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codeName="ThisWorkbook"/>
  <bookViews>
    <workbookView xWindow="-120" yWindow="-120" windowWidth="29040" windowHeight="15720" firstSheet="1" activeTab="2"/>
  </bookViews>
  <sheets>
    <sheet name="様式（現場閉所）２" sheetId="3" state="hidden" r:id="rId1"/>
    <sheet name="作成例" sheetId="15" r:id="rId2"/>
    <sheet name="様式（現場閉所計画兼実施表）" sheetId="11" r:id="rId3"/>
    <sheet name="様式（交替制）" sheetId="8" state="hidden" r:id="rId4"/>
    <sheet name="DAY" sheetId="4" state="hidden" r:id="rId5"/>
    <sheet name="HOL（2027年まで）" sheetId="6" state="hidden" r:id="rId6"/>
  </sheets>
  <definedNames>
    <definedName name="_xlnm._FilterDatabase" localSheetId="4" hidden="1">DAY!$A$1:$E$744</definedName>
    <definedName name="_xlnm._FilterDatabase" localSheetId="0" hidden="1">'様式（現場閉所）２'!$A$13:$AI$134</definedName>
    <definedName name="_xlnm.Print_Area" localSheetId="0">'様式（現場閉所）２'!$A$1:$AJ$142</definedName>
    <definedName name="_xlnm.Print_Titles" localSheetId="0">'様式（現場閉所）２'!$1:$14</definedName>
    <definedName name="_xlnm.Print_Area" localSheetId="4">DAY!$A$1:$E$1126</definedName>
    <definedName name="_xlnm._FilterDatabase" localSheetId="3" hidden="1">'様式（交替制）'!$A$14:$AJ$335</definedName>
    <definedName name="_xlnm.Print_Area" localSheetId="3">'様式（交替制）'!$A$1:$AK$335</definedName>
    <definedName name="_xlnm.Print_Titles" localSheetId="3">'様式（交替制）'!$1:$15</definedName>
    <definedName name="_xlnm._FilterDatabase" localSheetId="2" hidden="1">'様式（現場閉所計画兼実施表）'!$A$10:$AI$131</definedName>
    <definedName name="_xlnm.Print_Area" localSheetId="2">'様式（現場閉所計画兼実施表）'!$A$1:$AJ$59</definedName>
    <definedName name="_xlnm.Print_Titles" localSheetId="2">'様式（現場閉所計画兼実施表）'!$1:$11</definedName>
    <definedName name="_xlnm.Print_Area" localSheetId="1">作成例!$A$1:$P$32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<sst xmlns="http://schemas.openxmlformats.org/spreadsheetml/2006/main" xmlns:r="http://schemas.openxmlformats.org/officeDocument/2006/relationships" count="150" uniqueCount="150">
  <si>
    <t>　2025年の祝日一覧</t>
    <rPh sb="5" eb="6">
      <t>ネン</t>
    </rPh>
    <rPh sb="7" eb="9">
      <t>シュクジツ</t>
    </rPh>
    <rPh sb="9" eb="11">
      <t>イチラン</t>
    </rPh>
    <phoneticPr fontId="2"/>
  </si>
  <si>
    <t>日付</t>
    <rPh sb="0" eb="2">
      <t>ヒヅケ</t>
    </rPh>
    <phoneticPr fontId="54"/>
  </si>
  <si>
    <t>日付</t>
    <rPh sb="0" eb="2">
      <t>ヒヅケ</t>
    </rPh>
    <phoneticPr fontId="2"/>
  </si>
  <si>
    <t>計画</t>
    <rPh sb="0" eb="2">
      <t>ケイカク</t>
    </rPh>
    <phoneticPr fontId="2"/>
  </si>
  <si>
    <t>木</t>
    <rPh sb="0" eb="1">
      <t>モク</t>
    </rPh>
    <phoneticPr fontId="2"/>
  </si>
  <si>
    <t>～</t>
  </si>
  <si>
    <t>休暇予定日数</t>
    <rPh sb="0" eb="2">
      <t>キュウカ</t>
    </rPh>
    <rPh sb="2" eb="4">
      <t>ヨテイ</t>
    </rPh>
    <rPh sb="4" eb="6">
      <t>ニッスウ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</si>
  <si>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</si>
  <si>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</si>
  <si>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曜日</t>
    <rPh sb="0" eb="2">
      <t>ヨウビ</t>
    </rPh>
    <phoneticPr fontId="2"/>
  </si>
  <si>
    <t>工事完了日：</t>
    <rPh sb="0" eb="2">
      <t>コウジ</t>
    </rPh>
    <rPh sb="2" eb="5">
      <t>カンリョウビ</t>
    </rPh>
    <phoneticPr fontId="2"/>
  </si>
  <si>
    <t>行事</t>
    <rPh sb="0" eb="2">
      <t>ギョウジ</t>
    </rPh>
    <phoneticPr fontId="2"/>
  </si>
  <si>
    <t>山の日</t>
  </si>
  <si>
    <t>※シートの保護はパスワードを設定していません。必要に応じて解除のうえご使用ください。</t>
    <rPh sb="5" eb="7">
      <t>ホゴ</t>
    </rPh>
    <rPh sb="14" eb="16">
      <t>セッテイ</t>
    </rPh>
    <rPh sb="23" eb="25">
      <t>ヒツヨウ</t>
    </rPh>
    <rPh sb="26" eb="27">
      <t>オウ</t>
    </rPh>
    <rPh sb="29" eb="31">
      <t>カイジョ</t>
    </rPh>
    <rPh sb="35" eb="37">
      <t>シヨウ</t>
    </rPh>
    <phoneticPr fontId="2"/>
  </si>
  <si>
    <t>実施</t>
    <rPh sb="0" eb="2">
      <t>ジッシ</t>
    </rPh>
    <phoneticPr fontId="2"/>
  </si>
  <si>
    <t>建国記念の日</t>
  </si>
  <si>
    <t>第１週</t>
    <rPh sb="0" eb="1">
      <t>ダイ</t>
    </rPh>
    <rPh sb="2" eb="3">
      <t>シュウ</t>
    </rPh>
    <phoneticPr fontId="2"/>
  </si>
  <si>
    <t>月</t>
    <rPh sb="0" eb="1">
      <t>ゲツ</t>
    </rPh>
    <phoneticPr fontId="2"/>
  </si>
  <si>
    <t>第２週</t>
    <rPh sb="0" eb="1">
      <t>ダイ</t>
    </rPh>
    <rPh sb="2" eb="3">
      <t>シュウ</t>
    </rPh>
    <phoneticPr fontId="2"/>
  </si>
  <si>
    <t>土</t>
    <rPh sb="0" eb="1">
      <t>ツチ</t>
    </rPh>
    <phoneticPr fontId="2"/>
  </si>
  <si>
    <t>第３週</t>
    <rPh sb="0" eb="1">
      <t>ダイ</t>
    </rPh>
    <rPh sb="2" eb="3">
      <t>シュウ</t>
    </rPh>
    <phoneticPr fontId="2"/>
  </si>
  <si>
    <t>第４週</t>
    <rPh sb="0" eb="1">
      <t>ダイ</t>
    </rPh>
    <rPh sb="2" eb="3">
      <t>シュウ</t>
    </rPh>
    <phoneticPr fontId="2"/>
  </si>
  <si>
    <t>　2022年の祝日一覧</t>
    <rPh sb="5" eb="6">
      <t>ネン</t>
    </rPh>
    <rPh sb="7" eb="9">
      <t>シュクジツ</t>
    </rPh>
    <rPh sb="9" eb="11">
      <t>イチラン</t>
    </rPh>
    <phoneticPr fontId="2"/>
  </si>
  <si>
    <t>対象日数</t>
    <rPh sb="0" eb="2">
      <t>タイショウ</t>
    </rPh>
    <rPh sb="2" eb="4">
      <t>ニッスウ</t>
    </rPh>
    <phoneticPr fontId="2"/>
  </si>
  <si>
    <t>）</t>
  </si>
  <si>
    <t>工期　 ：</t>
    <rPh sb="0" eb="2">
      <t>コウキ</t>
    </rPh>
    <phoneticPr fontId="2"/>
  </si>
  <si>
    <t>休暇取得日数</t>
    <rPh sb="0" eb="2">
      <t>キュウカ</t>
    </rPh>
    <rPh sb="2" eb="4">
      <t>シュトク</t>
    </rPh>
    <rPh sb="4" eb="6">
      <t>ニッスウ</t>
    </rPh>
    <phoneticPr fontId="2"/>
  </si>
  <si>
    <t>下記のとおり計画工程表（月単位の４週８休）を作成しましたので提出します。</t>
    <rPh sb="6" eb="8">
      <t>ケイカク</t>
    </rPh>
    <rPh sb="8" eb="11">
      <t>コウテイヒョウ</t>
    </rPh>
    <rPh sb="12" eb="13">
      <t>ツキ</t>
    </rPh>
    <rPh sb="13" eb="15">
      <t>タンイ</t>
    </rPh>
    <rPh sb="17" eb="18">
      <t>シュウ</t>
    </rPh>
    <rPh sb="19" eb="20">
      <t>キュウ</t>
    </rPh>
    <phoneticPr fontId="2"/>
  </si>
  <si>
    <t>未達成</t>
    <rPh sb="0" eb="3">
      <t>ミタッセイ</t>
    </rPh>
    <phoneticPr fontId="2"/>
  </si>
  <si>
    <t>１０期間目</t>
    <rPh sb="2" eb="4">
      <t>キカン</t>
    </rPh>
    <rPh sb="4" eb="5">
      <t>メ</t>
    </rPh>
    <phoneticPr fontId="2"/>
  </si>
  <si>
    <t>：</t>
  </si>
  <si>
    <t>月単位の休日確保</t>
    <rPh sb="0" eb="1">
      <t>ツキ</t>
    </rPh>
    <rPh sb="1" eb="3">
      <t>タンイ</t>
    </rPh>
    <rPh sb="4" eb="6">
      <t>キュウジツ</t>
    </rPh>
    <rPh sb="6" eb="8">
      <t>カクホ</t>
    </rPh>
    <phoneticPr fontId="2"/>
  </si>
  <si>
    <t>曜日</t>
    <rPh sb="0" eb="2">
      <t>ヨウビ</t>
    </rPh>
    <phoneticPr fontId="54"/>
  </si>
  <si>
    <t>現場着手日：</t>
    <rPh sb="0" eb="2">
      <t>ゲンバ</t>
    </rPh>
    <rPh sb="2" eb="4">
      <t>チャクシュ</t>
    </rPh>
    <rPh sb="4" eb="5">
      <t>ビ</t>
    </rPh>
    <phoneticPr fontId="2"/>
  </si>
  <si>
    <t>（</t>
  </si>
  <si>
    <t>火</t>
    <rPh sb="0" eb="1">
      <t>カ</t>
    </rPh>
    <phoneticPr fontId="2"/>
  </si>
  <si>
    <t>休日</t>
    <rPh sb="0" eb="2">
      <t>キュウジツ</t>
    </rPh>
    <phoneticPr fontId="2"/>
  </si>
  <si>
    <t>憲法記念日</t>
  </si>
  <si>
    <t>休日取得計画表（週休２日交替制）</t>
    <rPh sb="0" eb="7">
      <t>キュウジツシュトクケイカクヒョウ</t>
    </rPh>
    <rPh sb="8" eb="10">
      <t>シュウキュウ</t>
    </rPh>
    <rPh sb="11" eb="12">
      <t>ニチ</t>
    </rPh>
    <rPh sb="12" eb="15">
      <t>コウタイセイ</t>
    </rPh>
    <phoneticPr fontId="2"/>
  </si>
  <si>
    <t>，</t>
  </si>
  <si>
    <t>１期間目</t>
    <rPh sb="1" eb="3">
      <t>キカン</t>
    </rPh>
    <rPh sb="3" eb="4">
      <t>メ</t>
    </rPh>
    <phoneticPr fontId="2"/>
  </si>
  <si>
    <t>成人の日</t>
  </si>
  <si>
    <t>名称</t>
    <rPh sb="0" eb="2">
      <t>メイショウ</t>
    </rPh>
    <phoneticPr fontId="54"/>
  </si>
  <si>
    <t>作業</t>
    <rPh sb="0" eb="2">
      <t>サギョウ</t>
    </rPh>
    <phoneticPr fontId="2"/>
  </si>
  <si>
    <t>水</t>
    <rPh sb="0" eb="1">
      <t>スイ</t>
    </rPh>
    <phoneticPr fontId="2"/>
  </si>
  <si>
    <t>(４週８休)</t>
  </si>
  <si>
    <t>秋分の日</t>
  </si>
  <si>
    <t>元日</t>
  </si>
  <si>
    <t>天皇誕生日</t>
    <rPh sb="0" eb="2">
      <t>テンノウ</t>
    </rPh>
    <rPh sb="2" eb="5">
      <t>タンジョウビ</t>
    </rPh>
    <phoneticPr fontId="55"/>
  </si>
  <si>
    <t>春分の日</t>
  </si>
  <si>
    <t>昭和の日</t>
  </si>
  <si>
    <t>みどりの日</t>
  </si>
  <si>
    <t>こどもの日</t>
  </si>
  <si>
    <t>２期間目</t>
    <rPh sb="1" eb="3">
      <t>キカン</t>
    </rPh>
    <rPh sb="3" eb="4">
      <t>メ</t>
    </rPh>
    <phoneticPr fontId="2"/>
  </si>
  <si>
    <t>海の日</t>
  </si>
  <si>
    <t>金</t>
    <rPh sb="0" eb="1">
      <t>キン</t>
    </rPh>
    <phoneticPr fontId="2"/>
  </si>
  <si>
    <t>スポーツの日</t>
    <rPh sb="5" eb="6">
      <t>ヒ</t>
    </rPh>
    <phoneticPr fontId="54"/>
  </si>
  <si>
    <t>率</t>
    <rPh sb="0" eb="1">
      <t>リツ</t>
    </rPh>
    <phoneticPr fontId="2"/>
  </si>
  <si>
    <t>６期間目</t>
    <rPh sb="1" eb="3">
      <t>キカン</t>
    </rPh>
    <rPh sb="3" eb="4">
      <t>メ</t>
    </rPh>
    <phoneticPr fontId="2"/>
  </si>
  <si>
    <t>休暇日数</t>
    <rPh sb="0" eb="2">
      <t>キュウカ</t>
    </rPh>
    <rPh sb="2" eb="4">
      <t>ニッスウ</t>
    </rPh>
    <phoneticPr fontId="2"/>
  </si>
  <si>
    <t>敬老の日</t>
  </si>
  <si>
    <t>工事完了日：</t>
    <rPh sb="0" eb="5">
      <t>コウジカンリョウビ</t>
    </rPh>
    <phoneticPr fontId="2"/>
  </si>
  <si>
    <t>日</t>
    <rPh sb="0" eb="1">
      <t>ニチ</t>
    </rPh>
    <phoneticPr fontId="2"/>
  </si>
  <si>
    <t>文化の日</t>
  </si>
  <si>
    <t>勤労感謝の日</t>
  </si>
  <si>
    <t>振替休日</t>
    <rPh sb="0" eb="2">
      <t>フリカエ</t>
    </rPh>
    <rPh sb="2" eb="4">
      <t>キュウジツ</t>
    </rPh>
    <phoneticPr fontId="2"/>
  </si>
  <si>
    <t>　2023年の祝日一覧</t>
    <rPh sb="5" eb="6">
      <t>ネン</t>
    </rPh>
    <rPh sb="7" eb="9">
      <t>シュクジツ</t>
    </rPh>
    <rPh sb="9" eb="11">
      <t>イチラン</t>
    </rPh>
    <phoneticPr fontId="2"/>
  </si>
  <si>
    <t>28.5%以上</t>
  </si>
  <si>
    <t>　2024年の祝日一覧</t>
    <rPh sb="5" eb="6">
      <t>ネン</t>
    </rPh>
    <rPh sb="7" eb="9">
      <t>シュクジツ</t>
    </rPh>
    <rPh sb="9" eb="11">
      <t>イチラン</t>
    </rPh>
    <phoneticPr fontId="2"/>
  </si>
  <si>
    <t>　2026年の祝日一覧</t>
    <rPh sb="5" eb="6">
      <t>ネン</t>
    </rPh>
    <rPh sb="7" eb="9">
      <t>シュクジツ</t>
    </rPh>
    <rPh sb="9" eb="11">
      <t>イチラン</t>
    </rPh>
    <phoneticPr fontId="2"/>
  </si>
  <si>
    <t>国民の休日</t>
    <rPh sb="0" eb="2">
      <t>コクミン</t>
    </rPh>
    <rPh sb="3" eb="5">
      <t>キュウジツ</t>
    </rPh>
    <phoneticPr fontId="2"/>
  </si>
  <si>
    <t>作業員A</t>
    <rPh sb="0" eb="2">
      <t>サギョウ</t>
    </rPh>
    <rPh sb="2" eb="3">
      <t>イン</t>
    </rPh>
    <phoneticPr fontId="2"/>
  </si>
  <si>
    <t>４期間目</t>
    <rPh sb="1" eb="3">
      <t>キカン</t>
    </rPh>
    <rPh sb="3" eb="4">
      <t>メ</t>
    </rPh>
    <phoneticPr fontId="2"/>
  </si>
  <si>
    <t>作業日</t>
    <rPh sb="0" eb="3">
      <t>サギョウビ</t>
    </rPh>
    <phoneticPr fontId="2"/>
  </si>
  <si>
    <t>３期間目</t>
    <rPh sb="1" eb="3">
      <t>キカン</t>
    </rPh>
    <rPh sb="3" eb="4">
      <t>メ</t>
    </rPh>
    <phoneticPr fontId="2"/>
  </si>
  <si>
    <t>工事名 ：</t>
    <rPh sb="0" eb="2">
      <t>コウジ</t>
    </rPh>
    <rPh sb="2" eb="3">
      <t>メイ</t>
    </rPh>
    <phoneticPr fontId="2"/>
  </si>
  <si>
    <t>５期間目</t>
    <rPh sb="1" eb="3">
      <t>キカン</t>
    </rPh>
    <rPh sb="3" eb="4">
      <t>メ</t>
    </rPh>
    <phoneticPr fontId="2"/>
  </si>
  <si>
    <t>７期間目</t>
    <rPh sb="1" eb="3">
      <t>キカン</t>
    </rPh>
    <rPh sb="3" eb="4">
      <t>メ</t>
    </rPh>
    <phoneticPr fontId="2"/>
  </si>
  <si>
    <t>８期間目</t>
    <rPh sb="1" eb="3">
      <t>キカン</t>
    </rPh>
    <rPh sb="3" eb="4">
      <t>メ</t>
    </rPh>
    <phoneticPr fontId="2"/>
  </si>
  <si>
    <t>９期間目</t>
    <rPh sb="1" eb="3">
      <t>キカン</t>
    </rPh>
    <rPh sb="3" eb="4">
      <t>メ</t>
    </rPh>
    <phoneticPr fontId="2"/>
  </si>
  <si>
    <t>１１期間目</t>
    <rPh sb="2" eb="4">
      <t>キカン</t>
    </rPh>
    <rPh sb="4" eb="5">
      <t>メ</t>
    </rPh>
    <phoneticPr fontId="2"/>
  </si>
  <si>
    <t>１２期間目</t>
    <rPh sb="2" eb="4">
      <t>キカン</t>
    </rPh>
    <rPh sb="4" eb="5">
      <t>メ</t>
    </rPh>
    <phoneticPr fontId="2"/>
  </si>
  <si>
    <t>１３期間目</t>
    <rPh sb="2" eb="4">
      <t>キカン</t>
    </rPh>
    <rPh sb="4" eb="5">
      <t>メ</t>
    </rPh>
    <phoneticPr fontId="2"/>
  </si>
  <si>
    <t>１４期間目</t>
    <rPh sb="2" eb="4">
      <t>キカン</t>
    </rPh>
    <rPh sb="4" eb="5">
      <t>メ</t>
    </rPh>
    <phoneticPr fontId="2"/>
  </si>
  <si>
    <t>１５期間目</t>
    <rPh sb="2" eb="4">
      <t>キカン</t>
    </rPh>
    <rPh sb="4" eb="5">
      <t>メ</t>
    </rPh>
    <phoneticPr fontId="2"/>
  </si>
  <si>
    <t>１６期間目</t>
    <rPh sb="2" eb="4">
      <t>キカン</t>
    </rPh>
    <rPh sb="4" eb="5">
      <t>メ</t>
    </rPh>
    <phoneticPr fontId="2"/>
  </si>
  <si>
    <t>１７期間目</t>
    <rPh sb="2" eb="4">
      <t>キカン</t>
    </rPh>
    <rPh sb="4" eb="5">
      <t>メ</t>
    </rPh>
    <phoneticPr fontId="2"/>
  </si>
  <si>
    <t>１８期間目</t>
    <rPh sb="2" eb="4">
      <t>キカン</t>
    </rPh>
    <rPh sb="4" eb="5">
      <t>メ</t>
    </rPh>
    <phoneticPr fontId="2"/>
  </si>
  <si>
    <t>１９期間目</t>
    <rPh sb="2" eb="4">
      <t>キカン</t>
    </rPh>
    <rPh sb="4" eb="5">
      <t>メ</t>
    </rPh>
    <phoneticPr fontId="2"/>
  </si>
  <si>
    <t>２０期間目</t>
    <rPh sb="2" eb="4">
      <t>キカン</t>
    </rPh>
    <rPh sb="4" eb="5">
      <t>メ</t>
    </rPh>
    <phoneticPr fontId="2"/>
  </si>
  <si>
    <t>現場閉所率（①／③）</t>
    <rPh sb="0" eb="2">
      <t>ゲンバ</t>
    </rPh>
    <rPh sb="2" eb="4">
      <t>ヘイショ</t>
    </rPh>
    <rPh sb="4" eb="5">
      <t>リツ</t>
    </rPh>
    <phoneticPr fontId="2"/>
  </si>
  <si>
    <t>達成</t>
    <rPh sb="0" eb="2">
      <t>タッセイ</t>
    </rPh>
    <phoneticPr fontId="2"/>
  </si>
  <si>
    <t>対象外</t>
    <rPh sb="0" eb="2">
      <t>タイショウ</t>
    </rPh>
    <rPh sb="2" eb="3">
      <t>ガイ</t>
    </rPh>
    <phoneticPr fontId="2"/>
  </si>
  <si>
    <t>単位期間判定</t>
    <rPh sb="0" eb="2">
      <t>タンイ</t>
    </rPh>
    <rPh sb="2" eb="4">
      <t>キカン</t>
    </rPh>
    <rPh sb="4" eb="6">
      <t>ハンテイ</t>
    </rPh>
    <phoneticPr fontId="2"/>
  </si>
  <si>
    <t>現場完了日：</t>
    <rPh sb="0" eb="2">
      <t>ゲンバ</t>
    </rPh>
    <rPh sb="2" eb="4">
      <t>カンリョウ</t>
    </rPh>
    <rPh sb="4" eb="5">
      <t>ビ</t>
    </rPh>
    <phoneticPr fontId="2"/>
  </si>
  <si>
    <t>作業員E</t>
    <rPh sb="0" eb="2">
      <t>サギョウ</t>
    </rPh>
    <rPh sb="2" eb="3">
      <t>イン</t>
    </rPh>
    <phoneticPr fontId="2"/>
  </si>
  <si>
    <t>正月</t>
    <rPh sb="0" eb="2">
      <t>ショウガツ</t>
    </rPh>
    <phoneticPr fontId="2"/>
  </si>
  <si>
    <t>中止</t>
    <rPh sb="0" eb="2">
      <t>チュウシ</t>
    </rPh>
    <phoneticPr fontId="2"/>
  </si>
  <si>
    <t>入力凡例</t>
    <rPh sb="0" eb="2">
      <t>ニュウリョク</t>
    </rPh>
    <rPh sb="2" eb="4">
      <t>ハンレイ</t>
    </rPh>
    <phoneticPr fontId="2"/>
  </si>
  <si>
    <t>作業日・休日</t>
    <rPh sb="0" eb="3">
      <t>サギョウビ</t>
    </rPh>
    <rPh sb="4" eb="6">
      <t>キュウジツ</t>
    </rPh>
    <phoneticPr fontId="2"/>
  </si>
  <si>
    <t>週休2日の対象外</t>
    <rPh sb="0" eb="1">
      <t>シュウ</t>
    </rPh>
    <rPh sb="1" eb="2">
      <t>キュウ</t>
    </rPh>
    <rPh sb="3" eb="4">
      <t>ヒ</t>
    </rPh>
    <rPh sb="5" eb="7">
      <t>タイショウ</t>
    </rPh>
    <rPh sb="7" eb="8">
      <t>ガイ</t>
    </rPh>
    <phoneticPr fontId="2"/>
  </si>
  <si>
    <r>
      <t>下記のとおり、</t>
    </r>
    <r>
      <rPr>
        <b/>
        <sz val="24"/>
        <color theme="1"/>
        <rFont val="ＭＳ ゴシック"/>
      </rPr>
      <t>計画工程表</t>
    </r>
    <r>
      <rPr>
        <sz val="24"/>
        <color theme="1"/>
        <rFont val="ＭＳ ゴシック"/>
      </rPr>
      <t>（週休２日工事（現場閉所）・通期）を作成しましたので提出します。</t>
    </r>
    <rPh sb="0" eb="2">
      <t>カキ</t>
    </rPh>
    <rPh sb="7" eb="9">
      <t>ケイカク</t>
    </rPh>
    <rPh sb="9" eb="12">
      <t>コウテイヒョウ</t>
    </rPh>
    <rPh sb="30" eb="32">
      <t>サクセイ</t>
    </rPh>
    <rPh sb="38" eb="40">
      <t>テイシュツ</t>
    </rPh>
    <phoneticPr fontId="2"/>
  </si>
  <si>
    <t>〇〇建設工事</t>
  </si>
  <si>
    <t>夏季休暇（3日間）</t>
    <rPh sb="0" eb="2">
      <t>カキ</t>
    </rPh>
    <rPh sb="2" eb="4">
      <t>キュウカ</t>
    </rPh>
    <rPh sb="6" eb="7">
      <t>ヒ</t>
    </rPh>
    <rPh sb="7" eb="8">
      <t>アイダ</t>
    </rPh>
    <phoneticPr fontId="2"/>
  </si>
  <si>
    <t>年末年始休暇（6日間）</t>
    <rPh sb="0" eb="2">
      <t>ネンマツ</t>
    </rPh>
    <rPh sb="2" eb="4">
      <t>ネンシ</t>
    </rPh>
    <rPh sb="4" eb="6">
      <t>キュウカ</t>
    </rPh>
    <rPh sb="8" eb="9">
      <t>ヒ</t>
    </rPh>
    <rPh sb="9" eb="10">
      <t>アイダ</t>
    </rPh>
    <phoneticPr fontId="2"/>
  </si>
  <si>
    <t>工場製作のみを実施している期間,</t>
    <rPh sb="0" eb="2">
      <t>コウジョウ</t>
    </rPh>
    <rPh sb="2" eb="4">
      <t>セイサク</t>
    </rPh>
    <rPh sb="7" eb="9">
      <t>ジッシ</t>
    </rPh>
    <rPh sb="13" eb="15">
      <t>キカン</t>
    </rPh>
    <phoneticPr fontId="2"/>
  </si>
  <si>
    <t>一時中止している期間等</t>
    <rPh sb="0" eb="2">
      <t>イチジ</t>
    </rPh>
    <rPh sb="2" eb="4">
      <t>チュウシ</t>
    </rPh>
    <rPh sb="8" eb="10">
      <t>キカン</t>
    </rPh>
    <rPh sb="10" eb="11">
      <t>ナド</t>
    </rPh>
    <phoneticPr fontId="2"/>
  </si>
  <si>
    <t>夏休</t>
    <rPh sb="0" eb="2">
      <t>ナツヤス</t>
    </rPh>
    <phoneticPr fontId="2"/>
  </si>
  <si>
    <t>下記のとおり計画工程表（４週８休）を作成しましたので提出します。</t>
    <rPh sb="0" eb="2">
      <t>カキ</t>
    </rPh>
    <rPh sb="6" eb="8">
      <t>ケイカク</t>
    </rPh>
    <rPh sb="8" eb="11">
      <t>コウテイヒョウ</t>
    </rPh>
    <rPh sb="13" eb="14">
      <t>シュウ</t>
    </rPh>
    <rPh sb="15" eb="16">
      <t>キュウ</t>
    </rPh>
    <rPh sb="18" eb="20">
      <t>サクセイ</t>
    </rPh>
    <rPh sb="26" eb="28">
      <t>テイシュツ</t>
    </rPh>
    <phoneticPr fontId="2"/>
  </si>
  <si>
    <t>本工事を週休２日工事（４週８休）として，下記のとおり実施しましたので報告します。</t>
    <rPh sb="0" eb="3">
      <t>ホンコウジ</t>
    </rPh>
    <rPh sb="4" eb="6">
      <t>シュウキュウ</t>
    </rPh>
    <rPh sb="7" eb="8">
      <t>ヒ</t>
    </rPh>
    <rPh sb="8" eb="10">
      <t>コウジ</t>
    </rPh>
    <rPh sb="12" eb="13">
      <t>シュウ</t>
    </rPh>
    <rPh sb="14" eb="15">
      <t>キュウ</t>
    </rPh>
    <phoneticPr fontId="2"/>
  </si>
  <si>
    <t>本工事を週休２日工事（月単位の４週８休）として，下記のとおり実施しましたので報告します。</t>
    <rPh sb="0" eb="3">
      <t>ホンコウジ</t>
    </rPh>
    <rPh sb="4" eb="6">
      <t>シュウキュウ</t>
    </rPh>
    <rPh sb="7" eb="8">
      <t>ヒ</t>
    </rPh>
    <rPh sb="8" eb="10">
      <t>コウジ</t>
    </rPh>
    <rPh sb="11" eb="12">
      <t>ツキ</t>
    </rPh>
    <rPh sb="12" eb="14">
      <t>タンイ</t>
    </rPh>
    <rPh sb="16" eb="17">
      <t>シュウ</t>
    </rPh>
    <rPh sb="18" eb="19">
      <t>キュウ</t>
    </rPh>
    <phoneticPr fontId="2"/>
  </si>
  <si>
    <t>休暇不足</t>
    <rPh sb="0" eb="2">
      <t>キュウカ</t>
    </rPh>
    <rPh sb="2" eb="4">
      <t>ブソク</t>
    </rPh>
    <phoneticPr fontId="2"/>
  </si>
  <si>
    <t>クリア</t>
  </si>
  <si>
    <t>計画・実施工程表（参考様式-4）</t>
    <rPh sb="0" eb="2">
      <t>ケイカク</t>
    </rPh>
    <rPh sb="3" eb="5">
      <t>ジッシ</t>
    </rPh>
    <rPh sb="5" eb="8">
      <t>コウテイヒョウ</t>
    </rPh>
    <rPh sb="9" eb="11">
      <t>サンコウ</t>
    </rPh>
    <rPh sb="11" eb="13">
      <t>ヨウシキ</t>
    </rPh>
    <phoneticPr fontId="2"/>
  </si>
  <si>
    <t>作業期間内閉所率</t>
    <rPh sb="0" eb="2">
      <t>サギョウ</t>
    </rPh>
    <rPh sb="2" eb="4">
      <t>キカン</t>
    </rPh>
    <rPh sb="4" eb="5">
      <t>ナイ</t>
    </rPh>
    <phoneticPr fontId="2"/>
  </si>
  <si>
    <t>作業員B</t>
    <rPh sb="0" eb="2">
      <t>サギョウ</t>
    </rPh>
    <rPh sb="2" eb="3">
      <t>イン</t>
    </rPh>
    <phoneticPr fontId="2"/>
  </si>
  <si>
    <t>作業員C</t>
    <rPh sb="0" eb="2">
      <t>サギョウ</t>
    </rPh>
    <rPh sb="2" eb="3">
      <t>イン</t>
    </rPh>
    <phoneticPr fontId="2"/>
  </si>
  <si>
    <t>作業員D</t>
    <rPh sb="0" eb="2">
      <t>サギョウ</t>
    </rPh>
    <rPh sb="2" eb="3">
      <t>イン</t>
    </rPh>
    <phoneticPr fontId="2"/>
  </si>
  <si>
    <t>作業員F</t>
    <rPh sb="0" eb="2">
      <t>サギョウ</t>
    </rPh>
    <rPh sb="2" eb="3">
      <t>イン</t>
    </rPh>
    <phoneticPr fontId="2"/>
  </si>
  <si>
    <t>全作業員</t>
    <rPh sb="0" eb="1">
      <t>ゼン</t>
    </rPh>
    <rPh sb="1" eb="3">
      <t>サギョウ</t>
    </rPh>
    <rPh sb="3" eb="4">
      <t>イン</t>
    </rPh>
    <phoneticPr fontId="2"/>
  </si>
  <si>
    <t>通期の休日確保</t>
    <rPh sb="0" eb="2">
      <t>ツウキ</t>
    </rPh>
    <rPh sb="3" eb="5">
      <t>キュウジツ</t>
    </rPh>
    <rPh sb="5" eb="7">
      <t>カクホ</t>
    </rPh>
    <phoneticPr fontId="2"/>
  </si>
  <si>
    <t>　2027年の祝日一覧</t>
    <rPh sb="5" eb="6">
      <t>ネン</t>
    </rPh>
    <rPh sb="7" eb="9">
      <t>シュクジツ</t>
    </rPh>
    <rPh sb="9" eb="11">
      <t>イチラン</t>
    </rPh>
    <phoneticPr fontId="2"/>
  </si>
  <si>
    <r>
      <t>下記のとおり、</t>
    </r>
    <r>
      <rPr>
        <b/>
        <sz val="24"/>
        <color theme="1"/>
        <rFont val="UD デジタル 教科書体 N-B"/>
      </rPr>
      <t>計画工程表</t>
    </r>
    <r>
      <rPr>
        <sz val="24"/>
        <color theme="1"/>
        <rFont val="UD デジタル 教科書体 N-B"/>
      </rPr>
      <t>（週休２日工事（交替制）・通期）を作成しましたので提出します。</t>
    </r>
    <rPh sb="0" eb="2">
      <t>カキ</t>
    </rPh>
    <rPh sb="7" eb="9">
      <t>ケイカク</t>
    </rPh>
    <rPh sb="9" eb="12">
      <t>コウテイヒョウ</t>
    </rPh>
    <rPh sb="20" eb="23">
      <t>コウタイセイ</t>
    </rPh>
    <rPh sb="29" eb="31">
      <t>サクセイ</t>
    </rPh>
    <rPh sb="37" eb="39">
      <t>テイシュツ</t>
    </rPh>
    <phoneticPr fontId="2"/>
  </si>
  <si>
    <r>
      <t>下記のとおり、</t>
    </r>
    <r>
      <rPr>
        <b/>
        <sz val="24"/>
        <color theme="1"/>
        <rFont val="UD デジタル 教科書体 N-B"/>
      </rPr>
      <t>計画工程表</t>
    </r>
    <r>
      <rPr>
        <sz val="24"/>
        <color theme="1"/>
        <rFont val="UD デジタル 教科書体 N-B"/>
      </rPr>
      <t>（週休２日工事（交替制）・月単位）を作成しましたので提出します。</t>
    </r>
    <rPh sb="7" eb="9">
      <t>ケイカク</t>
    </rPh>
    <rPh sb="9" eb="12">
      <t>コウテイヒョウ</t>
    </rPh>
    <rPh sb="20" eb="23">
      <t>コウタイセイ</t>
    </rPh>
    <phoneticPr fontId="2"/>
  </si>
  <si>
    <r>
      <t>下記のとおり、</t>
    </r>
    <r>
      <rPr>
        <b/>
        <sz val="24"/>
        <color theme="1"/>
        <rFont val="UD デジタル 教科書体 N-B"/>
      </rPr>
      <t>実施工程表</t>
    </r>
    <r>
      <rPr>
        <sz val="24"/>
        <color theme="1"/>
        <rFont val="UD デジタル 教科書体 N-B"/>
      </rPr>
      <t>（週休２日工事（交替制）・通期）を作成しましたので提出します。</t>
    </r>
    <rPh sb="0" eb="2">
      <t>カキ</t>
    </rPh>
    <rPh sb="7" eb="9">
      <t>ジッシ</t>
    </rPh>
    <rPh sb="9" eb="12">
      <t>コウテイヒョウ</t>
    </rPh>
    <rPh sb="20" eb="23">
      <t>コウタイセイ</t>
    </rPh>
    <rPh sb="29" eb="31">
      <t>サクセイ</t>
    </rPh>
    <rPh sb="37" eb="39">
      <t>テイシュツ</t>
    </rPh>
    <phoneticPr fontId="2"/>
  </si>
  <si>
    <r>
      <t>下記のとおり、</t>
    </r>
    <r>
      <rPr>
        <b/>
        <sz val="24"/>
        <color theme="1"/>
        <rFont val="UD デジタル 教科書体 N-B"/>
      </rPr>
      <t>実施工程表</t>
    </r>
    <r>
      <rPr>
        <sz val="24"/>
        <color theme="1"/>
        <rFont val="UD デジタル 教科書体 N-B"/>
      </rPr>
      <t>（週休２日工事（交替制）・月単位）を作成しましたので提出します。</t>
    </r>
    <rPh sb="7" eb="9">
      <t>ジッシ</t>
    </rPh>
    <rPh sb="9" eb="12">
      <t>コウテイヒョウ</t>
    </rPh>
    <rPh sb="20" eb="23">
      <t>コウタイセイ</t>
    </rPh>
    <phoneticPr fontId="2"/>
  </si>
  <si>
    <t>作業期間内休日率</t>
    <rPh sb="0" eb="2">
      <t>サギョウ</t>
    </rPh>
    <rPh sb="2" eb="4">
      <t>キカン</t>
    </rPh>
    <rPh sb="4" eb="5">
      <t>ナイ</t>
    </rPh>
    <rPh sb="5" eb="7">
      <t>キュウジツ</t>
    </rPh>
    <rPh sb="7" eb="8">
      <t>リツ</t>
    </rPh>
    <phoneticPr fontId="2"/>
  </si>
  <si>
    <t>※ページが足りない場合は、シートをコピーして対応してください。</t>
    <rPh sb="5" eb="6">
      <t>タ</t>
    </rPh>
    <rPh sb="9" eb="11">
      <t>バアイ</t>
    </rPh>
    <rPh sb="22" eb="24">
      <t>タイオウ</t>
    </rPh>
    <phoneticPr fontId="2"/>
  </si>
  <si>
    <t>※シートの保護はパスワードを設定しておりませんので、必要に応じて解除してください。</t>
    <rPh sb="5" eb="7">
      <t>ホゴ</t>
    </rPh>
    <rPh sb="14" eb="16">
      <t>セッテイ</t>
    </rPh>
    <rPh sb="26" eb="28">
      <t>ヒツヨウ</t>
    </rPh>
    <rPh sb="29" eb="30">
      <t>オウ</t>
    </rPh>
    <rPh sb="32" eb="34">
      <t>カイジョ</t>
    </rPh>
    <phoneticPr fontId="2"/>
  </si>
  <si>
    <t>様式１</t>
    <rPh sb="0" eb="2">
      <t>ヨウシキ</t>
    </rPh>
    <phoneticPr fontId="2"/>
  </si>
  <si>
    <t>※原則、計画の欄は記入不要</t>
    <rPh sb="1" eb="3">
      <t>ゲンソク</t>
    </rPh>
    <rPh sb="4" eb="6">
      <t>ケイカク</t>
    </rPh>
    <rPh sb="7" eb="8">
      <t>ラン</t>
    </rPh>
    <rPh sb="9" eb="11">
      <t>キニュウ</t>
    </rPh>
    <rPh sb="11" eb="13">
      <t>フヨウ</t>
    </rPh>
    <phoneticPr fontId="2"/>
  </si>
  <si>
    <t>工事着手日：</t>
    <rPh sb="0" eb="5">
      <t>コウジチャクシュビ</t>
    </rPh>
    <phoneticPr fontId="2"/>
  </si>
  <si>
    <t>別記様式</t>
    <rPh sb="0" eb="2">
      <t>ベッキ</t>
    </rPh>
    <rPh sb="2" eb="4">
      <t>ヨウシキ</t>
    </rPh>
    <phoneticPr fontId="2"/>
  </si>
  <si>
    <t>対象期間</t>
    <rPh sb="0" eb="2">
      <t>タイショウ</t>
    </rPh>
    <rPh sb="2" eb="4">
      <t>キカン</t>
    </rPh>
    <phoneticPr fontId="2"/>
  </si>
  <si>
    <t>工 事 名</t>
    <rPh sb="0" eb="1">
      <t>コウ</t>
    </rPh>
    <rPh sb="2" eb="3">
      <t>コト</t>
    </rPh>
    <rPh sb="4" eb="5">
      <t>ナ</t>
    </rPh>
    <phoneticPr fontId="2"/>
  </si>
  <si>
    <t>現場閉所率</t>
    <rPh sb="0" eb="2">
      <t>ゲンバ</t>
    </rPh>
    <rPh sb="2" eb="4">
      <t>ヘイショ</t>
    </rPh>
    <rPh sb="4" eb="5">
      <t>リツ</t>
    </rPh>
    <phoneticPr fontId="2"/>
  </si>
  <si>
    <t>週休２日の取組み</t>
    <rPh sb="0" eb="2">
      <t>シュウキュウ</t>
    </rPh>
    <rPh sb="3" eb="4">
      <t>ニチ</t>
    </rPh>
    <rPh sb="5" eb="7">
      <t>トリクミ</t>
    </rPh>
    <phoneticPr fontId="2"/>
  </si>
  <si>
    <t>閉所日数</t>
    <rPh sb="0" eb="2">
      <t>ヘイショ</t>
    </rPh>
    <rPh sb="3" eb="4">
      <t>キュウジツ</t>
    </rPh>
    <phoneticPr fontId="2"/>
  </si>
  <si>
    <t>現場閉所率（累計）</t>
    <rPh sb="0" eb="2">
      <t>ゲンバ</t>
    </rPh>
    <rPh sb="2" eb="4">
      <t>ヘイショ</t>
    </rPh>
    <rPh sb="4" eb="5">
      <t>リツ</t>
    </rPh>
    <rPh sb="6" eb="8">
      <t>ルイケイ</t>
    </rPh>
    <phoneticPr fontId="2"/>
  </si>
  <si>
    <t>③対象期間（①＋②）</t>
    <rPh sb="1" eb="3">
      <t>タイショウ</t>
    </rPh>
    <rPh sb="3" eb="5">
      <t>キカン</t>
    </rPh>
    <phoneticPr fontId="2"/>
  </si>
  <si>
    <t>現場閉所計画兼実施表（週休２日モデル工事）</t>
    <rPh sb="0" eb="2">
      <t>ゲンバ</t>
    </rPh>
    <rPh sb="2" eb="4">
      <t>ヘイショ</t>
    </rPh>
    <rPh sb="4" eb="6">
      <t>ケイカク</t>
    </rPh>
    <rPh sb="6" eb="7">
      <t>カ</t>
    </rPh>
    <rPh sb="7" eb="9">
      <t>ジッシ</t>
    </rPh>
    <rPh sb="9" eb="10">
      <t>ヒョウ</t>
    </rPh>
    <rPh sb="11" eb="13">
      <t>シュウキュウ</t>
    </rPh>
    <rPh sb="14" eb="15">
      <t>ニチ</t>
    </rPh>
    <rPh sb="18" eb="20">
      <t>コウジ</t>
    </rPh>
    <phoneticPr fontId="2"/>
  </si>
  <si>
    <r>
      <t>下記のとおり、</t>
    </r>
    <r>
      <rPr>
        <b/>
        <sz val="24"/>
        <color theme="1"/>
        <rFont val="ＭＳ ゴシック"/>
      </rPr>
      <t>計画工程表</t>
    </r>
    <r>
      <rPr>
        <sz val="24"/>
        <color theme="1"/>
        <rFont val="ＭＳ ゴシック"/>
      </rPr>
      <t>（週休２日工事（現場閉所）・月単位）を作成しましたので提出します。</t>
    </r>
    <rPh sb="7" eb="9">
      <t>ケイカク</t>
    </rPh>
    <rPh sb="9" eb="12">
      <t>コウテイヒョウ</t>
    </rPh>
    <phoneticPr fontId="2"/>
  </si>
  <si>
    <r>
      <t>下記のとおり、</t>
    </r>
    <r>
      <rPr>
        <b/>
        <sz val="24"/>
        <color theme="1"/>
        <rFont val="ＭＳ ゴシック"/>
      </rPr>
      <t>実施工程表</t>
    </r>
    <r>
      <rPr>
        <sz val="24"/>
        <color theme="1"/>
        <rFont val="ＭＳ ゴシック"/>
      </rPr>
      <t>（週休２日工事（現場閉所）・通期）を作成しましたので提出します。</t>
    </r>
    <rPh sb="0" eb="2">
      <t>カキ</t>
    </rPh>
    <rPh sb="7" eb="9">
      <t>ジッシ</t>
    </rPh>
    <rPh sb="9" eb="12">
      <t>コウテイヒョウ</t>
    </rPh>
    <rPh sb="30" eb="32">
      <t>サクセイ</t>
    </rPh>
    <rPh sb="38" eb="40">
      <t>テイシュツ</t>
    </rPh>
    <phoneticPr fontId="2"/>
  </si>
  <si>
    <r>
      <t>下記のとおり、</t>
    </r>
    <r>
      <rPr>
        <b/>
        <sz val="24"/>
        <color theme="1"/>
        <rFont val="ＭＳ ゴシック"/>
      </rPr>
      <t>実施工程表</t>
    </r>
    <r>
      <rPr>
        <sz val="24"/>
        <color theme="1"/>
        <rFont val="ＭＳ ゴシック"/>
      </rPr>
      <t>（週休２日工事（現場閉所）・月単位）を作成しましたので提出します。</t>
    </r>
    <rPh sb="7" eb="9">
      <t>ジッシ</t>
    </rPh>
    <rPh sb="9" eb="12">
      <t>コウテイヒョウ</t>
    </rPh>
    <phoneticPr fontId="2"/>
  </si>
  <si>
    <t>備考</t>
    <rPh sb="0" eb="2">
      <t>ビコウ</t>
    </rPh>
    <phoneticPr fontId="2"/>
  </si>
  <si>
    <t>①現場閉所の日数</t>
    <rPh sb="1" eb="3">
      <t>ゲンバ</t>
    </rPh>
    <rPh sb="3" eb="5">
      <t>ヘイショ</t>
    </rPh>
    <rPh sb="6" eb="8">
      <t>ニッスウ</t>
    </rPh>
    <phoneticPr fontId="2"/>
  </si>
  <si>
    <t>②作業日数</t>
    <rPh sb="1" eb="3">
      <t>サギョウ</t>
    </rPh>
    <rPh sb="3" eb="5">
      <t>ニッスウ</t>
    </rPh>
    <phoneticPr fontId="2"/>
  </si>
  <si>
    <t>達成判定</t>
    <rPh sb="2" eb="4">
      <t>ハンテイ</t>
    </rPh>
    <phoneticPr fontId="2"/>
  </si>
  <si>
    <t>閉所不足</t>
    <rPh sb="0" eb="2">
      <t>ヘイショ</t>
    </rPh>
    <rPh sb="2" eb="4">
      <t>ブソク</t>
    </rPh>
    <phoneticPr fontId="2"/>
  </si>
  <si>
    <t>【凡例】　週休２日の対象期間　　　作業：作業日、　休日：休日
　　　　　週休２日の除外期間　　　正月：年末年始休暇（６日間）、夏休：夏季休暇（３日間）、中止：工事製作のみが行われている期間、一時中止している期間等</t>
    <rPh sb="1" eb="3">
      <t>ハンレイ</t>
    </rPh>
    <rPh sb="5" eb="7">
      <t>シュウキュウ</t>
    </rPh>
    <rPh sb="8" eb="9">
      <t>ニチ</t>
    </rPh>
    <rPh sb="10" eb="12">
      <t>タイショウ</t>
    </rPh>
    <rPh sb="12" eb="14">
      <t>キカン</t>
    </rPh>
    <rPh sb="17" eb="19">
      <t>サギョウ</t>
    </rPh>
    <rPh sb="20" eb="23">
      <t>サギョウビ</t>
    </rPh>
    <rPh sb="25" eb="27">
      <t>キュウジツ</t>
    </rPh>
    <rPh sb="28" eb="30">
      <t>キュウジツ</t>
    </rPh>
    <rPh sb="36" eb="38">
      <t>シュウキュウ</t>
    </rPh>
    <rPh sb="39" eb="40">
      <t>ニチ</t>
    </rPh>
    <rPh sb="41" eb="43">
      <t>ジョガイ</t>
    </rPh>
    <rPh sb="43" eb="45">
      <t>キカン</t>
    </rPh>
    <rPh sb="48" eb="50">
      <t>ショウガツ</t>
    </rPh>
    <rPh sb="51" eb="53">
      <t>ネンマツ</t>
    </rPh>
    <rPh sb="53" eb="55">
      <t>ネンシ</t>
    </rPh>
    <rPh sb="55" eb="57">
      <t>キュウカ</t>
    </rPh>
    <rPh sb="59" eb="60">
      <t>ニチ</t>
    </rPh>
    <rPh sb="60" eb="61">
      <t>アイダ</t>
    </rPh>
    <rPh sb="76" eb="78">
      <t>チュウシ</t>
    </rPh>
    <rPh sb="79" eb="81">
      <t>コウジ</t>
    </rPh>
    <rPh sb="81" eb="83">
      <t>セイサク</t>
    </rPh>
    <rPh sb="86" eb="87">
      <t>オコナ</t>
    </rPh>
    <rPh sb="92" eb="94">
      <t>キカン</t>
    </rPh>
    <rPh sb="95" eb="97">
      <t>イチジ</t>
    </rPh>
    <rPh sb="97" eb="99">
      <t>チュウシ</t>
    </rPh>
    <rPh sb="103" eb="105">
      <t>キカン</t>
    </rPh>
    <rPh sb="105" eb="106">
      <t>トウ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</si>
</sst>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6">
    <numFmt numFmtId="176" formatCode="[$-411]ggge&quot;年&quot;m&quot;月&quot;d&quot;日&quot;;@"/>
    <numFmt numFmtId="177" formatCode="0.0%"/>
    <numFmt numFmtId="178" formatCode="0.0000"/>
    <numFmt numFmtId="179" formatCode="0.000_ "/>
    <numFmt numFmtId="180" formatCode="0_ "/>
    <numFmt numFmtId="181" formatCode="aaa"/>
  </numFmts>
  <fonts count="56">
    <font>
      <sz val="11"/>
      <color theme="1"/>
      <name val="游ゴシック"/>
      <family val="3"/>
      <scheme val="minor"/>
    </font>
    <font>
      <sz val="12"/>
      <color theme="3"/>
      <name val="Arial"/>
      <family val="2"/>
    </font>
    <font>
      <sz val="6"/>
      <color auto="1"/>
      <name val="游ゴシック"/>
      <family val="3"/>
    </font>
    <font>
      <sz val="11"/>
      <color theme="1"/>
      <name val="UD デジタル 教科書体 N-B"/>
      <family val="1"/>
    </font>
    <font>
      <sz val="6"/>
      <color theme="1"/>
      <name val="UD デジタル 教科書体 N-B"/>
      <family val="1"/>
    </font>
    <font>
      <sz val="28"/>
      <color theme="1"/>
      <name val="UD デジタル 教科書体 N-B"/>
      <family val="1"/>
    </font>
    <font>
      <sz val="24"/>
      <color theme="1"/>
      <name val="UD デジタル 教科書体 N-B"/>
      <family val="1"/>
    </font>
    <font>
      <sz val="16"/>
      <color theme="1"/>
      <name val="UD デジタル 教科書体 N-B"/>
      <family val="1"/>
    </font>
    <font>
      <sz val="14"/>
      <color theme="1"/>
      <name val="UD デジタル 教科書体 N-B"/>
      <family val="1"/>
    </font>
    <font>
      <sz val="20"/>
      <color theme="0"/>
      <name val="UD デジタル 教科書体 N-B"/>
      <family val="1"/>
    </font>
    <font>
      <sz val="20"/>
      <color rgb="FFFF0000"/>
      <name val="UD デジタル 教科書体 N-B"/>
      <family val="1"/>
    </font>
    <font>
      <sz val="12"/>
      <color theme="1"/>
      <name val="UD デジタル 教科書体 N-B"/>
      <family val="1"/>
    </font>
    <font>
      <sz val="16"/>
      <color theme="8"/>
      <name val="UD デジタル 教科書体 N-B"/>
      <family val="1"/>
    </font>
    <font>
      <sz val="11"/>
      <color theme="1"/>
      <name val="游ゴシック"/>
      <family val="3"/>
      <scheme val="minor"/>
    </font>
    <font>
      <sz val="20"/>
      <color theme="8"/>
      <name val="UD デジタル 教科書体 N-B"/>
      <family val="1"/>
    </font>
    <font>
      <sz val="20"/>
      <color theme="1"/>
      <name val="UD デジタル 教科書体 N-B"/>
      <family val="1"/>
    </font>
    <font>
      <sz val="16"/>
      <color rgb="FFFF0000"/>
      <name val="UD デジタル 教科書体 N-B"/>
      <family val="1"/>
    </font>
    <font>
      <sz val="16"/>
      <color theme="0"/>
      <name val="UD デジタル 教科書体 N-B"/>
      <family val="1"/>
    </font>
    <font>
      <sz val="11"/>
      <color auto="1"/>
      <name val="UD デジタル 教科書体 N-B"/>
      <family val="1"/>
    </font>
    <font>
      <b/>
      <sz val="11"/>
      <color theme="1"/>
      <name val="游ゴシック"/>
      <family val="3"/>
    </font>
    <font>
      <b/>
      <sz val="11"/>
      <color theme="2" tint="-0.75"/>
      <name val="游ゴシック"/>
      <family val="3"/>
    </font>
    <font>
      <sz val="11"/>
      <color theme="1"/>
      <name val="ＭＳ ゴシック"/>
      <family val="3"/>
    </font>
    <font>
      <sz val="14"/>
      <color theme="1"/>
      <name val="ＭＳ ゴシック"/>
      <family val="3"/>
    </font>
    <font>
      <sz val="28"/>
      <color theme="2" tint="-0.75"/>
      <name val="ＭＳ 明朝"/>
      <family val="1"/>
    </font>
    <font>
      <sz val="18"/>
      <color theme="2" tint="-0.75"/>
      <name val="游ゴシック"/>
      <family val="3"/>
    </font>
    <font>
      <sz val="11"/>
      <color theme="2" tint="-0.75"/>
      <name val="游ゴシック"/>
      <family val="2"/>
      <scheme val="minor"/>
    </font>
    <font>
      <sz val="24"/>
      <color theme="1"/>
      <name val="ＭＳ ゴシック"/>
      <family val="3"/>
    </font>
    <font>
      <sz val="11"/>
      <color theme="2" tint="-0.75"/>
      <name val="ＭＳ ゴシック"/>
      <family val="3"/>
    </font>
    <font>
      <b/>
      <sz val="16"/>
      <color theme="2" tint="-0.75"/>
      <name val="ＭＳ ゴシック"/>
      <family val="3"/>
    </font>
    <font>
      <b/>
      <sz val="11"/>
      <color theme="2" tint="-0.75"/>
      <name val="ＭＳ ゴシック"/>
      <family val="3"/>
    </font>
    <font>
      <sz val="18"/>
      <color theme="1"/>
      <name val="UD デジタル 教科書体 N-B"/>
      <family val="1"/>
    </font>
    <font>
      <sz val="16"/>
      <color theme="2" tint="-0.75"/>
      <name val="游ゴシック"/>
      <family val="3"/>
    </font>
    <font>
      <b/>
      <sz val="12"/>
      <color theme="1" tint="0.25"/>
      <name val="ＭＳ ゴシック"/>
      <family val="3"/>
    </font>
    <font>
      <sz val="16"/>
      <color theme="2" tint="-0.75"/>
      <name val="ＭＳ ゴシック"/>
      <family val="3"/>
    </font>
    <font>
      <sz val="16"/>
      <color theme="1"/>
      <name val="ＭＳ ゴシック"/>
      <family val="3"/>
    </font>
    <font>
      <sz val="11"/>
      <color theme="1" tint="0.25"/>
      <name val="游ゴシック"/>
      <family val="2"/>
      <scheme val="minor"/>
    </font>
    <font>
      <sz val="12"/>
      <color theme="1"/>
      <name val="ＭＳ ゴシック"/>
      <family val="3"/>
    </font>
    <font>
      <sz val="28"/>
      <color theme="2" tint="-0.75"/>
      <name val="UD デジタル 教科書体 N-B"/>
      <family val="1"/>
    </font>
    <font>
      <sz val="24"/>
      <color theme="2" tint="-0.75"/>
      <name val="UD デジタル 教科書体 N-B"/>
      <family val="1"/>
    </font>
    <font>
      <sz val="14"/>
      <color theme="2" tint="-0.75"/>
      <name val="游ゴシック"/>
      <family val="3"/>
      <scheme val="minor"/>
    </font>
    <font>
      <sz val="12"/>
      <color theme="2" tint="-0.75"/>
      <name val="游ゴシック"/>
      <family val="3"/>
      <scheme val="minor"/>
    </font>
    <font>
      <sz val="28"/>
      <color theme="2" tint="-0.75"/>
      <name val="游ゴシック"/>
      <family val="3"/>
      <scheme val="minor"/>
    </font>
    <font>
      <sz val="14"/>
      <color theme="2" tint="-0.75"/>
      <name val="ＭＳ ゴシック"/>
      <family val="3"/>
    </font>
    <font>
      <sz val="20"/>
      <color theme="2" tint="-0.75"/>
      <name val="ＭＳ 明朝"/>
      <family val="1"/>
    </font>
    <font>
      <sz val="8"/>
      <color theme="2" tint="-0.75"/>
      <name val="ＭＳ ゴシック"/>
      <family val="3"/>
    </font>
    <font>
      <sz val="11"/>
      <color theme="2" tint="-0.5"/>
      <name val="UD デジタル 教科書体 N-B"/>
      <family val="1"/>
    </font>
    <font>
      <i/>
      <sz val="16"/>
      <color theme="1"/>
      <name val="UD デジタル 教科書体 N-B"/>
      <family val="1"/>
    </font>
    <font>
      <sz val="20"/>
      <color auto="1"/>
      <name val="UD デジタル 教科書体 N-B"/>
      <family val="1"/>
    </font>
    <font>
      <sz val="16"/>
      <color auto="1"/>
      <name val="UD デジタル 教科書体 N-B"/>
      <family val="1"/>
    </font>
    <font>
      <sz val="12"/>
      <color theme="3"/>
      <name val="メイリオ"/>
      <family val="3"/>
    </font>
    <font>
      <sz val="12"/>
      <color auto="1"/>
      <name val="メイリオ"/>
      <family val="3"/>
    </font>
    <font>
      <sz val="12"/>
      <color theme="0"/>
      <name val="メイリオ"/>
      <family val="3"/>
    </font>
    <font>
      <sz val="10"/>
      <color rgb="FF222222"/>
      <name val="メイリオ"/>
      <family val="3"/>
    </font>
    <font>
      <b/>
      <sz val="12"/>
      <color theme="3"/>
      <name val="メイリオ"/>
      <family val="3"/>
    </font>
    <font>
      <sz val="6"/>
      <color auto="1"/>
      <name val="Meiryo UI"/>
      <family val="2"/>
    </font>
    <font>
      <sz val="12"/>
      <color theme="0"/>
      <name val="メイリオ"/>
      <family val="3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DA000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4"/>
        <bgColor indexed="64"/>
      </patternFill>
    </fill>
  </fills>
  <borders count="24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2" tint="-0.5"/>
      </left>
      <right/>
      <top style="medium">
        <color theme="2" tint="-0.5"/>
      </top>
      <bottom/>
      <diagonal/>
    </border>
    <border>
      <left style="medium">
        <color theme="2" tint="-0.5"/>
      </left>
      <right/>
      <top/>
      <bottom style="thin">
        <color theme="2" tint="-0.5"/>
      </bottom>
      <diagonal/>
    </border>
    <border>
      <left style="medium">
        <color theme="2" tint="-0.5"/>
      </left>
      <right/>
      <top style="thin">
        <color theme="2" tint="-0.5"/>
      </top>
      <bottom/>
      <diagonal/>
    </border>
    <border>
      <left style="medium">
        <color theme="2" tint="-0.5"/>
      </left>
      <right/>
      <top/>
      <bottom style="medium">
        <color theme="2" tint="-0.5"/>
      </bottom>
      <diagonal/>
    </border>
    <border>
      <left style="medium">
        <color theme="2" tint="-0.5"/>
      </left>
      <right style="thin">
        <color indexed="64"/>
      </right>
      <top style="medium">
        <color theme="2" tint="-0.5"/>
      </top>
      <bottom style="thin">
        <color indexed="64"/>
      </bottom>
      <diagonal/>
    </border>
    <border>
      <left style="medium">
        <color theme="2" tint="-0.5"/>
      </left>
      <right style="thin">
        <color indexed="64"/>
      </right>
      <top style="thin">
        <color indexed="64"/>
      </top>
      <bottom/>
      <diagonal/>
    </border>
    <border>
      <left style="medium">
        <color theme="2" tint="-0.5"/>
      </left>
      <right/>
      <top style="medium">
        <color theme="1" tint="0.25"/>
      </top>
      <bottom style="thin">
        <color indexed="64"/>
      </bottom>
      <diagonal/>
    </border>
    <border>
      <left style="medium">
        <color theme="2" tint="-0.5"/>
      </left>
      <right/>
      <top style="thin">
        <color indexed="64"/>
      </top>
      <bottom style="thin">
        <color indexed="64"/>
      </bottom>
      <diagonal/>
    </border>
    <border>
      <left style="medium">
        <color theme="2" tint="-0.5"/>
      </left>
      <right/>
      <top style="thin">
        <color indexed="64"/>
      </top>
      <bottom style="medium">
        <color theme="2" tint="-0.5"/>
      </bottom>
      <diagonal/>
    </border>
    <border>
      <left style="medium">
        <color theme="2" tint="-0.5"/>
      </left>
      <right style="thin">
        <color indexed="64"/>
      </right>
      <top style="medium">
        <color theme="2" tint="-0.5"/>
      </top>
      <bottom/>
      <diagonal/>
    </border>
    <border>
      <left style="medium">
        <color theme="2" tint="-0.5"/>
      </left>
      <right style="thin">
        <color indexed="64"/>
      </right>
      <top/>
      <bottom/>
      <diagonal/>
    </border>
    <border>
      <left style="medium">
        <color theme="2" tint="-0.5"/>
      </left>
      <right style="thin">
        <color indexed="64"/>
      </right>
      <top/>
      <bottom style="medium">
        <color theme="2" tint="-0.5"/>
      </bottom>
      <diagonal/>
    </border>
    <border>
      <left/>
      <right style="thin">
        <color theme="2" tint="-0.5"/>
      </right>
      <top style="medium">
        <color theme="2" tint="-0.5"/>
      </top>
      <bottom/>
      <diagonal/>
    </border>
    <border>
      <left/>
      <right style="thin">
        <color theme="2" tint="-0.5"/>
      </right>
      <top/>
      <bottom style="thin">
        <color theme="2" tint="-0.5"/>
      </bottom>
      <diagonal/>
    </border>
    <border>
      <left/>
      <right/>
      <top style="thin">
        <color theme="2" tint="-0.5"/>
      </top>
      <bottom/>
      <diagonal/>
    </border>
    <border>
      <left/>
      <right/>
      <top/>
      <bottom style="medium">
        <color theme="2" tint="-0.5"/>
      </bottom>
      <diagonal/>
    </border>
    <border>
      <left style="thin">
        <color indexed="64"/>
      </left>
      <right/>
      <top style="medium">
        <color theme="2" tint="-0.5"/>
      </top>
      <bottom style="thin">
        <color indexed="64"/>
      </bottom>
      <diagonal/>
    </border>
    <border>
      <left style="thin">
        <color theme="2" tint="-0.5"/>
      </left>
      <right style="thin">
        <color theme="2" tint="-0.5"/>
      </right>
      <top style="medium">
        <color theme="1" tint="0.25"/>
      </top>
      <bottom style="hair">
        <color theme="2" tint="-0.5"/>
      </bottom>
      <diagonal/>
    </border>
    <border>
      <left style="thin">
        <color theme="2" tint="-0.5"/>
      </left>
      <right style="thin">
        <color theme="2" tint="-0.5"/>
      </right>
      <top style="hair">
        <color theme="2" tint="-0.5"/>
      </top>
      <bottom style="hair">
        <color theme="2" tint="-0.5"/>
      </bottom>
      <diagonal/>
    </border>
    <border>
      <left style="thin">
        <color theme="2" tint="-0.5"/>
      </left>
      <right style="thin">
        <color theme="2" tint="-0.5"/>
      </right>
      <top style="hair">
        <color theme="2" tint="-0.5"/>
      </top>
      <bottom style="thin">
        <color theme="2" tint="-0.5"/>
      </bottom>
      <diagonal/>
    </border>
    <border>
      <left style="thin">
        <color theme="2" tint="-0.5"/>
      </left>
      <right style="thin">
        <color theme="2" tint="-0.5"/>
      </right>
      <top style="thin">
        <color theme="2" tint="-0.5"/>
      </top>
      <bottom style="thin">
        <color theme="2" tint="-0.5"/>
      </bottom>
      <diagonal/>
    </border>
    <border>
      <left style="thin">
        <color theme="1" tint="0.25"/>
      </left>
      <right style="thin">
        <color theme="2" tint="-0.5"/>
      </right>
      <top style="thin">
        <color theme="2" tint="-0.5"/>
      </top>
      <bottom style="hair">
        <color theme="2" tint="-0.5"/>
      </bottom>
      <diagonal/>
    </border>
    <border>
      <left style="thin">
        <color theme="1" tint="0.25"/>
      </left>
      <right style="thin">
        <color theme="2" tint="-0.5"/>
      </right>
      <top style="hair">
        <color theme="2" tint="-0.5"/>
      </top>
      <bottom style="medium">
        <color theme="2" tint="-0.5"/>
      </bottom>
      <diagonal/>
    </border>
    <border>
      <left style="thin">
        <color indexed="64"/>
      </left>
      <right style="thin">
        <color theme="2" tint="-0.5"/>
      </right>
      <top style="medium">
        <color theme="2" tint="-0.5"/>
      </top>
      <bottom style="hair">
        <color theme="2" tint="-0.5"/>
      </bottom>
      <diagonal/>
    </border>
    <border>
      <left style="thin">
        <color indexed="64"/>
      </left>
      <right style="thin">
        <color theme="2" tint="-0.5"/>
      </right>
      <top style="hair">
        <color theme="2" tint="-0.5"/>
      </top>
      <bottom style="hair">
        <color theme="2" tint="-0.5"/>
      </bottom>
      <diagonal/>
    </border>
    <border>
      <left style="thin">
        <color indexed="64"/>
      </left>
      <right style="thin">
        <color theme="2" tint="-0.5"/>
      </right>
      <top style="hair">
        <color theme="2" tint="-0.5"/>
      </top>
      <bottom style="thin">
        <color theme="2" tint="-0.5"/>
      </bottom>
      <diagonal/>
    </border>
    <border>
      <left style="thin">
        <color indexed="64"/>
      </left>
      <right style="thin">
        <color theme="2" tint="-0.5"/>
      </right>
      <top style="thin">
        <color theme="2" tint="-0.5"/>
      </top>
      <bottom style="thin">
        <color theme="2" tint="-0.5"/>
      </bottom>
      <diagonal/>
    </border>
    <border>
      <left style="thin">
        <color indexed="64"/>
      </left>
      <right style="thin">
        <color theme="2" tint="-0.5"/>
      </right>
      <top style="thin">
        <color theme="2" tint="-0.5"/>
      </top>
      <bottom style="hair">
        <color theme="2" tint="-0.5"/>
      </bottom>
      <diagonal/>
    </border>
    <border>
      <left style="thin">
        <color indexed="64"/>
      </left>
      <right style="thin">
        <color theme="2" tint="-0.5"/>
      </right>
      <top style="hair">
        <color theme="2" tint="-0.5"/>
      </top>
      <bottom style="medium">
        <color theme="2" tint="-0.5"/>
      </bottom>
      <diagonal/>
    </border>
    <border>
      <left style="thin">
        <color theme="2" tint="-0.5"/>
      </left>
      <right/>
      <top style="medium">
        <color theme="2" tint="-0.5"/>
      </top>
      <bottom/>
      <diagonal/>
    </border>
    <border>
      <left style="thin">
        <color theme="2" tint="-0.5"/>
      </left>
      <right/>
      <top/>
      <bottom/>
      <diagonal/>
    </border>
    <border>
      <left style="thin">
        <color theme="2" tint="-0.5"/>
      </left>
      <right/>
      <top style="thin">
        <color theme="2" tint="-0.5"/>
      </top>
      <bottom/>
      <diagonal/>
    </border>
    <border>
      <left style="thin">
        <color theme="2" tint="-0.5"/>
      </left>
      <right/>
      <top/>
      <bottom style="medium">
        <color theme="2" tint="-0.5"/>
      </bottom>
      <diagonal/>
    </border>
    <border>
      <left style="double">
        <color theme="2" tint="-0.5"/>
      </left>
      <right/>
      <top style="double">
        <color theme="2" tint="-0.5"/>
      </top>
      <bottom style="double">
        <color theme="2" tint="-0.5"/>
      </bottom>
      <diagonal/>
    </border>
    <border>
      <left style="thin">
        <color theme="1" tint="0.25"/>
      </left>
      <right style="thin">
        <color theme="2" tint="-0.5"/>
      </right>
      <top style="medium">
        <color theme="2" tint="-0.5"/>
      </top>
      <bottom/>
      <diagonal/>
    </border>
    <border>
      <left style="thin">
        <color theme="2" tint="-0.5"/>
      </left>
      <right style="thin">
        <color theme="2" tint="-0.5"/>
      </right>
      <top style="thin">
        <color theme="2" tint="-0.5"/>
      </top>
      <bottom style="medium">
        <color theme="1" tint="0.25"/>
      </bottom>
      <diagonal/>
    </border>
    <border>
      <left style="thin">
        <color theme="2" tint="-0.5"/>
      </left>
      <right style="thin">
        <color theme="2" tint="-0.5"/>
      </right>
      <top style="thin">
        <color theme="2" tint="-0.5"/>
      </top>
      <bottom style="hair">
        <color theme="2" tint="-0.5"/>
      </bottom>
      <diagonal/>
    </border>
    <border>
      <left style="thin">
        <color theme="2" tint="-0.5"/>
      </left>
      <right style="thin">
        <color theme="2" tint="-0.5"/>
      </right>
      <top style="hair">
        <color theme="2" tint="-0.5"/>
      </top>
      <bottom style="medium">
        <color theme="2" tint="-0.5"/>
      </bottom>
      <diagonal/>
    </border>
    <border>
      <left style="thin">
        <color theme="2" tint="-0.5"/>
      </left>
      <right style="thin">
        <color theme="2" tint="-0.5"/>
      </right>
      <top style="medium">
        <color theme="2" tint="-0.5"/>
      </top>
      <bottom style="hair">
        <color theme="2" tint="-0.5"/>
      </bottom>
      <diagonal/>
    </border>
    <border>
      <left/>
      <right/>
      <top style="medium">
        <color theme="2" tint="-0.5"/>
      </top>
      <bottom/>
      <diagonal/>
    </border>
    <border>
      <left/>
      <right/>
      <top/>
      <bottom style="thin">
        <color theme="2" tint="-0.5"/>
      </bottom>
      <diagonal/>
    </border>
    <border>
      <left/>
      <right/>
      <top style="double">
        <color theme="2" tint="-0.5"/>
      </top>
      <bottom style="double">
        <color theme="2" tint="-0.5"/>
      </bottom>
      <diagonal/>
    </border>
    <border>
      <left style="thin">
        <color theme="2" tint="-0.5"/>
      </left>
      <right style="thin">
        <color theme="2" tint="-0.5"/>
      </right>
      <top style="medium">
        <color theme="2" tint="-0.5"/>
      </top>
      <bottom/>
      <diagonal/>
    </border>
    <border>
      <left/>
      <right style="medium">
        <color theme="2" tint="-0.5"/>
      </right>
      <top style="medium">
        <color theme="2" tint="-0.5"/>
      </top>
      <bottom/>
      <diagonal/>
    </border>
    <border>
      <left/>
      <right style="medium">
        <color theme="2" tint="-0.5"/>
      </right>
      <top/>
      <bottom/>
      <diagonal/>
    </border>
    <border>
      <left/>
      <right style="medium">
        <color theme="2" tint="-0.5"/>
      </right>
      <top style="thin">
        <color theme="2" tint="-0.5"/>
      </top>
      <bottom/>
      <diagonal/>
    </border>
    <border>
      <left/>
      <right style="medium">
        <color theme="2" tint="-0.5"/>
      </right>
      <top/>
      <bottom style="medium">
        <color theme="2" tint="-0.5"/>
      </bottom>
      <diagonal/>
    </border>
    <border>
      <left style="medium">
        <color theme="2" tint="-0.5"/>
      </left>
      <right/>
      <top style="medium">
        <color theme="2" tint="-0.5"/>
      </top>
      <bottom style="thin">
        <color theme="2" tint="-0.5"/>
      </bottom>
      <diagonal/>
    </border>
    <border>
      <left style="medium">
        <color theme="2" tint="-0.5"/>
      </left>
      <right style="thin">
        <color theme="2" tint="-0.5"/>
      </right>
      <top style="thin">
        <color theme="2" tint="-0.5"/>
      </top>
      <bottom style="thin">
        <color theme="2" tint="-0.5"/>
      </bottom>
      <diagonal/>
    </border>
    <border>
      <left style="medium">
        <color theme="2" tint="-0.5"/>
      </left>
      <right style="thin">
        <color theme="2" tint="-0.5"/>
      </right>
      <top style="thin">
        <color theme="2" tint="-0.5"/>
      </top>
      <bottom style="medium">
        <color theme="2" tint="-0.5"/>
      </bottom>
      <diagonal/>
    </border>
    <border>
      <left/>
      <right style="thin">
        <color theme="2" tint="-0.5"/>
      </right>
      <top style="medium">
        <color theme="2" tint="-0.5"/>
      </top>
      <bottom style="thin">
        <color theme="2" tint="-0.5"/>
      </bottom>
      <diagonal/>
    </border>
    <border>
      <left style="thin">
        <color theme="2" tint="-0.5"/>
      </left>
      <right style="thin">
        <color theme="2" tint="-0.5"/>
      </right>
      <top style="thin">
        <color theme="2" tint="-0.5"/>
      </top>
      <bottom style="medium">
        <color theme="2" tint="-0.5"/>
      </bottom>
      <diagonal/>
    </border>
    <border>
      <left style="thin">
        <color theme="2" tint="-0.5"/>
      </left>
      <right/>
      <top style="medium">
        <color theme="2" tint="-0.5"/>
      </top>
      <bottom style="thin">
        <color theme="2" tint="-0.5"/>
      </bottom>
      <diagonal/>
    </border>
    <border>
      <left style="thin">
        <color theme="2" tint="-0.5"/>
      </left>
      <right/>
      <top style="thin">
        <color theme="2" tint="-0.5"/>
      </top>
      <bottom style="thin">
        <color theme="2" tint="-0.5"/>
      </bottom>
      <diagonal/>
    </border>
    <border>
      <left/>
      <right style="thin">
        <color theme="2" tint="-0.5"/>
      </right>
      <top style="thin">
        <color theme="2" tint="-0.5"/>
      </top>
      <bottom style="thin">
        <color theme="2" tint="-0.5"/>
      </bottom>
      <diagonal/>
    </border>
    <border>
      <left style="thin">
        <color theme="2" tint="-0.5"/>
      </left>
      <right/>
      <top style="thin">
        <color theme="2" tint="-0.5"/>
      </top>
      <bottom style="medium">
        <color theme="2" tint="-0.5"/>
      </bottom>
      <diagonal/>
    </border>
    <border>
      <left/>
      <right style="medium">
        <color theme="2" tint="-0.5"/>
      </right>
      <top style="medium">
        <color theme="2" tint="-0.5"/>
      </top>
      <bottom style="thin">
        <color theme="2" tint="-0.5"/>
      </bottom>
      <diagonal/>
    </border>
    <border>
      <left/>
      <right style="medium">
        <color theme="2" tint="-0.5"/>
      </right>
      <top style="thin">
        <color theme="2" tint="-0.5"/>
      </top>
      <bottom style="thin">
        <color theme="2" tint="-0.5"/>
      </bottom>
      <diagonal/>
    </border>
    <border>
      <left/>
      <right style="medium">
        <color theme="2" tint="-0.5"/>
      </right>
      <top style="thin">
        <color theme="2" tint="-0.5"/>
      </top>
      <bottom style="medium">
        <color theme="2" tint="-0.5"/>
      </bottom>
      <diagonal/>
    </border>
    <border>
      <left/>
      <right style="double">
        <color theme="2" tint="-0.5"/>
      </right>
      <top style="double">
        <color theme="2" tint="-0.5"/>
      </top>
      <bottom style="double">
        <color theme="2" tint="-0.5"/>
      </bottom>
      <diagonal/>
    </border>
    <border>
      <left style="thin">
        <color theme="2" tint="-0.5"/>
      </left>
      <right style="medium">
        <color theme="2" tint="-0.5"/>
      </right>
      <top style="medium">
        <color theme="2" tint="-0.5"/>
      </top>
      <bottom/>
      <diagonal/>
    </border>
    <border>
      <left style="thin">
        <color theme="2" tint="-0.5"/>
      </left>
      <right style="medium">
        <color theme="2" tint="-0.5"/>
      </right>
      <top style="thin">
        <color theme="2" tint="-0.5"/>
      </top>
      <bottom style="medium">
        <color theme="1" tint="0.25"/>
      </bottom>
      <diagonal/>
    </border>
    <border>
      <left style="thin">
        <color theme="2" tint="-0.5"/>
      </left>
      <right style="medium">
        <color theme="2" tint="-0.5"/>
      </right>
      <top style="medium">
        <color theme="1" tint="0.25"/>
      </top>
      <bottom style="hair">
        <color theme="2" tint="-0.5"/>
      </bottom>
      <diagonal/>
    </border>
    <border>
      <left style="thin">
        <color theme="2" tint="-0.5"/>
      </left>
      <right style="medium">
        <color theme="2" tint="-0.5"/>
      </right>
      <top style="hair">
        <color theme="2" tint="-0.5"/>
      </top>
      <bottom style="hair">
        <color theme="2" tint="-0.5"/>
      </bottom>
      <diagonal/>
    </border>
    <border>
      <left style="thin">
        <color theme="2" tint="-0.5"/>
      </left>
      <right style="medium">
        <color theme="2" tint="-0.5"/>
      </right>
      <top style="thin">
        <color theme="2" tint="-0.5"/>
      </top>
      <bottom style="thin">
        <color theme="2" tint="-0.5"/>
      </bottom>
      <diagonal/>
    </border>
    <border>
      <left style="thin">
        <color theme="2" tint="-0.5"/>
      </left>
      <right style="medium">
        <color theme="2" tint="-0.5"/>
      </right>
      <top style="thin">
        <color theme="2" tint="-0.5"/>
      </top>
      <bottom style="hair">
        <color theme="2" tint="-0.5"/>
      </bottom>
      <diagonal/>
    </border>
    <border>
      <left style="thin">
        <color theme="2" tint="-0.5"/>
      </left>
      <right style="medium">
        <color theme="2" tint="-0.5"/>
      </right>
      <top style="hair">
        <color theme="2" tint="-0.5"/>
      </top>
      <bottom style="medium">
        <color theme="2" tint="-0.5"/>
      </bottom>
      <diagonal/>
    </border>
    <border>
      <left style="thin">
        <color theme="2" tint="-0.5"/>
      </left>
      <right/>
      <top style="medium">
        <color theme="2" tint="-0.5"/>
      </top>
      <bottom style="hair">
        <color theme="2" tint="-0.5"/>
      </bottom>
      <diagonal/>
    </border>
    <border>
      <left style="thin">
        <color theme="2" tint="-0.5"/>
      </left>
      <right/>
      <top style="hair">
        <color theme="2" tint="-0.5"/>
      </top>
      <bottom style="hair">
        <color theme="2" tint="-0.5"/>
      </bottom>
      <diagonal/>
    </border>
    <border>
      <left style="thin">
        <color theme="2" tint="-0.5"/>
      </left>
      <right/>
      <top style="hair">
        <color theme="2" tint="-0.5"/>
      </top>
      <bottom style="thin">
        <color theme="2" tint="-0.5"/>
      </bottom>
      <diagonal/>
    </border>
    <border>
      <left style="medium">
        <color theme="1" tint="0.25"/>
      </left>
      <right style="thin">
        <color theme="2" tint="-0.5"/>
      </right>
      <top style="medium">
        <color theme="1" tint="0.25"/>
      </top>
      <bottom style="thin">
        <color theme="2" tint="-0.5"/>
      </bottom>
      <diagonal/>
    </border>
    <border>
      <left style="medium">
        <color theme="1" tint="0.25"/>
      </left>
      <right style="thin">
        <color theme="2" tint="-0.5"/>
      </right>
      <top style="thin">
        <color theme="2" tint="-0.5"/>
      </top>
      <bottom style="thin">
        <color theme="2" tint="-0.5"/>
      </bottom>
      <diagonal/>
    </border>
    <border>
      <left style="medium">
        <color theme="1" tint="0.25"/>
      </left>
      <right style="thin">
        <color theme="2" tint="-0.5"/>
      </right>
      <top style="thin">
        <color theme="2" tint="-0.5"/>
      </top>
      <bottom style="medium">
        <color theme="1" tint="0.25"/>
      </bottom>
      <diagonal/>
    </border>
    <border>
      <left style="medium">
        <color theme="2" tint="-0.5"/>
      </left>
      <right/>
      <top/>
      <bottom/>
      <diagonal/>
    </border>
    <border>
      <left style="medium">
        <color theme="2" tint="-0.5"/>
      </left>
      <right/>
      <top style="thin">
        <color indexed="64"/>
      </top>
      <bottom/>
      <diagonal/>
    </border>
    <border>
      <left style="medium">
        <color theme="2" tint="-0.5"/>
      </left>
      <right style="hair">
        <color theme="2" tint="-0.5"/>
      </right>
      <top style="thin">
        <color theme="2" tint="-0.5"/>
      </top>
      <bottom style="hair">
        <color theme="2" tint="-0.5"/>
      </bottom>
      <diagonal/>
    </border>
    <border>
      <left style="medium">
        <color theme="2" tint="-0.5"/>
      </left>
      <right style="hair">
        <color theme="2" tint="-0.5"/>
      </right>
      <top style="hair">
        <color theme="2" tint="-0.5"/>
      </top>
      <bottom style="medium">
        <color theme="1" tint="0.25"/>
      </bottom>
      <diagonal/>
    </border>
    <border>
      <left style="medium">
        <color theme="2" tint="-0.5"/>
      </left>
      <right style="hair">
        <color theme="1" tint="0.25"/>
      </right>
      <top style="medium">
        <color theme="1" tint="0.25"/>
      </top>
      <bottom style="thin">
        <color indexed="64"/>
      </bottom>
      <diagonal/>
    </border>
    <border>
      <left style="medium">
        <color theme="2" tint="-0.5"/>
      </left>
      <right style="hair">
        <color theme="1" tint="0.25"/>
      </right>
      <top style="thin">
        <color indexed="64"/>
      </top>
      <bottom style="thin">
        <color indexed="64"/>
      </bottom>
      <diagonal/>
    </border>
    <border>
      <left style="medium">
        <color theme="2" tint="-0.5"/>
      </left>
      <right style="hair">
        <color theme="1" tint="0.25"/>
      </right>
      <top style="thin">
        <color indexed="64"/>
      </top>
      <bottom/>
      <diagonal/>
    </border>
    <border>
      <left style="thin">
        <color theme="2" tint="-0.5"/>
      </left>
      <right style="thin">
        <color theme="2" tint="-0.5"/>
      </right>
      <top style="medium">
        <color theme="1" tint="0.25"/>
      </top>
      <bottom style="thin">
        <color theme="2" tint="-0.5"/>
      </bottom>
      <diagonal/>
    </border>
    <border>
      <left style="hair">
        <color theme="2" tint="-0.75"/>
      </left>
      <right style="hair">
        <color theme="2" tint="-0.75"/>
      </right>
      <top style="medium">
        <color theme="1" tint="0.25"/>
      </top>
      <bottom style="thin">
        <color indexed="64"/>
      </bottom>
      <diagonal/>
    </border>
    <border>
      <left style="hair">
        <color theme="2" tint="-0.75"/>
      </left>
      <right style="hair">
        <color theme="2" tint="-0.75"/>
      </right>
      <top style="thin">
        <color indexed="64"/>
      </top>
      <bottom style="thin">
        <color indexed="64"/>
      </bottom>
      <diagonal/>
    </border>
    <border>
      <left style="hair">
        <color theme="2" tint="-0.75"/>
      </left>
      <right style="hair">
        <color theme="2" tint="-0.75"/>
      </right>
      <top style="thin">
        <color indexed="64"/>
      </top>
      <bottom/>
      <diagonal/>
    </border>
    <border>
      <left style="hair">
        <color theme="2" tint="-0.5"/>
      </left>
      <right style="hair">
        <color theme="2" tint="-0.5"/>
      </right>
      <top style="thin">
        <color theme="2" tint="-0.5"/>
      </top>
      <bottom style="hair">
        <color theme="2" tint="-0.5"/>
      </bottom>
      <diagonal/>
    </border>
    <border>
      <left style="hair">
        <color theme="2" tint="-0.5"/>
      </left>
      <right style="hair">
        <color theme="2" tint="-0.5"/>
      </right>
      <top style="hair">
        <color theme="2" tint="-0.5"/>
      </top>
      <bottom style="medium">
        <color theme="1" tint="0.25"/>
      </bottom>
      <diagonal/>
    </border>
    <border>
      <left style="hair">
        <color theme="1" tint="0.25"/>
      </left>
      <right style="hair">
        <color theme="1" tint="0.25"/>
      </right>
      <top style="medium">
        <color theme="1" tint="0.25"/>
      </top>
      <bottom style="thin">
        <color indexed="64"/>
      </bottom>
      <diagonal/>
    </border>
    <border>
      <left style="hair">
        <color theme="1" tint="0.25"/>
      </left>
      <right style="hair">
        <color theme="1" tint="0.25"/>
      </right>
      <top style="thin">
        <color indexed="64"/>
      </top>
      <bottom style="thin">
        <color indexed="64"/>
      </bottom>
      <diagonal/>
    </border>
    <border>
      <left style="hair">
        <color theme="1" tint="0.25"/>
      </left>
      <right style="hair">
        <color theme="1" tint="0.25"/>
      </right>
      <top style="thin">
        <color indexed="64"/>
      </top>
      <bottom style="thin">
        <color theme="2" tint="-0.5"/>
      </bottom>
      <diagonal/>
    </border>
    <border>
      <left/>
      <right/>
      <top/>
      <bottom style="medium">
        <color theme="1" tint="0.25"/>
      </bottom>
      <diagonal/>
    </border>
    <border>
      <left/>
      <right style="hair">
        <color theme="2" tint="-0.5"/>
      </right>
      <top style="medium">
        <color theme="1" tint="0.25"/>
      </top>
      <bottom/>
      <diagonal/>
    </border>
    <border>
      <left/>
      <right style="hair">
        <color theme="2" tint="-0.5"/>
      </right>
      <top/>
      <bottom/>
      <diagonal/>
    </border>
    <border>
      <left style="hair">
        <color theme="2" tint="-0.5"/>
      </left>
      <right style="hair">
        <color theme="2" tint="-0.5"/>
      </right>
      <top style="hair">
        <color theme="2" tint="-0.5"/>
      </top>
      <bottom style="medium">
        <color indexed="64"/>
      </bottom>
      <diagonal/>
    </border>
    <border>
      <left style="hair">
        <color theme="1" tint="0.25"/>
      </left>
      <right style="hair">
        <color theme="2" tint="-0.5"/>
      </right>
      <top style="medium">
        <color theme="1" tint="0.25"/>
      </top>
      <bottom/>
      <diagonal/>
    </border>
    <border>
      <left style="hair">
        <color theme="1" tint="0.25"/>
      </left>
      <right style="hair">
        <color theme="2" tint="-0.5"/>
      </right>
      <top/>
      <bottom/>
      <diagonal/>
    </border>
    <border>
      <left style="hair">
        <color theme="1" tint="0.25"/>
      </left>
      <right style="hair">
        <color theme="2" tint="-0.5"/>
      </right>
      <top/>
      <bottom style="thin">
        <color theme="2" tint="-0.5"/>
      </bottom>
      <diagonal/>
    </border>
    <border>
      <left/>
      <right style="hair">
        <color theme="1" tint="0.25"/>
      </right>
      <top style="medium">
        <color theme="1" tint="0.25"/>
      </top>
      <bottom/>
      <diagonal/>
    </border>
    <border>
      <left/>
      <right style="hair">
        <color theme="1" tint="0.25"/>
      </right>
      <top/>
      <bottom/>
      <diagonal/>
    </border>
    <border>
      <left/>
      <right style="hair">
        <color theme="1" tint="0.25"/>
      </right>
      <top style="thin">
        <color theme="2" tint="-0.5"/>
      </top>
      <bottom/>
      <diagonal/>
    </border>
    <border>
      <left/>
      <right style="hair">
        <color theme="1" tint="0.25"/>
      </right>
      <top style="hair">
        <color theme="2" tint="-0.5"/>
      </top>
      <bottom style="medium">
        <color theme="1" tint="0.25"/>
      </bottom>
      <diagonal/>
    </border>
    <border>
      <left/>
      <right style="hair">
        <color theme="1" tint="0.25"/>
      </right>
      <top style="thin">
        <color theme="2" tint="-0.5"/>
      </top>
      <bottom style="hair">
        <color theme="2" tint="-0.5"/>
      </bottom>
      <diagonal/>
    </border>
    <border>
      <left/>
      <right style="hair">
        <color theme="1" tint="0.25"/>
      </right>
      <top style="medium">
        <color theme="1" tint="0.25"/>
      </top>
      <bottom style="thin">
        <color indexed="64"/>
      </bottom>
      <diagonal/>
    </border>
    <border>
      <left/>
      <right style="hair">
        <color theme="1" tint="0.25"/>
      </right>
      <top style="thin">
        <color indexed="64"/>
      </top>
      <bottom style="thin">
        <color indexed="64"/>
      </bottom>
      <diagonal/>
    </border>
    <border>
      <left/>
      <right style="hair">
        <color theme="1" tint="0.25"/>
      </right>
      <top style="thin">
        <color indexed="64"/>
      </top>
      <bottom style="thin">
        <color theme="2" tint="-0.5"/>
      </bottom>
      <diagonal/>
    </border>
    <border>
      <left style="hair">
        <color theme="1" tint="0.25"/>
      </left>
      <right style="hair">
        <color theme="1" tint="0.25"/>
      </right>
      <top style="thin">
        <color indexed="64"/>
      </top>
      <bottom/>
      <diagonal/>
    </border>
    <border>
      <left style="hair">
        <color theme="1" tint="0.25"/>
      </left>
      <right style="hair">
        <color theme="1" tint="0.25"/>
      </right>
      <top style="thin">
        <color theme="2" tint="-0.5"/>
      </top>
      <bottom/>
      <diagonal/>
    </border>
    <border>
      <left style="hair">
        <color theme="1" tint="0.25"/>
      </left>
      <right style="hair">
        <color theme="1" tint="0.25"/>
      </right>
      <top style="hair">
        <color theme="2" tint="-0.5"/>
      </top>
      <bottom style="medium">
        <color theme="1" tint="0.25"/>
      </bottom>
      <diagonal/>
    </border>
    <border>
      <left style="hair">
        <color theme="1" tint="0.25"/>
      </left>
      <right style="hair">
        <color theme="1" tint="0.25"/>
      </right>
      <top style="thin">
        <color theme="2" tint="-0.5"/>
      </top>
      <bottom style="hair">
        <color theme="2" tint="-0.75"/>
      </bottom>
      <diagonal/>
    </border>
    <border>
      <left style="hair">
        <color theme="1" tint="0.25"/>
      </left>
      <right style="hair">
        <color theme="1" tint="0.25"/>
      </right>
      <top style="hair">
        <color theme="2" tint="-0.75"/>
      </top>
      <bottom style="medium">
        <color theme="1" tint="0.25"/>
      </bottom>
      <diagonal/>
    </border>
    <border>
      <left style="hair">
        <color theme="1" tint="0.25"/>
      </left>
      <right/>
      <top style="medium">
        <color theme="1" tint="0.25"/>
      </top>
      <bottom style="thin">
        <color indexed="64"/>
      </bottom>
      <diagonal/>
    </border>
    <border>
      <left style="hair">
        <color theme="1" tint="0.25"/>
      </left>
      <right/>
      <top style="thin">
        <color indexed="64"/>
      </top>
      <bottom style="thin">
        <color indexed="64"/>
      </bottom>
      <diagonal/>
    </border>
    <border>
      <left style="hair">
        <color theme="1" tint="0.25"/>
      </left>
      <right/>
      <top style="thin">
        <color indexed="64"/>
      </top>
      <bottom/>
      <diagonal/>
    </border>
    <border>
      <left style="hair">
        <color theme="1" tint="0.25"/>
      </left>
      <right style="hair">
        <color theme="1" tint="0.25"/>
      </right>
      <top style="thin">
        <color theme="1" tint="0.25"/>
      </top>
      <bottom/>
      <diagonal/>
    </border>
    <border>
      <left style="hair">
        <color theme="1" tint="0.25"/>
      </left>
      <right style="hair">
        <color theme="1" tint="0.25"/>
      </right>
      <top style="hair">
        <color theme="1" tint="0.25"/>
      </top>
      <bottom style="medium">
        <color theme="1" tint="0.25"/>
      </bottom>
      <diagonal/>
    </border>
    <border>
      <left style="thin">
        <color theme="2" tint="-0.5"/>
      </left>
      <right style="medium">
        <color theme="1" tint="0.25"/>
      </right>
      <top style="medium">
        <color theme="1" tint="0.25"/>
      </top>
      <bottom style="thin">
        <color theme="2" tint="-0.5"/>
      </bottom>
      <diagonal/>
    </border>
    <border>
      <left style="thin">
        <color theme="2" tint="-0.5"/>
      </left>
      <right style="medium">
        <color theme="1" tint="0.25"/>
      </right>
      <top style="thin">
        <color theme="2" tint="-0.5"/>
      </top>
      <bottom style="thin">
        <color theme="2" tint="-0.5"/>
      </bottom>
      <diagonal/>
    </border>
    <border>
      <left style="thin">
        <color theme="2" tint="-0.5"/>
      </left>
      <right style="medium">
        <color theme="1" tint="0.25"/>
      </right>
      <top style="thin">
        <color theme="2" tint="-0.5"/>
      </top>
      <bottom style="medium">
        <color theme="1" tint="0.25"/>
      </bottom>
      <diagonal/>
    </border>
    <border>
      <left/>
      <right style="medium">
        <color theme="2" tint="-0.5"/>
      </right>
      <top style="medium">
        <color theme="1" tint="0.25"/>
      </top>
      <bottom/>
      <diagonal/>
    </border>
    <border>
      <left style="hair">
        <color theme="1" tint="0.25"/>
      </left>
      <right style="medium">
        <color theme="2" tint="-0.5"/>
      </right>
      <top style="thin">
        <color theme="2" tint="-0.5"/>
      </top>
      <bottom style="hair">
        <color theme="2" tint="-0.5"/>
      </bottom>
      <diagonal/>
    </border>
    <border>
      <left style="hair">
        <color theme="1" tint="0.25"/>
      </left>
      <right style="medium">
        <color theme="2" tint="-0.5"/>
      </right>
      <top style="hair">
        <color theme="2" tint="-0.5"/>
      </top>
      <bottom style="medium">
        <color theme="1" tint="0.25"/>
      </bottom>
      <diagonal/>
    </border>
    <border>
      <left style="hair">
        <color theme="1" tint="0.25"/>
      </left>
      <right style="medium">
        <color theme="2" tint="-0.5"/>
      </right>
      <top style="thin">
        <color theme="2" tint="-0.75"/>
      </top>
      <bottom/>
      <diagonal/>
    </border>
    <border>
      <left style="hair">
        <color theme="1" tint="0.25"/>
      </left>
      <right style="medium">
        <color theme="2" tint="-0.5"/>
      </right>
      <top style="thin">
        <color theme="2" tint="-0.75"/>
      </top>
      <bottom style="hair">
        <color theme="2" tint="-0.75"/>
      </bottom>
      <diagonal/>
    </border>
    <border>
      <left style="hair">
        <color theme="1" tint="0.25"/>
      </left>
      <right style="medium">
        <color theme="2" tint="-0.5"/>
      </right>
      <top style="hair">
        <color theme="2" tint="-0.75"/>
      </top>
      <bottom style="medium">
        <color theme="1" tint="0.25"/>
      </bottom>
      <diagonal/>
    </border>
    <border>
      <left style="hair">
        <color theme="1" tint="0.25"/>
      </left>
      <right style="medium">
        <color theme="2" tint="-0.5"/>
      </right>
      <top style="medium">
        <color theme="1" tint="0.25"/>
      </top>
      <bottom/>
      <diagonal/>
    </border>
    <border>
      <left style="hair">
        <color theme="1" tint="0.25"/>
      </left>
      <right style="medium">
        <color theme="2" tint="-0.5"/>
      </right>
      <top/>
      <bottom/>
      <diagonal/>
    </border>
    <border>
      <left style="hair">
        <color theme="1" tint="0.25"/>
      </left>
      <right style="medium">
        <color theme="2" tint="-0.5"/>
      </right>
      <top/>
      <bottom style="thin">
        <color theme="2" tint="-0.5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auto="1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auto="1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ck">
        <color auto="1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9" fontId="13" fillId="0" borderId="0" applyFont="0" applyFill="0" applyBorder="0" applyAlignment="0" applyProtection="0">
      <alignment vertical="center"/>
    </xf>
  </cellStyleXfs>
  <cellXfs count="579">
    <xf numFmtId="0" fontId="0" fillId="0" borderId="0" xfId="0">
      <alignment vertical="center"/>
    </xf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Alignment="1">
      <alignment vertical="center" textRotation="255" shrinkToFit="1"/>
    </xf>
    <xf numFmtId="0" fontId="4" fillId="0" borderId="0" xfId="0" applyFont="1" applyAlignment="1">
      <alignment vertical="center" shrinkToFit="1"/>
    </xf>
    <xf numFmtId="0" fontId="5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textRotation="255" shrinkToFit="1"/>
    </xf>
    <xf numFmtId="0" fontId="7" fillId="0" borderId="3" xfId="0" applyFont="1" applyBorder="1" applyAlignment="1">
      <alignment horizontal="center" vertical="center" textRotation="255" shrinkToFit="1"/>
    </xf>
    <xf numFmtId="0" fontId="7" fillId="0" borderId="2" xfId="0" applyFont="1" applyBorder="1" applyAlignment="1">
      <alignment horizontal="center" vertical="center" textRotation="255" shrinkToFit="1"/>
    </xf>
    <xf numFmtId="0" fontId="3" fillId="2" borderId="0" xfId="0" applyFont="1" applyFill="1" applyAlignment="1">
      <alignment vertical="center" shrinkToFit="1"/>
    </xf>
    <xf numFmtId="0" fontId="3" fillId="0" borderId="4" xfId="0" applyFont="1" applyBorder="1" applyAlignment="1">
      <alignment vertical="center" shrinkToFit="1"/>
    </xf>
    <xf numFmtId="0" fontId="3" fillId="0" borderId="5" xfId="0" applyFont="1" applyBorder="1" applyAlignment="1">
      <alignment vertical="center" shrinkToFit="1"/>
    </xf>
    <xf numFmtId="0" fontId="4" fillId="0" borderId="5" xfId="0" applyFont="1" applyBorder="1" applyAlignment="1">
      <alignment vertical="center" shrinkToFit="1"/>
    </xf>
    <xf numFmtId="0" fontId="3" fillId="0" borderId="6" xfId="0" applyFont="1" applyBorder="1" applyAlignment="1">
      <alignment vertical="center" shrinkToFit="1"/>
    </xf>
    <xf numFmtId="0" fontId="6" fillId="0" borderId="0" xfId="0" applyFont="1" applyFill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textRotation="255" shrinkToFit="1"/>
    </xf>
    <xf numFmtId="0" fontId="3" fillId="0" borderId="12" xfId="0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center" vertical="center" shrinkToFit="1"/>
    </xf>
    <xf numFmtId="0" fontId="3" fillId="0" borderId="14" xfId="0" applyFont="1" applyBorder="1" applyAlignment="1">
      <alignment horizontal="center" vertical="center" shrinkToFit="1"/>
    </xf>
    <xf numFmtId="0" fontId="3" fillId="2" borderId="0" xfId="0" applyFont="1" applyFill="1" applyAlignment="1">
      <alignment horizontal="center" vertical="center" shrinkToFit="1"/>
    </xf>
    <xf numFmtId="0" fontId="3" fillId="0" borderId="15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16" xfId="0" applyFont="1" applyBorder="1" applyAlignment="1">
      <alignment horizontal="center" vertical="center" shrinkToFit="1"/>
    </xf>
    <xf numFmtId="0" fontId="7" fillId="0" borderId="7" xfId="0" applyFont="1" applyBorder="1" applyAlignment="1">
      <alignment horizontal="center" vertical="center" shrinkToFit="1"/>
    </xf>
    <xf numFmtId="0" fontId="7" fillId="0" borderId="12" xfId="0" applyFont="1" applyFill="1" applyBorder="1" applyAlignment="1">
      <alignment horizontal="center" vertical="center" shrinkToFit="1"/>
    </xf>
    <xf numFmtId="0" fontId="7" fillId="0" borderId="8" xfId="0" applyFont="1" applyFill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14" fontId="4" fillId="0" borderId="0" xfId="0" applyNumberFormat="1" applyFont="1" applyBorder="1" applyAlignment="1">
      <alignment horizontal="center" vertical="center" shrinkToFit="1"/>
    </xf>
    <xf numFmtId="14" fontId="4" fillId="0" borderId="16" xfId="0" applyNumberFormat="1" applyFont="1" applyBorder="1" applyAlignment="1">
      <alignment horizontal="center" vertical="center" shrinkToFit="1"/>
    </xf>
    <xf numFmtId="0" fontId="6" fillId="3" borderId="0" xfId="0" applyFont="1" applyFill="1" applyAlignment="1">
      <alignment horizontal="center" vertical="center" shrinkToFit="1"/>
    </xf>
    <xf numFmtId="0" fontId="3" fillId="0" borderId="12" xfId="0" applyFont="1" applyBorder="1" applyAlignment="1">
      <alignment vertical="center" shrinkToFit="1"/>
    </xf>
    <xf numFmtId="0" fontId="3" fillId="0" borderId="0" xfId="0" applyFont="1" applyBorder="1" applyAlignment="1">
      <alignment vertical="center" shrinkToFit="1"/>
    </xf>
    <xf numFmtId="0" fontId="3" fillId="0" borderId="15" xfId="0" applyFont="1" applyBorder="1" applyAlignment="1">
      <alignment vertical="center" shrinkToFit="1"/>
    </xf>
    <xf numFmtId="0" fontId="6" fillId="2" borderId="0" xfId="0" applyFont="1" applyFill="1" applyAlignment="1">
      <alignment horizontal="left" vertical="center" shrinkToFit="1"/>
    </xf>
    <xf numFmtId="14" fontId="6" fillId="2" borderId="0" xfId="0" applyNumberFormat="1" applyFont="1" applyFill="1" applyAlignment="1">
      <alignment horizontal="center" vertical="center" shrinkToFit="1"/>
    </xf>
    <xf numFmtId="14" fontId="6" fillId="3" borderId="0" xfId="0" applyNumberFormat="1" applyFont="1" applyFill="1" applyAlignment="1">
      <alignment horizontal="center" vertical="center" shrinkToFit="1"/>
    </xf>
    <xf numFmtId="0" fontId="3" fillId="0" borderId="17" xfId="0" applyFont="1" applyBorder="1" applyAlignment="1">
      <alignment vertical="center"/>
    </xf>
    <xf numFmtId="0" fontId="3" fillId="0" borderId="17" xfId="0" applyFont="1" applyBorder="1" applyAlignment="1">
      <alignment vertical="center" shrinkToFit="1"/>
    </xf>
    <xf numFmtId="0" fontId="3" fillId="0" borderId="18" xfId="0" applyFont="1" applyBorder="1" applyAlignment="1">
      <alignment vertical="center" shrinkToFit="1"/>
    </xf>
    <xf numFmtId="14" fontId="6" fillId="2" borderId="0" xfId="0" applyNumberFormat="1" applyFont="1" applyFill="1" applyAlignment="1">
      <alignment vertical="center" shrinkToFit="1"/>
    </xf>
    <xf numFmtId="0" fontId="8" fillId="2" borderId="0" xfId="0" applyFont="1" applyFill="1" applyBorder="1" applyAlignment="1">
      <alignment vertical="center" shrinkToFit="1"/>
    </xf>
    <xf numFmtId="0" fontId="8" fillId="2" borderId="0" xfId="0" applyFont="1" applyFill="1" applyBorder="1" applyAlignment="1">
      <alignment horizontal="center" vertical="center" shrinkToFit="1"/>
    </xf>
    <xf numFmtId="0" fontId="8" fillId="2" borderId="17" xfId="0" applyFont="1" applyFill="1" applyBorder="1" applyAlignment="1">
      <alignment horizontal="center" vertical="center" shrinkToFit="1"/>
    </xf>
    <xf numFmtId="0" fontId="8" fillId="2" borderId="17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shrinkToFit="1"/>
    </xf>
    <xf numFmtId="0" fontId="8" fillId="2" borderId="5" xfId="0" applyFont="1" applyFill="1" applyBorder="1" applyAlignment="1">
      <alignment horizontal="center" vertical="center" shrinkToFit="1"/>
    </xf>
    <xf numFmtId="0" fontId="8" fillId="2" borderId="6" xfId="0" applyFont="1" applyFill="1" applyBorder="1" applyAlignment="1">
      <alignment horizontal="center" vertical="center" shrinkToFit="1"/>
    </xf>
    <xf numFmtId="0" fontId="3" fillId="0" borderId="19" xfId="0" applyFont="1" applyBorder="1" applyAlignment="1">
      <alignment vertical="center" shrinkToFit="1"/>
    </xf>
    <xf numFmtId="0" fontId="8" fillId="2" borderId="18" xfId="0" applyFont="1" applyFill="1" applyBorder="1" applyAlignment="1">
      <alignment horizontal="center" vertical="center" shrinkToFit="1"/>
    </xf>
    <xf numFmtId="0" fontId="8" fillId="2" borderId="18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 vertical="center"/>
    </xf>
    <xf numFmtId="0" fontId="8" fillId="2" borderId="16" xfId="0" applyFont="1" applyFill="1" applyBorder="1" applyAlignment="1">
      <alignment horizontal="left" vertical="center"/>
    </xf>
    <xf numFmtId="0" fontId="6" fillId="2" borderId="0" xfId="0" applyFont="1" applyFill="1" applyAlignment="1">
      <alignment vertical="center"/>
    </xf>
    <xf numFmtId="0" fontId="3" fillId="2" borderId="20" xfId="0" applyFont="1" applyFill="1" applyBorder="1" applyAlignment="1">
      <alignment horizontal="center" vertical="center" shrinkToFit="1"/>
    </xf>
    <xf numFmtId="0" fontId="3" fillId="2" borderId="21" xfId="0" applyFont="1" applyFill="1" applyBorder="1" applyAlignment="1">
      <alignment horizontal="center" vertical="center" shrinkToFit="1"/>
    </xf>
    <xf numFmtId="0" fontId="9" fillId="4" borderId="22" xfId="0" applyFont="1" applyFill="1" applyBorder="1" applyAlignment="1">
      <alignment horizontal="center" wrapText="1" shrinkToFit="1"/>
    </xf>
    <xf numFmtId="0" fontId="10" fillId="4" borderId="23" xfId="0" applyFont="1" applyFill="1" applyBorder="1" applyAlignment="1">
      <alignment wrapText="1" shrinkToFit="1"/>
    </xf>
    <xf numFmtId="0" fontId="9" fillId="4" borderId="24" xfId="0" applyFont="1" applyFill="1" applyBorder="1" applyAlignment="1">
      <alignment horizontal="center" vertical="center" wrapText="1" shrinkToFit="1"/>
    </xf>
    <xf numFmtId="0" fontId="8" fillId="2" borderId="19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left" vertical="center"/>
    </xf>
    <xf numFmtId="0" fontId="8" fillId="2" borderId="26" xfId="0" applyFont="1" applyFill="1" applyBorder="1" applyAlignment="1">
      <alignment horizontal="left" vertical="center"/>
    </xf>
    <xf numFmtId="0" fontId="8" fillId="2" borderId="27" xfId="0" applyFont="1" applyFill="1" applyBorder="1" applyAlignment="1">
      <alignment horizontal="left" vertical="center"/>
    </xf>
    <xf numFmtId="0" fontId="3" fillId="2" borderId="28" xfId="0" applyFont="1" applyFill="1" applyBorder="1" applyAlignment="1">
      <alignment horizontal="center" vertical="center" shrinkToFit="1"/>
    </xf>
    <xf numFmtId="0" fontId="3" fillId="2" borderId="18" xfId="0" applyFont="1" applyFill="1" applyBorder="1" applyAlignment="1">
      <alignment horizontal="center" vertical="center" shrinkToFit="1"/>
    </xf>
    <xf numFmtId="0" fontId="9" fillId="4" borderId="15" xfId="0" applyFont="1" applyFill="1" applyBorder="1" applyAlignment="1">
      <alignment horizontal="center" wrapText="1" shrinkToFit="1"/>
    </xf>
    <xf numFmtId="0" fontId="10" fillId="2" borderId="0" xfId="0" applyFont="1" applyFill="1" applyBorder="1" applyAlignment="1">
      <alignment horizontal="center" wrapText="1" shrinkToFit="1"/>
    </xf>
    <xf numFmtId="0" fontId="9" fillId="4" borderId="29" xfId="0" applyFont="1" applyFill="1" applyBorder="1" applyAlignment="1">
      <alignment horizontal="center" vertical="center" shrinkToFit="1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176" fontId="6" fillId="2" borderId="0" xfId="0" applyNumberFormat="1" applyFont="1" applyFill="1" applyAlignment="1">
      <alignment horizontal="right" vertical="center" shrinkToFit="1"/>
    </xf>
    <xf numFmtId="0" fontId="7" fillId="2" borderId="18" xfId="0" applyFont="1" applyFill="1" applyBorder="1" applyAlignment="1">
      <alignment horizontal="center" vertical="center" shrinkToFit="1"/>
    </xf>
    <xf numFmtId="0" fontId="11" fillId="2" borderId="0" xfId="0" applyFont="1" applyFill="1" applyBorder="1" applyAlignment="1">
      <alignment horizontal="left"/>
    </xf>
    <xf numFmtId="0" fontId="11" fillId="2" borderId="16" xfId="0" applyFont="1" applyFill="1" applyBorder="1" applyAlignment="1">
      <alignment horizontal="left" vertical="top"/>
    </xf>
    <xf numFmtId="0" fontId="7" fillId="0" borderId="30" xfId="0" applyFont="1" applyBorder="1" applyAlignment="1">
      <alignment horizontal="center" vertical="center" shrinkToFit="1"/>
    </xf>
    <xf numFmtId="0" fontId="3" fillId="0" borderId="31" xfId="0" applyFont="1" applyBorder="1" applyAlignment="1">
      <alignment horizontal="center" vertical="center" shrinkToFit="1"/>
    </xf>
    <xf numFmtId="0" fontId="3" fillId="0" borderId="32" xfId="0" applyFont="1" applyBorder="1" applyAlignment="1">
      <alignment horizontal="center" vertical="center" shrinkToFit="1"/>
    </xf>
    <xf numFmtId="0" fontId="3" fillId="2" borderId="33" xfId="0" applyFont="1" applyFill="1" applyBorder="1" applyAlignment="1">
      <alignment horizontal="center" vertical="center" shrinkToFit="1"/>
    </xf>
    <xf numFmtId="0" fontId="7" fillId="2" borderId="34" xfId="0" applyFont="1" applyFill="1" applyBorder="1" applyAlignment="1">
      <alignment horizontal="center" vertical="center" shrinkToFit="1"/>
    </xf>
    <xf numFmtId="0" fontId="9" fillId="4" borderId="35" xfId="0" applyFont="1" applyFill="1" applyBorder="1" applyAlignment="1">
      <alignment horizontal="center" wrapText="1" shrinkToFit="1"/>
    </xf>
    <xf numFmtId="0" fontId="10" fillId="4" borderId="36" xfId="0" applyFont="1" applyFill="1" applyBorder="1" applyAlignment="1">
      <alignment wrapText="1" shrinkToFit="1"/>
    </xf>
    <xf numFmtId="0" fontId="9" fillId="4" borderId="37" xfId="0" applyFont="1" applyFill="1" applyBorder="1" applyAlignment="1">
      <alignment horizontal="center" vertical="center" shrinkToFit="1"/>
    </xf>
    <xf numFmtId="0" fontId="12" fillId="0" borderId="38" xfId="0" applyFont="1" applyBorder="1" applyAlignment="1">
      <alignment horizontal="center" vertical="center" shrinkToFit="1"/>
    </xf>
    <xf numFmtId="0" fontId="12" fillId="0" borderId="24" xfId="0" applyFont="1" applyBorder="1" applyAlignment="1">
      <alignment horizontal="center" vertical="center" shrinkToFit="1"/>
    </xf>
    <xf numFmtId="0" fontId="7" fillId="0" borderId="39" xfId="0" applyFont="1" applyBorder="1" applyAlignment="1">
      <alignment horizontal="center" vertical="center" textRotation="255" shrinkToFit="1"/>
    </xf>
    <xf numFmtId="0" fontId="7" fillId="0" borderId="3" xfId="0" applyFont="1" applyBorder="1" applyAlignment="1">
      <alignment horizontal="center" vertical="center" shrinkToFit="1"/>
    </xf>
    <xf numFmtId="177" fontId="7" fillId="0" borderId="40" xfId="2" applyNumberFormat="1" applyFont="1" applyBorder="1" applyAlignment="1">
      <alignment horizontal="center" vertical="center" shrinkToFit="1"/>
    </xf>
    <xf numFmtId="0" fontId="7" fillId="0" borderId="41" xfId="0" applyFont="1" applyBorder="1" applyAlignment="1">
      <alignment horizontal="center" vertical="center" textRotation="255" shrinkToFit="1"/>
    </xf>
    <xf numFmtId="0" fontId="7" fillId="0" borderId="42" xfId="0" applyFont="1" applyBorder="1" applyAlignment="1">
      <alignment horizontal="center" vertical="center" textRotation="255" shrinkToFit="1"/>
    </xf>
    <xf numFmtId="0" fontId="7" fillId="2" borderId="43" xfId="0" applyFont="1" applyFill="1" applyBorder="1" applyAlignment="1">
      <alignment horizontal="center" vertical="center" shrinkToFit="1"/>
    </xf>
    <xf numFmtId="0" fontId="14" fillId="5" borderId="20" xfId="0" applyFont="1" applyFill="1" applyBorder="1" applyAlignment="1">
      <alignment horizontal="center" vertical="center" shrinkToFit="1"/>
    </xf>
    <xf numFmtId="0" fontId="14" fillId="5" borderId="21" xfId="0" applyFont="1" applyFill="1" applyBorder="1" applyAlignment="1">
      <alignment horizontal="center" vertical="center" shrinkToFit="1"/>
    </xf>
    <xf numFmtId="178" fontId="12" fillId="5" borderId="21" xfId="0" applyNumberFormat="1" applyFont="1" applyFill="1" applyBorder="1" applyAlignment="1">
      <alignment horizontal="center" vertical="center" shrinkToFit="1"/>
    </xf>
    <xf numFmtId="177" fontId="15" fillId="5" borderId="22" xfId="2" applyNumberFormat="1" applyFont="1" applyFill="1" applyBorder="1" applyAlignment="1">
      <alignment horizontal="center" shrinkToFit="1"/>
    </xf>
    <xf numFmtId="177" fontId="15" fillId="5" borderId="23" xfId="2" applyNumberFormat="1" applyFont="1" applyFill="1" applyBorder="1" applyAlignment="1">
      <alignment horizontal="center" shrinkToFit="1"/>
    </xf>
    <xf numFmtId="0" fontId="15" fillId="5" borderId="24" xfId="0" applyFont="1" applyFill="1" applyBorder="1" applyAlignment="1">
      <alignment horizontal="center" vertical="center" shrinkToFit="1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 shrinkToFit="1"/>
    </xf>
    <xf numFmtId="0" fontId="3" fillId="0" borderId="16" xfId="0" applyFont="1" applyBorder="1" applyAlignment="1">
      <alignment vertical="center" shrinkToFit="1"/>
    </xf>
    <xf numFmtId="0" fontId="12" fillId="0" borderId="43" xfId="0" applyFont="1" applyBorder="1" applyAlignment="1">
      <alignment horizontal="center" vertical="center" shrinkToFit="1"/>
    </xf>
    <xf numFmtId="0" fontId="12" fillId="0" borderId="29" xfId="0" applyFont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 textRotation="255" shrinkToFit="1"/>
    </xf>
    <xf numFmtId="0" fontId="7" fillId="0" borderId="17" xfId="0" applyFont="1" applyBorder="1" applyAlignment="1">
      <alignment horizontal="center" vertical="center" textRotation="255" shrinkToFit="1"/>
    </xf>
    <xf numFmtId="0" fontId="7" fillId="0" borderId="17" xfId="0" applyFont="1" applyBorder="1" applyAlignment="1">
      <alignment horizontal="center" vertical="center" shrinkToFit="1"/>
    </xf>
    <xf numFmtId="177" fontId="7" fillId="0" borderId="44" xfId="2" applyNumberFormat="1" applyFont="1" applyBorder="1" applyAlignment="1">
      <alignment horizontal="center" vertical="center" shrinkToFit="1"/>
    </xf>
    <xf numFmtId="0" fontId="7" fillId="0" borderId="9" xfId="0" applyFont="1" applyBorder="1" applyAlignment="1">
      <alignment horizontal="center" vertical="center" textRotation="255" shrinkToFit="1"/>
    </xf>
    <xf numFmtId="0" fontId="7" fillId="0" borderId="13" xfId="0" applyFont="1" applyBorder="1" applyAlignment="1">
      <alignment horizontal="center" vertical="center" textRotation="255" shrinkToFit="1"/>
    </xf>
    <xf numFmtId="0" fontId="7" fillId="0" borderId="11" xfId="0" applyFont="1" applyBorder="1" applyAlignment="1">
      <alignment horizontal="center" vertical="center" textRotation="255" shrinkToFit="1"/>
    </xf>
    <xf numFmtId="0" fontId="14" fillId="5" borderId="28" xfId="0" applyFont="1" applyFill="1" applyBorder="1" applyAlignment="1">
      <alignment horizontal="center" vertical="center" shrinkToFit="1"/>
    </xf>
    <xf numFmtId="0" fontId="14" fillId="5" borderId="18" xfId="0" applyFont="1" applyFill="1" applyBorder="1" applyAlignment="1">
      <alignment horizontal="center" vertical="center" shrinkToFit="1"/>
    </xf>
    <xf numFmtId="178" fontId="12" fillId="5" borderId="18" xfId="0" applyNumberFormat="1" applyFont="1" applyFill="1" applyBorder="1" applyAlignment="1">
      <alignment horizontal="center" vertical="center" shrinkToFit="1"/>
    </xf>
    <xf numFmtId="177" fontId="15" fillId="5" borderId="15" xfId="2" applyNumberFormat="1" applyFont="1" applyFill="1" applyBorder="1" applyAlignment="1">
      <alignment horizontal="center" shrinkToFit="1"/>
    </xf>
    <xf numFmtId="177" fontId="15" fillId="5" borderId="0" xfId="2" applyNumberFormat="1" applyFont="1" applyFill="1" applyBorder="1" applyAlignment="1">
      <alignment horizontal="center" shrinkToFit="1"/>
    </xf>
    <xf numFmtId="0" fontId="15" fillId="5" borderId="29" xfId="0" applyFont="1" applyFill="1" applyBorder="1" applyAlignment="1">
      <alignment horizontal="center" vertical="center" shrinkToFit="1"/>
    </xf>
    <xf numFmtId="0" fontId="12" fillId="0" borderId="45" xfId="0" applyFont="1" applyBorder="1" applyAlignment="1">
      <alignment horizontal="center" vertical="center" shrinkToFit="1"/>
    </xf>
    <xf numFmtId="0" fontId="12" fillId="0" borderId="37" xfId="0" applyFont="1" applyBorder="1" applyAlignment="1">
      <alignment horizontal="center" vertical="center" shrinkToFit="1"/>
    </xf>
    <xf numFmtId="0" fontId="7" fillId="0" borderId="46" xfId="0" applyFont="1" applyBorder="1" applyAlignment="1">
      <alignment horizontal="center" vertical="center" textRotation="255" shrinkToFit="1"/>
    </xf>
    <xf numFmtId="0" fontId="7" fillId="0" borderId="47" xfId="0" applyFont="1" applyBorder="1" applyAlignment="1">
      <alignment horizontal="center" vertical="center" textRotation="255" shrinkToFit="1"/>
    </xf>
    <xf numFmtId="0" fontId="7" fillId="0" borderId="48" xfId="0" applyFont="1" applyBorder="1" applyAlignment="1">
      <alignment horizontal="center" vertical="center" textRotation="255" shrinkToFit="1"/>
    </xf>
    <xf numFmtId="0" fontId="7" fillId="0" borderId="49" xfId="0" applyFont="1" applyBorder="1" applyAlignment="1">
      <alignment horizontal="center" vertical="center" textRotation="255" shrinkToFit="1"/>
    </xf>
    <xf numFmtId="0" fontId="7" fillId="0" borderId="50" xfId="0" applyFont="1" applyBorder="1" applyAlignment="1">
      <alignment horizontal="center" vertical="center" textRotation="255" shrinkToFit="1"/>
    </xf>
    <xf numFmtId="0" fontId="14" fillId="5" borderId="33" xfId="0" applyFont="1" applyFill="1" applyBorder="1" applyAlignment="1">
      <alignment horizontal="center" vertical="center" shrinkToFit="1"/>
    </xf>
    <xf numFmtId="0" fontId="14" fillId="5" borderId="34" xfId="0" applyFont="1" applyFill="1" applyBorder="1" applyAlignment="1">
      <alignment horizontal="center" vertical="center" shrinkToFit="1"/>
    </xf>
    <xf numFmtId="178" fontId="12" fillId="5" borderId="34" xfId="0" applyNumberFormat="1" applyFont="1" applyFill="1" applyBorder="1" applyAlignment="1">
      <alignment horizontal="center" vertical="center" shrinkToFit="1"/>
    </xf>
    <xf numFmtId="177" fontId="15" fillId="5" borderId="35" xfId="2" applyNumberFormat="1" applyFont="1" applyFill="1" applyBorder="1" applyAlignment="1">
      <alignment horizontal="center" shrinkToFit="1"/>
    </xf>
    <xf numFmtId="177" fontId="15" fillId="5" borderId="36" xfId="2" applyNumberFormat="1" applyFont="1" applyFill="1" applyBorder="1" applyAlignment="1">
      <alignment horizontal="center" shrinkToFit="1"/>
    </xf>
    <xf numFmtId="0" fontId="15" fillId="5" borderId="37" xfId="0" applyFont="1" applyFill="1" applyBorder="1" applyAlignment="1">
      <alignment horizontal="center" vertical="center" shrinkToFit="1"/>
    </xf>
    <xf numFmtId="0" fontId="16" fillId="0" borderId="38" xfId="0" applyFont="1" applyBorder="1" applyAlignment="1">
      <alignment horizontal="center" vertical="center" shrinkToFit="1"/>
    </xf>
    <xf numFmtId="0" fontId="16" fillId="0" borderId="24" xfId="0" applyFont="1" applyBorder="1" applyAlignment="1">
      <alignment horizontal="center" vertical="center" shrinkToFit="1"/>
    </xf>
    <xf numFmtId="0" fontId="9" fillId="4" borderId="20" xfId="0" applyFont="1" applyFill="1" applyBorder="1" applyAlignment="1">
      <alignment horizontal="center" vertical="center" shrinkToFit="1"/>
    </xf>
    <xf numFmtId="0" fontId="9" fillId="4" borderId="21" xfId="0" applyFont="1" applyFill="1" applyBorder="1" applyAlignment="1">
      <alignment horizontal="center" vertical="center" shrinkToFit="1"/>
    </xf>
    <xf numFmtId="178" fontId="17" fillId="4" borderId="21" xfId="0" applyNumberFormat="1" applyFont="1" applyFill="1" applyBorder="1" applyAlignment="1">
      <alignment horizontal="center" vertical="center" shrinkToFit="1"/>
    </xf>
    <xf numFmtId="177" fontId="9" fillId="4" borderId="22" xfId="2" applyNumberFormat="1" applyFont="1" applyFill="1" applyBorder="1" applyAlignment="1">
      <alignment horizontal="center" shrinkToFit="1"/>
    </xf>
    <xf numFmtId="177" fontId="9" fillId="4" borderId="23" xfId="2" applyNumberFormat="1" applyFont="1" applyFill="1" applyBorder="1" applyAlignment="1">
      <alignment horizontal="center" shrinkToFit="1"/>
    </xf>
    <xf numFmtId="0" fontId="9" fillId="4" borderId="24" xfId="0" applyFont="1" applyFill="1" applyBorder="1" applyAlignment="1">
      <alignment horizontal="center" vertical="center" shrinkToFit="1"/>
    </xf>
    <xf numFmtId="0" fontId="16" fillId="0" borderId="43" xfId="0" applyFont="1" applyBorder="1" applyAlignment="1">
      <alignment horizontal="center" vertical="center" shrinkToFit="1"/>
    </xf>
    <xf numFmtId="0" fontId="16" fillId="0" borderId="29" xfId="0" applyFont="1" applyBorder="1" applyAlignment="1">
      <alignment horizontal="center" vertical="center" shrinkToFit="1"/>
    </xf>
    <xf numFmtId="0" fontId="7" fillId="0" borderId="7" xfId="0" applyFont="1" applyBorder="1" applyAlignment="1">
      <alignment horizontal="center" vertical="center" textRotation="255" shrinkToFit="1"/>
    </xf>
    <xf numFmtId="0" fontId="7" fillId="0" borderId="12" xfId="0" applyFont="1" applyBorder="1" applyAlignment="1">
      <alignment horizontal="center" vertical="center" textRotation="255" shrinkToFit="1"/>
    </xf>
    <xf numFmtId="177" fontId="7" fillId="0" borderId="51" xfId="2" applyNumberFormat="1" applyFont="1" applyBorder="1" applyAlignment="1">
      <alignment horizontal="center" vertical="center" shrinkToFit="1"/>
    </xf>
    <xf numFmtId="0" fontId="9" fillId="4" borderId="28" xfId="0" applyFont="1" applyFill="1" applyBorder="1" applyAlignment="1">
      <alignment horizontal="center" vertical="center" shrinkToFit="1"/>
    </xf>
    <xf numFmtId="0" fontId="9" fillId="4" borderId="18" xfId="0" applyFont="1" applyFill="1" applyBorder="1" applyAlignment="1">
      <alignment horizontal="center" vertical="center" shrinkToFit="1"/>
    </xf>
    <xf numFmtId="178" fontId="17" fillId="4" borderId="18" xfId="0" applyNumberFormat="1" applyFont="1" applyFill="1" applyBorder="1" applyAlignment="1">
      <alignment horizontal="center" vertical="center" shrinkToFit="1"/>
    </xf>
    <xf numFmtId="177" fontId="9" fillId="4" borderId="15" xfId="2" applyNumberFormat="1" applyFont="1" applyFill="1" applyBorder="1" applyAlignment="1">
      <alignment horizontal="center" shrinkToFit="1"/>
    </xf>
    <xf numFmtId="177" fontId="9" fillId="4" borderId="0" xfId="2" applyNumberFormat="1" applyFont="1" applyFill="1" applyBorder="1" applyAlignment="1">
      <alignment horizontal="center" shrinkToFit="1"/>
    </xf>
    <xf numFmtId="0" fontId="3" fillId="0" borderId="25" xfId="0" applyFont="1" applyBorder="1" applyAlignment="1">
      <alignment vertical="center" shrinkToFit="1"/>
    </xf>
    <xf numFmtId="0" fontId="3" fillId="0" borderId="26" xfId="0" applyFont="1" applyBorder="1" applyAlignment="1">
      <alignment vertical="center" shrinkToFit="1"/>
    </xf>
    <xf numFmtId="0" fontId="4" fillId="0" borderId="26" xfId="0" applyFont="1" applyBorder="1" applyAlignment="1">
      <alignment vertical="center" shrinkToFit="1"/>
    </xf>
    <xf numFmtId="0" fontId="3" fillId="0" borderId="27" xfId="0" applyFont="1" applyBorder="1" applyAlignment="1">
      <alignment vertical="center" shrinkToFit="1"/>
    </xf>
    <xf numFmtId="0" fontId="6" fillId="2" borderId="0" xfId="0" applyFont="1" applyFill="1" applyAlignment="1">
      <alignment horizontal="right" vertical="center" shrinkToFit="1"/>
    </xf>
    <xf numFmtId="0" fontId="8" fillId="2" borderId="19" xfId="0" applyFont="1" applyFill="1" applyBorder="1" applyAlignment="1">
      <alignment horizontal="center" vertical="center" shrinkToFit="1"/>
    </xf>
    <xf numFmtId="0" fontId="6" fillId="2" borderId="0" xfId="0" applyFont="1" applyFill="1" applyAlignment="1">
      <alignment horizontal="left" vertical="center"/>
    </xf>
    <xf numFmtId="0" fontId="16" fillId="0" borderId="45" xfId="0" applyFont="1" applyBorder="1" applyAlignment="1">
      <alignment horizontal="center" vertical="center" shrinkToFit="1"/>
    </xf>
    <xf numFmtId="0" fontId="16" fillId="0" borderId="37" xfId="0" applyFont="1" applyBorder="1" applyAlignment="1">
      <alignment horizontal="center" vertical="center" shrinkToFit="1"/>
    </xf>
    <xf numFmtId="0" fontId="7" fillId="2" borderId="0" xfId="0" applyFont="1" applyFill="1" applyBorder="1" applyAlignment="1">
      <alignment horizontal="center" vertical="center" shrinkToFit="1"/>
    </xf>
    <xf numFmtId="0" fontId="9" fillId="4" borderId="33" xfId="0" applyFont="1" applyFill="1" applyBorder="1" applyAlignment="1">
      <alignment horizontal="center" vertical="center" shrinkToFit="1"/>
    </xf>
    <xf numFmtId="0" fontId="9" fillId="4" borderId="34" xfId="0" applyFont="1" applyFill="1" applyBorder="1" applyAlignment="1">
      <alignment horizontal="center" vertical="center" shrinkToFit="1"/>
    </xf>
    <xf numFmtId="178" fontId="17" fillId="4" borderId="34" xfId="0" applyNumberFormat="1" applyFont="1" applyFill="1" applyBorder="1" applyAlignment="1">
      <alignment horizontal="center" vertical="center" shrinkToFit="1"/>
    </xf>
    <xf numFmtId="177" fontId="9" fillId="4" borderId="35" xfId="2" applyNumberFormat="1" applyFont="1" applyFill="1" applyBorder="1" applyAlignment="1">
      <alignment horizontal="center" shrinkToFit="1"/>
    </xf>
    <xf numFmtId="177" fontId="9" fillId="4" borderId="36" xfId="2" applyNumberFormat="1" applyFont="1" applyFill="1" applyBorder="1" applyAlignment="1">
      <alignment horizontal="center" shrinkToFit="1"/>
    </xf>
    <xf numFmtId="179" fontId="3" fillId="0" borderId="0" xfId="0" applyNumberFormat="1" applyFont="1" applyFill="1" applyAlignment="1">
      <alignment vertical="center" textRotation="255" shrinkToFit="1"/>
    </xf>
    <xf numFmtId="0" fontId="18" fillId="0" borderId="0" xfId="0" applyFont="1" applyBorder="1" applyAlignment="1">
      <alignment horizontal="center" vertical="center" shrinkToFit="1"/>
    </xf>
    <xf numFmtId="14" fontId="3" fillId="0" borderId="17" xfId="0" applyNumberFormat="1" applyFont="1" applyFill="1" applyBorder="1" applyAlignment="1">
      <alignment horizontal="center" vertical="center" shrinkToFit="1"/>
    </xf>
    <xf numFmtId="179" fontId="3" fillId="0" borderId="17" xfId="0" applyNumberFormat="1" applyFont="1" applyFill="1" applyBorder="1" applyAlignment="1">
      <alignment vertical="center" shrinkToFit="1"/>
    </xf>
    <xf numFmtId="179" fontId="3" fillId="0" borderId="0" xfId="0" applyNumberFormat="1" applyFont="1" applyFill="1" applyAlignment="1">
      <alignment vertical="center" shrinkToFit="1"/>
    </xf>
    <xf numFmtId="14" fontId="3" fillId="0" borderId="18" xfId="0" applyNumberFormat="1" applyFont="1" applyFill="1" applyBorder="1" applyAlignment="1">
      <alignment horizontal="center" vertical="center" shrinkToFit="1"/>
    </xf>
    <xf numFmtId="179" fontId="3" fillId="0" borderId="19" xfId="0" applyNumberFormat="1" applyFont="1" applyFill="1" applyBorder="1" applyAlignment="1">
      <alignment vertical="center" shrinkToFit="1"/>
    </xf>
    <xf numFmtId="14" fontId="3" fillId="0" borderId="5" xfId="0" applyNumberFormat="1" applyFont="1" applyFill="1" applyBorder="1" applyAlignment="1">
      <alignment vertical="center" shrinkToFit="1"/>
    </xf>
    <xf numFmtId="14" fontId="3" fillId="0" borderId="0" xfId="0" applyNumberFormat="1" applyFont="1" applyFill="1" applyBorder="1" applyAlignment="1">
      <alignment vertical="center" shrinkToFit="1"/>
    </xf>
    <xf numFmtId="0" fontId="7" fillId="6" borderId="12" xfId="0" applyFont="1" applyFill="1" applyBorder="1" applyAlignment="1">
      <alignment horizontal="center" vertical="center" shrinkToFit="1"/>
    </xf>
    <xf numFmtId="0" fontId="7" fillId="7" borderId="8" xfId="0" applyFont="1" applyFill="1" applyBorder="1" applyAlignment="1">
      <alignment horizontal="center" vertical="center" shrinkToFit="1"/>
    </xf>
    <xf numFmtId="0" fontId="7" fillId="7" borderId="14" xfId="0" applyFont="1" applyFill="1" applyBorder="1" applyAlignment="1">
      <alignment horizontal="center" vertical="center" shrinkToFit="1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0" fontId="21" fillId="0" borderId="0" xfId="0" applyFont="1" applyAlignment="1">
      <alignment vertical="center" shrinkToFit="1"/>
    </xf>
    <xf numFmtId="0" fontId="22" fillId="0" borderId="0" xfId="0" applyFont="1" applyAlignment="1">
      <alignment vertical="center" shrinkToFit="1"/>
    </xf>
    <xf numFmtId="0" fontId="23" fillId="2" borderId="0" xfId="0" applyFont="1" applyFill="1" applyAlignment="1">
      <alignment horizontal="right" vertical="center" shrinkToFit="1"/>
    </xf>
    <xf numFmtId="0" fontId="5" fillId="2" borderId="0" xfId="0" applyFont="1" applyFill="1" applyAlignment="1">
      <alignment horizontal="right" vertical="center" shrinkToFit="1"/>
    </xf>
    <xf numFmtId="0" fontId="24" fillId="2" borderId="52" xfId="0" applyFont="1" applyFill="1" applyBorder="1" applyAlignment="1">
      <alignment horizontal="center" vertical="center" shrinkToFit="1"/>
    </xf>
    <xf numFmtId="0" fontId="25" fillId="0" borderId="53" xfId="0" applyFont="1" applyBorder="1" applyAlignment="1">
      <alignment horizontal="center" vertical="center" shrinkToFit="1"/>
    </xf>
    <xf numFmtId="0" fontId="24" fillId="2" borderId="54" xfId="0" applyFont="1" applyFill="1" applyBorder="1" applyAlignment="1">
      <alignment horizontal="center" vertical="center" shrinkToFit="1"/>
    </xf>
    <xf numFmtId="0" fontId="24" fillId="2" borderId="55" xfId="0" applyFont="1" applyFill="1" applyBorder="1" applyAlignment="1">
      <alignment horizontal="center" vertical="center" shrinkToFit="1"/>
    </xf>
    <xf numFmtId="0" fontId="26" fillId="2" borderId="0" xfId="0" applyFont="1" applyFill="1" applyAlignment="1">
      <alignment horizontal="center" vertical="center" shrinkToFit="1"/>
    </xf>
    <xf numFmtId="0" fontId="22" fillId="2" borderId="0" xfId="0" applyFont="1" applyFill="1" applyBorder="1" applyAlignment="1">
      <alignment horizontal="center" vertical="center" shrinkToFit="1"/>
    </xf>
    <xf numFmtId="0" fontId="22" fillId="2" borderId="0" xfId="0" applyFont="1" applyFill="1" applyAlignment="1">
      <alignment horizontal="center" vertical="center" shrinkToFit="1"/>
    </xf>
    <xf numFmtId="0" fontId="27" fillId="0" borderId="56" xfId="0" applyFont="1" applyBorder="1" applyAlignment="1">
      <alignment horizontal="center" vertical="center" shrinkToFit="1"/>
    </xf>
    <xf numFmtId="0" fontId="27" fillId="0" borderId="57" xfId="0" applyFont="1" applyBorder="1" applyAlignment="1">
      <alignment horizontal="center" vertical="center" shrinkToFit="1"/>
    </xf>
    <xf numFmtId="0" fontId="28" fillId="0" borderId="58" xfId="0" applyFont="1" applyBorder="1" applyAlignment="1">
      <alignment horizontal="center" vertical="center" textRotation="255" shrinkToFit="1"/>
    </xf>
    <xf numFmtId="0" fontId="28" fillId="0" borderId="59" xfId="0" applyFont="1" applyBorder="1" applyAlignment="1">
      <alignment horizontal="center" vertical="center" textRotation="255" shrinkToFit="1"/>
    </xf>
    <xf numFmtId="0" fontId="28" fillId="0" borderId="60" xfId="0" applyFont="1" applyBorder="1" applyAlignment="1">
      <alignment horizontal="center" vertical="center" textRotation="255" shrinkToFit="1"/>
    </xf>
    <xf numFmtId="0" fontId="28" fillId="0" borderId="61" xfId="0" applyFont="1" applyBorder="1" applyAlignment="1">
      <alignment horizontal="center" vertical="center" textRotation="255" shrinkToFit="1"/>
    </xf>
    <xf numFmtId="0" fontId="28" fillId="0" borderId="62" xfId="0" applyFont="1" applyBorder="1" applyAlignment="1">
      <alignment horizontal="center" vertical="center" textRotation="255" shrinkToFit="1"/>
    </xf>
    <xf numFmtId="0" fontId="28" fillId="0" borderId="63" xfId="0" applyFont="1" applyBorder="1" applyAlignment="1">
      <alignment horizontal="center" vertical="center" textRotation="255" shrinkToFit="1"/>
    </xf>
    <xf numFmtId="0" fontId="24" fillId="0" borderId="64" xfId="0" applyFont="1" applyBorder="1" applyAlignment="1">
      <alignment horizontal="center" vertical="center" shrinkToFit="1"/>
    </xf>
    <xf numFmtId="0" fontId="25" fillId="0" borderId="65" xfId="0" applyFont="1" applyBorder="1" applyAlignment="1">
      <alignment horizontal="center" vertical="center" shrinkToFit="1"/>
    </xf>
    <xf numFmtId="0" fontId="24" fillId="0" borderId="66" xfId="0" applyFont="1" applyBorder="1" applyAlignment="1">
      <alignment vertical="center" shrinkToFit="1"/>
    </xf>
    <xf numFmtId="0" fontId="24" fillId="0" borderId="67" xfId="0" applyFont="1" applyBorder="1" applyAlignment="1">
      <alignment vertical="center" shrinkToFit="1"/>
    </xf>
    <xf numFmtId="0" fontId="26" fillId="0" borderId="0" xfId="0" applyFont="1" applyFill="1" applyAlignment="1">
      <alignment horizontal="center" vertical="center" shrinkToFit="1"/>
    </xf>
    <xf numFmtId="0" fontId="22" fillId="0" borderId="0" xfId="0" applyFont="1" applyFill="1" applyAlignment="1">
      <alignment horizontal="center" vertical="center" shrinkToFit="1"/>
    </xf>
    <xf numFmtId="0" fontId="22" fillId="2" borderId="0" xfId="0" applyFont="1" applyFill="1" applyBorder="1" applyAlignment="1">
      <alignment horizontal="center" vertical="center"/>
    </xf>
    <xf numFmtId="0" fontId="27" fillId="0" borderId="68" xfId="0" applyFont="1" applyBorder="1" applyAlignment="1">
      <alignment horizontal="center" vertical="center" shrinkToFit="1"/>
    </xf>
    <xf numFmtId="0" fontId="27" fillId="0" borderId="4" xfId="0" applyFont="1" applyBorder="1" applyAlignment="1">
      <alignment horizontal="center" vertical="center" shrinkToFit="1"/>
    </xf>
    <xf numFmtId="0" fontId="29" fillId="0" borderId="69" xfId="0" applyFont="1" applyBorder="1" applyAlignment="1">
      <alignment horizontal="center" vertical="center" shrinkToFit="1"/>
    </xf>
    <xf numFmtId="0" fontId="29" fillId="0" borderId="70" xfId="0" applyFont="1" applyBorder="1" applyAlignment="1">
      <alignment horizontal="center" vertical="center" shrinkToFit="1"/>
    </xf>
    <xf numFmtId="0" fontId="29" fillId="0" borderId="71" xfId="0" applyFont="1" applyBorder="1" applyAlignment="1">
      <alignment horizontal="center" vertical="center" shrinkToFit="1"/>
    </xf>
    <xf numFmtId="0" fontId="29" fillId="0" borderId="72" xfId="0" applyFont="1" applyBorder="1" applyAlignment="1">
      <alignment horizontal="center" vertical="center" textRotation="255" shrinkToFit="1"/>
    </xf>
    <xf numFmtId="0" fontId="29" fillId="0" borderId="73" xfId="0" applyFont="1" applyFill="1" applyBorder="1" applyAlignment="1">
      <alignment horizontal="center" vertical="center" shrinkToFit="1"/>
    </xf>
    <xf numFmtId="0" fontId="29" fillId="0" borderId="74" xfId="0" applyFont="1" applyFill="1" applyBorder="1" applyAlignment="1">
      <alignment horizontal="center" vertical="center" shrinkToFit="1"/>
    </xf>
    <xf numFmtId="0" fontId="29" fillId="0" borderId="75" xfId="0" applyFont="1" applyBorder="1" applyAlignment="1">
      <alignment horizontal="center" vertical="center" shrinkToFit="1"/>
    </xf>
    <xf numFmtId="0" fontId="29" fillId="0" borderId="76" xfId="0" applyFont="1" applyBorder="1" applyAlignment="1">
      <alignment horizontal="center" vertical="center" shrinkToFit="1"/>
    </xf>
    <xf numFmtId="0" fontId="29" fillId="0" borderId="77" xfId="0" applyFont="1" applyBorder="1" applyAlignment="1">
      <alignment horizontal="center" vertical="center" shrinkToFit="1"/>
    </xf>
    <xf numFmtId="0" fontId="29" fillId="0" borderId="78" xfId="0" applyFont="1" applyBorder="1" applyAlignment="1">
      <alignment horizontal="center" vertical="center" textRotation="255" shrinkToFit="1"/>
    </xf>
    <xf numFmtId="0" fontId="29" fillId="0" borderId="79" xfId="0" applyFont="1" applyBorder="1" applyAlignment="1">
      <alignment horizontal="center" vertical="center" shrinkToFit="1"/>
    </xf>
    <xf numFmtId="0" fontId="29" fillId="0" borderId="80" xfId="0" applyFont="1" applyBorder="1" applyAlignment="1">
      <alignment horizontal="center" vertical="center" shrinkToFit="1"/>
    </xf>
    <xf numFmtId="0" fontId="30" fillId="2" borderId="0" xfId="0" applyFont="1" applyFill="1" applyAlignment="1">
      <alignment horizontal="left" vertical="center"/>
    </xf>
    <xf numFmtId="0" fontId="31" fillId="2" borderId="81" xfId="0" applyFont="1" applyFill="1" applyBorder="1" applyAlignment="1">
      <alignment horizontal="right" vertical="center" shrinkToFit="1"/>
    </xf>
    <xf numFmtId="0" fontId="31" fillId="2" borderId="82" xfId="0" applyFont="1" applyFill="1" applyBorder="1" applyAlignment="1">
      <alignment horizontal="right" vertical="center" shrinkToFit="1"/>
    </xf>
    <xf numFmtId="0" fontId="31" fillId="0" borderId="83" xfId="0" applyFont="1" applyFill="1" applyBorder="1" applyAlignment="1">
      <alignment horizontal="right" vertical="center" shrinkToFit="1"/>
    </xf>
    <xf numFmtId="0" fontId="31" fillId="0" borderId="84" xfId="0" applyFont="1" applyBorder="1" applyAlignment="1">
      <alignment horizontal="right" vertical="center" shrinkToFit="1"/>
    </xf>
    <xf numFmtId="0" fontId="32" fillId="8" borderId="85" xfId="0" applyFont="1" applyFill="1" applyBorder="1" applyAlignment="1">
      <alignment horizontal="left" vertical="center" wrapText="1"/>
    </xf>
    <xf numFmtId="0" fontId="22" fillId="2" borderId="0" xfId="0" applyFont="1" applyFill="1" applyBorder="1" applyAlignment="1">
      <alignment horizontal="left" vertical="center"/>
    </xf>
    <xf numFmtId="0" fontId="28" fillId="0" borderId="86" xfId="0" applyFont="1" applyBorder="1" applyAlignment="1">
      <alignment horizontal="center" vertical="center" shrinkToFit="1"/>
    </xf>
    <xf numFmtId="0" fontId="27" fillId="0" borderId="87" xfId="0" applyFont="1" applyBorder="1" applyAlignment="1">
      <alignment horizontal="center" vertical="center" shrinkToFit="1"/>
    </xf>
    <xf numFmtId="0" fontId="27" fillId="0" borderId="69" xfId="0" applyFont="1" applyFill="1" applyBorder="1" applyAlignment="1">
      <alignment horizontal="center" vertical="center" shrinkToFit="1"/>
    </xf>
    <xf numFmtId="0" fontId="27" fillId="0" borderId="70" xfId="0" applyFont="1" applyFill="1" applyBorder="1" applyAlignment="1">
      <alignment horizontal="center" vertical="center" shrinkToFit="1"/>
    </xf>
    <xf numFmtId="0" fontId="27" fillId="0" borderId="71" xfId="0" applyFont="1" applyFill="1" applyBorder="1" applyAlignment="1">
      <alignment horizontal="center" vertical="center" shrinkToFit="1"/>
    </xf>
    <xf numFmtId="0" fontId="27" fillId="0" borderId="72" xfId="0" applyFont="1" applyFill="1" applyBorder="1" applyAlignment="1" applyProtection="1">
      <alignment horizontal="center" vertical="center" textRotation="255" shrinkToFit="1"/>
      <protection locked="0"/>
    </xf>
    <xf numFmtId="0" fontId="33" fillId="9" borderId="88" xfId="0" applyFont="1" applyFill="1" applyBorder="1" applyAlignment="1" applyProtection="1">
      <alignment horizontal="center" vertical="center" shrinkToFit="1"/>
      <protection locked="0"/>
    </xf>
    <xf numFmtId="0" fontId="33" fillId="9" borderId="89" xfId="0" applyFont="1" applyFill="1" applyBorder="1" applyAlignment="1" applyProtection="1">
      <alignment horizontal="center" vertical="center" shrinkToFit="1"/>
      <protection locked="0"/>
    </xf>
    <xf numFmtId="0" fontId="27" fillId="0" borderId="90" xfId="0" applyFont="1" applyFill="1" applyBorder="1" applyAlignment="1">
      <alignment horizontal="center" vertical="center" shrinkToFit="1"/>
    </xf>
    <xf numFmtId="0" fontId="33" fillId="0" borderId="88" xfId="0" applyFont="1" applyFill="1" applyBorder="1" applyAlignment="1" applyProtection="1">
      <alignment horizontal="center" vertical="center" shrinkToFit="1"/>
      <protection locked="0"/>
    </xf>
    <xf numFmtId="0" fontId="34" fillId="0" borderId="12" xfId="0" applyFont="1" applyBorder="1" applyAlignment="1">
      <alignment horizontal="center" vertical="center" shrinkToFit="1"/>
    </xf>
    <xf numFmtId="0" fontId="34" fillId="0" borderId="0" xfId="0" applyFont="1" applyBorder="1" applyAlignment="1">
      <alignment horizontal="center" vertical="center" shrinkToFit="1"/>
    </xf>
    <xf numFmtId="0" fontId="31" fillId="9" borderId="91" xfId="0" applyFont="1" applyFill="1" applyBorder="1" applyAlignment="1" applyProtection="1">
      <alignment horizontal="left" vertical="center" shrinkToFit="1"/>
      <protection locked="0"/>
    </xf>
    <xf numFmtId="0" fontId="31" fillId="9" borderId="92" xfId="0" applyFont="1" applyFill="1" applyBorder="1" applyAlignment="1" applyProtection="1">
      <alignment horizontal="left" vertical="center" shrinkToFit="1"/>
      <protection locked="0"/>
    </xf>
    <xf numFmtId="0" fontId="31" fillId="0" borderId="66" xfId="0" applyFont="1" applyBorder="1" applyAlignment="1">
      <alignment horizontal="right" vertical="center" shrinkToFit="1"/>
    </xf>
    <xf numFmtId="0" fontId="31" fillId="0" borderId="67" xfId="0" applyFont="1" applyBorder="1" applyAlignment="1">
      <alignment horizontal="right" vertical="center" shrinkToFit="1"/>
    </xf>
    <xf numFmtId="0" fontId="35" fillId="8" borderId="93" xfId="0" applyFont="1" applyFill="1" applyBorder="1" applyAlignment="1">
      <alignment horizontal="left" vertical="center"/>
    </xf>
    <xf numFmtId="0" fontId="28" fillId="0" borderId="94" xfId="0" applyFont="1" applyBorder="1" applyAlignment="1">
      <alignment horizontal="center" vertical="center" shrinkToFit="1"/>
    </xf>
    <xf numFmtId="0" fontId="21" fillId="0" borderId="0" xfId="0" applyFont="1" applyBorder="1" applyAlignment="1">
      <alignment vertical="center" shrinkToFit="1"/>
    </xf>
    <xf numFmtId="0" fontId="21" fillId="0" borderId="12" xfId="0" applyFont="1" applyBorder="1" applyAlignment="1">
      <alignment vertical="center" shrinkToFit="1"/>
    </xf>
    <xf numFmtId="14" fontId="31" fillId="9" borderId="66" xfId="0" applyNumberFormat="1" applyFont="1" applyFill="1" applyBorder="1" applyAlignment="1" applyProtection="1">
      <alignment horizontal="center" vertical="center" shrinkToFit="1"/>
      <protection locked="0"/>
    </xf>
    <xf numFmtId="14" fontId="31" fillId="9" borderId="67" xfId="0" applyNumberFormat="1" applyFont="1" applyFill="1" applyBorder="1" applyAlignment="1" applyProtection="1">
      <alignment horizontal="center" vertical="center" shrinkToFit="1"/>
      <protection locked="0"/>
    </xf>
    <xf numFmtId="14" fontId="26" fillId="0" borderId="0" xfId="0" applyNumberFormat="1" applyFont="1" applyFill="1" applyAlignment="1">
      <alignment horizontal="center" vertical="center" shrinkToFit="1"/>
    </xf>
    <xf numFmtId="0" fontId="36" fillId="2" borderId="0" xfId="0" applyFont="1" applyFill="1" applyBorder="1" applyAlignment="1">
      <alignment horizontal="left" vertical="top"/>
    </xf>
    <xf numFmtId="0" fontId="26" fillId="0" borderId="17" xfId="0" applyFont="1" applyBorder="1" applyAlignment="1">
      <alignment vertical="center"/>
    </xf>
    <xf numFmtId="0" fontId="21" fillId="0" borderId="17" xfId="0" applyFont="1" applyBorder="1" applyAlignment="1">
      <alignment vertical="center" shrinkToFit="1"/>
    </xf>
    <xf numFmtId="0" fontId="31" fillId="2" borderId="66" xfId="0" applyFont="1" applyFill="1" applyBorder="1" applyAlignment="1">
      <alignment horizontal="center" vertical="center" shrinkToFit="1"/>
    </xf>
    <xf numFmtId="0" fontId="31" fillId="2" borderId="67" xfId="0" applyFont="1" applyFill="1" applyBorder="1" applyAlignment="1">
      <alignment horizontal="center" vertical="center" shrinkToFit="1"/>
    </xf>
    <xf numFmtId="0" fontId="21" fillId="0" borderId="18" xfId="0" applyFont="1" applyBorder="1" applyAlignment="1">
      <alignment vertical="center" shrinkToFit="1"/>
    </xf>
    <xf numFmtId="0" fontId="26" fillId="2" borderId="0" xfId="0" applyFont="1" applyFill="1" applyBorder="1" applyAlignment="1">
      <alignment vertical="center" shrinkToFit="1"/>
    </xf>
    <xf numFmtId="0" fontId="26" fillId="2" borderId="0" xfId="0" applyFont="1" applyFill="1" applyAlignment="1">
      <alignment vertical="center" shrinkToFit="1"/>
    </xf>
    <xf numFmtId="0" fontId="37" fillId="2" borderId="0" xfId="0" applyFont="1" applyFill="1" applyAlignment="1">
      <alignment vertical="center" shrinkToFit="1"/>
    </xf>
    <xf numFmtId="0" fontId="5" fillId="2" borderId="0" xfId="0" applyFont="1" applyFill="1" applyAlignment="1">
      <alignment vertical="center" shrinkToFit="1"/>
    </xf>
    <xf numFmtId="0" fontId="37" fillId="2" borderId="95" xfId="0" applyFont="1" applyFill="1" applyBorder="1" applyAlignment="1">
      <alignment vertical="center" shrinkToFit="1"/>
    </xf>
    <xf numFmtId="0" fontId="37" fillId="2" borderId="96" xfId="0" applyFont="1" applyFill="1" applyBorder="1" applyAlignment="1">
      <alignment vertical="center" shrinkToFit="1"/>
    </xf>
    <xf numFmtId="0" fontId="38" fillId="2" borderId="97" xfId="0" applyFont="1" applyFill="1" applyBorder="1" applyAlignment="1">
      <alignment horizontal="center" vertical="center" shrinkToFit="1"/>
    </xf>
    <xf numFmtId="0" fontId="38" fillId="2" borderId="98" xfId="0" applyFont="1" applyFill="1" applyBorder="1" applyAlignment="1">
      <alignment horizontal="center" vertical="center" shrinkToFit="1"/>
    </xf>
    <xf numFmtId="0" fontId="22" fillId="2" borderId="0" xfId="0" applyFont="1" applyFill="1" applyBorder="1" applyAlignment="1">
      <alignment vertical="center" shrinkToFit="1"/>
    </xf>
    <xf numFmtId="0" fontId="37" fillId="2" borderId="99" xfId="0" applyFont="1" applyFill="1" applyBorder="1" applyAlignment="1">
      <alignment vertical="center" shrinkToFit="1"/>
    </xf>
    <xf numFmtId="0" fontId="39" fillId="2" borderId="100" xfId="0" applyFont="1" applyFill="1" applyBorder="1" applyAlignment="1">
      <alignment horizontal="center" vertical="center" shrinkToFit="1"/>
    </xf>
    <xf numFmtId="0" fontId="40" fillId="2" borderId="101" xfId="0" applyFont="1" applyFill="1" applyBorder="1" applyAlignment="1">
      <alignment horizontal="center" vertical="center" shrinkToFit="1"/>
    </xf>
    <xf numFmtId="0" fontId="21" fillId="0" borderId="19" xfId="0" applyFont="1" applyBorder="1" applyAlignment="1">
      <alignment vertical="center" shrinkToFit="1"/>
    </xf>
    <xf numFmtId="0" fontId="25" fillId="0" borderId="102" xfId="0" applyFont="1" applyBorder="1" applyAlignment="1">
      <alignment vertical="center" shrinkToFit="1"/>
    </xf>
    <xf numFmtId="0" fontId="39" fillId="0" borderId="72" xfId="0" applyFont="1" applyBorder="1" applyAlignment="1">
      <alignment horizontal="center" vertical="center" shrinkToFit="1"/>
    </xf>
    <xf numFmtId="0" fontId="40" fillId="0" borderId="103" xfId="0" applyFont="1" applyBorder="1" applyAlignment="1">
      <alignment horizontal="center" vertical="center" shrinkToFit="1"/>
    </xf>
    <xf numFmtId="0" fontId="39" fillId="0" borderId="104" xfId="0" applyFont="1" applyFill="1" applyBorder="1" applyAlignment="1">
      <alignment horizontal="center" vertical="center" shrinkToFit="1"/>
    </xf>
    <xf numFmtId="0" fontId="39" fillId="0" borderId="72" xfId="0" applyFont="1" applyFill="1" applyBorder="1" applyAlignment="1">
      <alignment vertical="center" shrinkToFit="1"/>
    </xf>
    <xf numFmtId="0" fontId="39" fillId="0" borderId="105" xfId="0" applyFont="1" applyFill="1" applyBorder="1" applyAlignment="1">
      <alignment vertical="center" shrinkToFit="1"/>
    </xf>
    <xf numFmtId="177" fontId="39" fillId="0" borderId="103" xfId="0" applyNumberFormat="1" applyFont="1" applyFill="1" applyBorder="1" applyAlignment="1">
      <alignment vertical="center" shrinkToFit="1"/>
    </xf>
    <xf numFmtId="0" fontId="9" fillId="4" borderId="0" xfId="0" applyFont="1" applyFill="1" applyBorder="1" applyAlignment="1">
      <alignment horizontal="center" vertical="center" wrapText="1" shrinkToFit="1"/>
    </xf>
    <xf numFmtId="0" fontId="39" fillId="0" borderId="102" xfId="0" applyFont="1" applyFill="1" applyBorder="1" applyAlignment="1">
      <alignment horizontal="center" vertical="center" shrinkToFit="1"/>
    </xf>
    <xf numFmtId="0" fontId="39" fillId="0" borderId="106" xfId="0" applyFont="1" applyFill="1" applyBorder="1" applyAlignment="1">
      <alignment vertical="center" shrinkToFit="1"/>
    </xf>
    <xf numFmtId="0" fontId="9" fillId="4" borderId="0" xfId="0" applyFont="1" applyFill="1" applyBorder="1" applyAlignment="1">
      <alignment horizontal="center" vertical="center" shrinkToFit="1"/>
    </xf>
    <xf numFmtId="177" fontId="39" fillId="0" borderId="107" xfId="0" applyNumberFormat="1" applyFont="1" applyFill="1" applyBorder="1" applyAlignment="1">
      <alignment vertical="center" shrinkToFit="1"/>
    </xf>
    <xf numFmtId="0" fontId="39" fillId="0" borderId="108" xfId="0" applyFont="1" applyFill="1" applyBorder="1" applyAlignment="1">
      <alignment horizontal="center" vertical="center" shrinkToFit="1"/>
    </xf>
    <xf numFmtId="0" fontId="39" fillId="0" borderId="109" xfId="0" applyFont="1" applyFill="1" applyBorder="1" applyAlignment="1">
      <alignment vertical="center" shrinkToFit="1"/>
    </xf>
    <xf numFmtId="177" fontId="39" fillId="0" borderId="110" xfId="0" applyNumberFormat="1" applyFont="1" applyFill="1" applyBorder="1" applyAlignment="1">
      <alignment vertical="center" shrinkToFit="1"/>
    </xf>
    <xf numFmtId="0" fontId="41" fillId="2" borderId="0" xfId="0" applyFont="1" applyFill="1" applyAlignment="1">
      <alignment vertical="center" shrinkToFit="1"/>
    </xf>
    <xf numFmtId="0" fontId="39" fillId="2" borderId="0" xfId="0" applyFont="1" applyFill="1" applyBorder="1" applyAlignment="1">
      <alignment vertical="center" shrinkToFit="1"/>
    </xf>
    <xf numFmtId="0" fontId="35" fillId="8" borderId="111" xfId="0" applyFont="1" applyFill="1" applyBorder="1" applyAlignment="1">
      <alignment horizontal="left" vertical="center"/>
    </xf>
    <xf numFmtId="0" fontId="28" fillId="0" borderId="112" xfId="0" applyFont="1" applyBorder="1" applyAlignment="1">
      <alignment horizontal="center" vertical="center" shrinkToFit="1"/>
    </xf>
    <xf numFmtId="0" fontId="27" fillId="0" borderId="113" xfId="0" applyFont="1" applyBorder="1" applyAlignment="1">
      <alignment horizontal="center" vertical="center" shrinkToFit="1"/>
    </xf>
    <xf numFmtId="0" fontId="27" fillId="0" borderId="114" xfId="0" applyFont="1" applyFill="1" applyBorder="1" applyAlignment="1">
      <alignment horizontal="center" vertical="center" shrinkToFit="1"/>
    </xf>
    <xf numFmtId="0" fontId="27" fillId="0" borderId="115" xfId="0" applyFont="1" applyFill="1" applyBorder="1" applyAlignment="1">
      <alignment horizontal="center" vertical="center" shrinkToFit="1"/>
    </xf>
    <xf numFmtId="0" fontId="27" fillId="0" borderId="116" xfId="0" applyFont="1" applyFill="1" applyBorder="1" applyAlignment="1" applyProtection="1">
      <alignment horizontal="center" vertical="center" textRotation="255" shrinkToFit="1"/>
      <protection locked="0"/>
    </xf>
    <xf numFmtId="0" fontId="33" fillId="9" borderId="117" xfId="0" applyFont="1" applyFill="1" applyBorder="1" applyAlignment="1" applyProtection="1">
      <alignment horizontal="center" vertical="center" shrinkToFit="1"/>
      <protection locked="0"/>
    </xf>
    <xf numFmtId="0" fontId="33" fillId="9" borderId="118" xfId="0" applyFont="1" applyFill="1" applyBorder="1" applyAlignment="1" applyProtection="1">
      <alignment horizontal="center" vertical="center" shrinkToFit="1"/>
      <protection locked="0"/>
    </xf>
    <xf numFmtId="0" fontId="27" fillId="0" borderId="119" xfId="0" applyFont="1" applyFill="1" applyBorder="1" applyAlignment="1">
      <alignment horizontal="center" vertical="center" shrinkToFit="1"/>
    </xf>
    <xf numFmtId="0" fontId="27" fillId="0" borderId="120" xfId="0" applyFont="1" applyFill="1" applyBorder="1" applyAlignment="1">
      <alignment horizontal="center" vertical="center" shrinkToFit="1"/>
    </xf>
    <xf numFmtId="0" fontId="27" fillId="0" borderId="105" xfId="0" applyFont="1" applyFill="1" applyBorder="1" applyAlignment="1" applyProtection="1">
      <alignment horizontal="center" vertical="center" textRotation="255" shrinkToFit="1"/>
      <protection locked="0"/>
    </xf>
    <xf numFmtId="0" fontId="27" fillId="0" borderId="121" xfId="0" applyFont="1" applyFill="1" applyBorder="1" applyAlignment="1">
      <alignment horizontal="center" vertical="center" shrinkToFit="1"/>
    </xf>
    <xf numFmtId="0" fontId="39" fillId="0" borderId="122" xfId="0" applyFont="1" applyFill="1" applyBorder="1" applyAlignment="1">
      <alignment horizontal="center" vertical="center" shrinkToFit="1"/>
    </xf>
    <xf numFmtId="0" fontId="24" fillId="0" borderId="123" xfId="0" applyFont="1" applyFill="1" applyBorder="1" applyAlignment="1">
      <alignment horizontal="center" vertical="center" shrinkToFit="1"/>
    </xf>
    <xf numFmtId="0" fontId="24" fillId="0" borderId="123" xfId="0" applyFont="1" applyFill="1" applyBorder="1" applyAlignment="1">
      <alignment horizontal="center" vertical="center"/>
    </xf>
    <xf numFmtId="0" fontId="39" fillId="2" borderId="124" xfId="0" applyFont="1" applyFill="1" applyBorder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33" fillId="0" borderId="52" xfId="0" applyFont="1" applyBorder="1" applyAlignment="1">
      <alignment horizontal="center" vertical="center" wrapText="1" shrinkToFit="1"/>
    </xf>
    <xf numFmtId="0" fontId="33" fillId="0" borderId="125" xfId="0" applyFont="1" applyBorder="1" applyAlignment="1">
      <alignment horizontal="center" vertical="center" shrinkToFit="1"/>
    </xf>
    <xf numFmtId="0" fontId="42" fillId="0" borderId="58" xfId="0" applyFont="1" applyFill="1" applyBorder="1" applyAlignment="1">
      <alignment vertical="top" textRotation="255" shrinkToFit="1"/>
    </xf>
    <xf numFmtId="0" fontId="42" fillId="0" borderId="59" xfId="0" applyFont="1" applyFill="1" applyBorder="1" applyAlignment="1">
      <alignment vertical="top" textRotation="255" shrinkToFit="1"/>
    </xf>
    <xf numFmtId="0" fontId="42" fillId="0" borderId="126" xfId="0" applyFont="1" applyFill="1" applyBorder="1" applyAlignment="1">
      <alignment vertical="top" textRotation="255" shrinkToFit="1"/>
    </xf>
    <xf numFmtId="0" fontId="42" fillId="0" borderId="127" xfId="0" applyFont="1" applyFill="1" applyBorder="1" applyAlignment="1">
      <alignment horizontal="center" vertical="center" shrinkToFit="1"/>
    </xf>
    <xf numFmtId="0" fontId="42" fillId="0" borderId="128" xfId="0" applyFont="1" applyFill="1" applyBorder="1" applyAlignment="1">
      <alignment horizontal="center" vertical="center" shrinkToFit="1"/>
    </xf>
    <xf numFmtId="0" fontId="42" fillId="0" borderId="129" xfId="0" applyFont="1" applyFill="1" applyBorder="1" applyAlignment="1">
      <alignment vertical="top" textRotation="255" shrinkToFit="1"/>
    </xf>
    <xf numFmtId="0" fontId="42" fillId="0" borderId="130" xfId="0" applyFont="1" applyFill="1" applyBorder="1" applyAlignment="1">
      <alignment vertical="top" textRotation="255" shrinkToFit="1"/>
    </xf>
    <xf numFmtId="0" fontId="42" fillId="0" borderId="131" xfId="0" applyFont="1" applyFill="1" applyBorder="1" applyAlignment="1">
      <alignment vertical="top" textRotation="255" shrinkToFit="1"/>
    </xf>
    <xf numFmtId="0" fontId="15" fillId="5" borderId="0" xfId="0" applyFont="1" applyFill="1" applyBorder="1" applyAlignment="1">
      <alignment horizontal="center" vertical="center" shrinkToFit="1"/>
    </xf>
    <xf numFmtId="0" fontId="25" fillId="0" borderId="132" xfId="0" applyFont="1" applyFill="1" applyBorder="1" applyAlignment="1">
      <alignment horizontal="center" vertical="center"/>
    </xf>
    <xf numFmtId="0" fontId="24" fillId="0" borderId="72" xfId="0" applyFont="1" applyFill="1" applyBorder="1" applyAlignment="1">
      <alignment horizontal="center" vertical="center"/>
    </xf>
    <xf numFmtId="0" fontId="25" fillId="0" borderId="87" xfId="0" applyFont="1" applyBorder="1" applyAlignment="1">
      <alignment horizontal="center" vertical="center" shrinkToFit="1"/>
    </xf>
    <xf numFmtId="0" fontId="33" fillId="0" borderId="91" xfId="0" applyFont="1" applyBorder="1" applyAlignment="1">
      <alignment horizontal="center" vertical="center" shrinkToFit="1"/>
    </xf>
    <xf numFmtId="0" fontId="33" fillId="0" borderId="0" xfId="0" applyFont="1" applyBorder="1" applyAlignment="1">
      <alignment horizontal="center" vertical="center" shrinkToFit="1"/>
    </xf>
    <xf numFmtId="0" fontId="42" fillId="0" borderId="133" xfId="0" applyFont="1" applyFill="1" applyBorder="1" applyAlignment="1">
      <alignment vertical="top" textRotation="255" shrinkToFit="1"/>
    </xf>
    <xf numFmtId="0" fontId="42" fillId="0" borderId="134" xfId="0" applyFont="1" applyFill="1" applyBorder="1" applyAlignment="1">
      <alignment vertical="top" textRotation="255" shrinkToFit="1"/>
    </xf>
    <xf numFmtId="0" fontId="42" fillId="0" borderId="135" xfId="0" applyFont="1" applyFill="1" applyBorder="1" applyAlignment="1">
      <alignment vertical="top" textRotation="255" shrinkToFit="1"/>
    </xf>
    <xf numFmtId="0" fontId="42" fillId="0" borderId="136" xfId="0" applyFont="1" applyFill="1" applyBorder="1" applyAlignment="1">
      <alignment horizontal="center" vertical="center" shrinkToFit="1"/>
    </xf>
    <xf numFmtId="0" fontId="42" fillId="0" borderId="137" xfId="0" applyFont="1" applyFill="1" applyBorder="1" applyAlignment="1">
      <alignment horizontal="center" vertical="center" shrinkToFit="1"/>
    </xf>
    <xf numFmtId="0" fontId="42" fillId="0" borderId="138" xfId="0" applyFont="1" applyFill="1" applyBorder="1" applyAlignment="1">
      <alignment vertical="top" textRotation="255" shrinkToFit="1"/>
    </xf>
    <xf numFmtId="0" fontId="42" fillId="0" borderId="139" xfId="0" applyFont="1" applyFill="1" applyBorder="1" applyAlignment="1">
      <alignment vertical="top" textRotation="255" shrinkToFit="1"/>
    </xf>
    <xf numFmtId="0" fontId="42" fillId="0" borderId="140" xfId="0" applyFont="1" applyFill="1" applyBorder="1" applyAlignment="1">
      <alignment vertical="top" textRotation="255" shrinkToFit="1"/>
    </xf>
    <xf numFmtId="0" fontId="43" fillId="2" borderId="17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33" fillId="0" borderId="141" xfId="0" applyFont="1" applyBorder="1" applyAlignment="1">
      <alignment horizontal="center" vertical="center" shrinkToFit="1"/>
    </xf>
    <xf numFmtId="0" fontId="42" fillId="0" borderId="142" xfId="0" applyFont="1" applyFill="1" applyBorder="1" applyAlignment="1">
      <alignment vertical="top" textRotation="255" shrinkToFit="1"/>
    </xf>
    <xf numFmtId="0" fontId="42" fillId="0" borderId="143" xfId="0" applyFont="1" applyFill="1" applyBorder="1" applyAlignment="1">
      <alignment vertical="top" textRotation="255" shrinkToFit="1"/>
    </xf>
    <xf numFmtId="0" fontId="42" fillId="0" borderId="144" xfId="0" applyFont="1" applyFill="1" applyBorder="1" applyAlignment="1">
      <alignment horizontal="center" vertical="center" shrinkToFit="1"/>
    </xf>
    <xf numFmtId="0" fontId="42" fillId="0" borderId="145" xfId="0" applyFont="1" applyFill="1" applyBorder="1" applyAlignment="1">
      <alignment vertical="top" textRotation="255" shrinkToFit="1"/>
    </xf>
    <xf numFmtId="0" fontId="42" fillId="0" borderId="146" xfId="0" applyFont="1" applyFill="1" applyBorder="1" applyAlignment="1">
      <alignment vertical="top" textRotation="255" shrinkToFit="1"/>
    </xf>
    <xf numFmtId="0" fontId="42" fillId="0" borderId="147" xfId="0" applyFont="1" applyFill="1" applyBorder="1" applyAlignment="1">
      <alignment vertical="top" textRotation="255" shrinkToFit="1"/>
    </xf>
    <xf numFmtId="0" fontId="43" fillId="2" borderId="18" xfId="0" applyFont="1" applyFill="1" applyBorder="1" applyAlignment="1">
      <alignment horizontal="center" vertical="center"/>
    </xf>
    <xf numFmtId="0" fontId="39" fillId="0" borderId="132" xfId="0" applyFont="1" applyFill="1" applyBorder="1" applyAlignment="1">
      <alignment horizontal="center" vertical="center"/>
    </xf>
    <xf numFmtId="0" fontId="42" fillId="0" borderId="148" xfId="0" applyFont="1" applyFill="1" applyBorder="1" applyAlignment="1">
      <alignment vertical="top" textRotation="255" shrinkToFit="1"/>
    </xf>
    <xf numFmtId="0" fontId="42" fillId="0" borderId="149" xfId="0" applyFont="1" applyFill="1" applyBorder="1" applyAlignment="1">
      <alignment vertical="top" textRotation="255" shrinkToFit="1"/>
    </xf>
    <xf numFmtId="177" fontId="42" fillId="0" borderId="150" xfId="0" applyNumberFormat="1" applyFont="1" applyFill="1" applyBorder="1" applyAlignment="1">
      <alignment horizontal="center" vertical="center" shrinkToFit="1"/>
    </xf>
    <xf numFmtId="177" fontId="42" fillId="0" borderId="151" xfId="0" applyNumberFormat="1" applyFont="1" applyFill="1" applyBorder="1" applyAlignment="1">
      <alignment horizontal="center" vertical="center" shrinkToFit="1"/>
    </xf>
    <xf numFmtId="177" fontId="42" fillId="0" borderId="152" xfId="0" applyNumberFormat="1" applyFont="1" applyFill="1" applyBorder="1" applyAlignment="1">
      <alignment horizontal="center" vertical="center" shrinkToFit="1"/>
    </xf>
    <xf numFmtId="0" fontId="42" fillId="0" borderId="153" xfId="0" applyFont="1" applyFill="1" applyBorder="1" applyAlignment="1">
      <alignment vertical="top" textRotation="255" shrinkToFit="1"/>
    </xf>
    <xf numFmtId="0" fontId="42" fillId="0" borderId="154" xfId="0" applyFont="1" applyFill="1" applyBorder="1" applyAlignment="1">
      <alignment vertical="top" textRotation="255" shrinkToFit="1"/>
    </xf>
    <xf numFmtId="0" fontId="42" fillId="0" borderId="155" xfId="0" applyFont="1" applyFill="1" applyBorder="1" applyAlignment="1">
      <alignment vertical="top" textRotation="255" shrinkToFit="1"/>
    </xf>
    <xf numFmtId="0" fontId="42" fillId="0" borderId="156" xfId="0" applyFont="1" applyFill="1" applyBorder="1" applyAlignment="1">
      <alignment vertical="top" textRotation="255" shrinkToFit="1"/>
    </xf>
    <xf numFmtId="177" fontId="42" fillId="0" borderId="157" xfId="0" applyNumberFormat="1" applyFont="1" applyFill="1" applyBorder="1" applyAlignment="1">
      <alignment horizontal="center" vertical="center" shrinkToFit="1"/>
    </xf>
    <xf numFmtId="177" fontId="42" fillId="0" borderId="158" xfId="0" applyNumberFormat="1" applyFont="1" applyFill="1" applyBorder="1" applyAlignment="1">
      <alignment horizontal="center" vertical="center" shrinkToFit="1"/>
    </xf>
    <xf numFmtId="177" fontId="42" fillId="0" borderId="159" xfId="0" applyNumberFormat="1" applyFont="1" applyFill="1" applyBorder="1" applyAlignment="1">
      <alignment horizontal="center" vertical="center" shrinkToFit="1"/>
    </xf>
    <xf numFmtId="177" fontId="42" fillId="0" borderId="160" xfId="0" applyNumberFormat="1" applyFont="1" applyFill="1" applyBorder="1" applyAlignment="1">
      <alignment horizontal="center" vertical="center" shrinkToFit="1"/>
    </xf>
    <xf numFmtId="0" fontId="42" fillId="0" borderId="161" xfId="0" applyFont="1" applyFill="1" applyBorder="1" applyAlignment="1">
      <alignment vertical="top" textRotation="255" shrinkToFit="1"/>
    </xf>
    <xf numFmtId="0" fontId="42" fillId="0" borderId="162" xfId="0" applyFont="1" applyFill="1" applyBorder="1" applyAlignment="1">
      <alignment vertical="top" textRotation="255" shrinkToFit="1"/>
    </xf>
    <xf numFmtId="0" fontId="42" fillId="0" borderId="163" xfId="0" applyFont="1" applyFill="1" applyBorder="1" applyAlignment="1">
      <alignment vertical="top" textRotation="255" shrinkToFit="1"/>
    </xf>
    <xf numFmtId="177" fontId="42" fillId="0" borderId="164" xfId="0" applyNumberFormat="1" applyFont="1" applyFill="1" applyBorder="1" applyAlignment="1">
      <alignment horizontal="center" vertical="center" shrinkToFit="1"/>
    </xf>
    <xf numFmtId="177" fontId="42" fillId="0" borderId="165" xfId="0" applyNumberFormat="1" applyFont="1" applyFill="1" applyBorder="1" applyAlignment="1">
      <alignment horizontal="center" vertical="center" shrinkToFit="1"/>
    </xf>
    <xf numFmtId="0" fontId="43" fillId="2" borderId="19" xfId="0" applyFont="1" applyFill="1" applyBorder="1" applyAlignment="1">
      <alignment horizontal="center" vertical="center"/>
    </xf>
    <xf numFmtId="0" fontId="25" fillId="0" borderId="166" xfId="0" applyFont="1" applyFill="1" applyBorder="1" applyAlignment="1">
      <alignment horizontal="center" vertical="center"/>
    </xf>
    <xf numFmtId="0" fontId="24" fillId="0" borderId="167" xfId="0" applyFont="1" applyFill="1" applyBorder="1" applyAlignment="1">
      <alignment horizontal="center" vertical="center"/>
    </xf>
    <xf numFmtId="0" fontId="25" fillId="0" borderId="168" xfId="0" applyFont="1" applyBorder="1" applyAlignment="1">
      <alignment horizontal="center" vertical="center" shrinkToFit="1"/>
    </xf>
    <xf numFmtId="0" fontId="33" fillId="0" borderId="95" xfId="0" applyFont="1" applyBorder="1" applyAlignment="1">
      <alignment horizontal="center" vertical="center" shrinkToFit="1"/>
    </xf>
    <xf numFmtId="0" fontId="33" fillId="0" borderId="96" xfId="0" applyFont="1" applyBorder="1" applyAlignment="1">
      <alignment horizontal="center" vertical="center" shrinkToFit="1"/>
    </xf>
    <xf numFmtId="0" fontId="42" fillId="0" borderId="169" xfId="0" applyFont="1" applyFill="1" applyBorder="1" applyAlignment="1">
      <alignment horizontal="center" vertical="center" textRotation="255" shrinkToFit="1"/>
    </xf>
    <xf numFmtId="0" fontId="42" fillId="0" borderId="96" xfId="0" applyFont="1" applyFill="1" applyBorder="1" applyAlignment="1">
      <alignment horizontal="center" vertical="center" textRotation="255" shrinkToFit="1"/>
    </xf>
    <xf numFmtId="0" fontId="44" fillId="0" borderId="170" xfId="0" applyFont="1" applyFill="1" applyBorder="1" applyAlignment="1">
      <alignment horizontal="center" vertical="center" shrinkToFit="1"/>
    </xf>
    <xf numFmtId="0" fontId="44" fillId="0" borderId="171" xfId="0" applyFont="1" applyFill="1" applyBorder="1" applyAlignment="1">
      <alignment horizontal="center" vertical="center" shrinkToFit="1"/>
    </xf>
    <xf numFmtId="0" fontId="44" fillId="0" borderId="172" xfId="0" applyFont="1" applyFill="1" applyBorder="1" applyAlignment="1">
      <alignment horizontal="center" vertical="center" shrinkToFit="1"/>
    </xf>
    <xf numFmtId="0" fontId="44" fillId="0" borderId="173" xfId="0" applyFont="1" applyFill="1" applyBorder="1" applyAlignment="1">
      <alignment horizontal="center" vertical="center" shrinkToFit="1"/>
    </xf>
    <xf numFmtId="0" fontId="44" fillId="0" borderId="174" xfId="0" applyFont="1" applyFill="1" applyBorder="1" applyAlignment="1">
      <alignment horizontal="center" vertical="center" shrinkToFit="1"/>
    </xf>
    <xf numFmtId="0" fontId="42" fillId="0" borderId="175" xfId="0" applyFont="1" applyFill="1" applyBorder="1" applyAlignment="1">
      <alignment vertical="center" textRotation="255" shrinkToFit="1"/>
    </xf>
    <xf numFmtId="0" fontId="42" fillId="0" borderId="176" xfId="0" applyFont="1" applyFill="1" applyBorder="1" applyAlignment="1">
      <alignment vertical="center" textRotation="255" shrinkToFit="1"/>
    </xf>
    <xf numFmtId="0" fontId="42" fillId="0" borderId="177" xfId="0" applyFont="1" applyFill="1" applyBorder="1" applyAlignment="1">
      <alignment vertical="center" textRotation="255" shrinkToFit="1"/>
    </xf>
    <xf numFmtId="180" fontId="3" fillId="0" borderId="0" xfId="0" applyNumberFormat="1" applyFont="1" applyFill="1" applyAlignment="1">
      <alignment vertical="center" shrinkToFit="1"/>
    </xf>
    <xf numFmtId="0" fontId="45" fillId="0" borderId="0" xfId="0" applyFont="1" applyAlignment="1">
      <alignment vertical="center" shrinkToFit="1"/>
    </xf>
    <xf numFmtId="0" fontId="3" fillId="10" borderId="0" xfId="0" applyFont="1" applyFill="1" applyAlignment="1">
      <alignment vertical="center" shrinkToFit="1"/>
    </xf>
    <xf numFmtId="0" fontId="3" fillId="0" borderId="178" xfId="0" applyFont="1" applyBorder="1" applyAlignment="1">
      <alignment horizontal="center" vertical="center" shrinkToFit="1"/>
    </xf>
    <xf numFmtId="0" fontId="3" fillId="0" borderId="51" xfId="0" applyFont="1" applyBorder="1" applyAlignment="1">
      <alignment horizontal="center" vertical="center" shrinkToFit="1"/>
    </xf>
    <xf numFmtId="0" fontId="3" fillId="0" borderId="179" xfId="0" applyFont="1" applyBorder="1" applyAlignment="1">
      <alignment horizontal="center" vertical="center" shrinkToFit="1"/>
    </xf>
    <xf numFmtId="0" fontId="3" fillId="0" borderId="180" xfId="0" applyFont="1" applyBorder="1" applyAlignment="1">
      <alignment horizontal="center" vertical="center" shrinkToFit="1"/>
    </xf>
    <xf numFmtId="0" fontId="3" fillId="0" borderId="181" xfId="0" applyFont="1" applyBorder="1" applyAlignment="1">
      <alignment horizontal="center" vertical="center" shrinkToFit="1"/>
    </xf>
    <xf numFmtId="0" fontId="3" fillId="0" borderId="17" xfId="0" applyFont="1" applyBorder="1" applyAlignment="1">
      <alignment horizontal="center" vertical="center" textRotation="255" shrinkToFit="1"/>
    </xf>
    <xf numFmtId="0" fontId="46" fillId="0" borderId="14" xfId="0" applyFont="1" applyBorder="1" applyAlignment="1" applyProtection="1">
      <alignment horizontal="center" vertical="center" textRotation="255" shrinkToFit="1"/>
      <protection locked="0"/>
    </xf>
    <xf numFmtId="0" fontId="7" fillId="0" borderId="11" xfId="0" applyFont="1" applyBorder="1" applyAlignment="1" applyProtection="1">
      <alignment horizontal="center" vertical="center" textRotation="255" shrinkToFit="1"/>
      <protection locked="0"/>
    </xf>
    <xf numFmtId="0" fontId="7" fillId="0" borderId="14" xfId="0" applyFont="1" applyBorder="1" applyAlignment="1" applyProtection="1">
      <alignment horizontal="center" vertical="center" textRotation="255" shrinkToFit="1"/>
      <protection locked="0"/>
    </xf>
    <xf numFmtId="0" fontId="7" fillId="0" borderId="182" xfId="0" applyFont="1" applyBorder="1" applyAlignment="1" applyProtection="1">
      <alignment horizontal="center" vertical="center" textRotation="255" shrinkToFit="1"/>
      <protection locked="0"/>
    </xf>
    <xf numFmtId="0" fontId="3" fillId="0" borderId="183" xfId="0" applyFont="1" applyBorder="1" applyAlignment="1">
      <alignment horizontal="center" vertical="center" shrinkToFit="1"/>
    </xf>
    <xf numFmtId="0" fontId="3" fillId="0" borderId="184" xfId="0" applyFont="1" applyBorder="1" applyAlignment="1">
      <alignment horizontal="center" vertical="center" shrinkToFit="1"/>
    </xf>
    <xf numFmtId="0" fontId="3" fillId="0" borderId="185" xfId="0" applyFont="1" applyBorder="1" applyAlignment="1">
      <alignment horizontal="center" vertical="center" shrinkToFit="1"/>
    </xf>
    <xf numFmtId="0" fontId="3" fillId="0" borderId="186" xfId="0" applyFont="1" applyBorder="1" applyAlignment="1">
      <alignment horizontal="center" vertical="center" shrinkToFit="1"/>
    </xf>
    <xf numFmtId="0" fontId="3" fillId="0" borderId="19" xfId="0" applyFont="1" applyBorder="1" applyAlignment="1">
      <alignment horizontal="center" vertical="center" textRotation="255" shrinkToFit="1"/>
    </xf>
    <xf numFmtId="0" fontId="3" fillId="0" borderId="187" xfId="0" applyFont="1" applyBorder="1" applyAlignment="1">
      <alignment horizontal="center" vertical="center" shrinkToFit="1"/>
    </xf>
    <xf numFmtId="0" fontId="3" fillId="0" borderId="188" xfId="0" applyFont="1" applyBorder="1" applyAlignment="1">
      <alignment horizontal="center" vertical="center" shrinkToFit="1"/>
    </xf>
    <xf numFmtId="0" fontId="3" fillId="0" borderId="189" xfId="0" applyFont="1" applyBorder="1" applyAlignment="1">
      <alignment horizontal="center" vertical="center" shrinkToFit="1"/>
    </xf>
    <xf numFmtId="0" fontId="3" fillId="0" borderId="190" xfId="0" applyFont="1" applyBorder="1" applyAlignment="1">
      <alignment horizontal="center" vertical="center" shrinkToFit="1"/>
    </xf>
    <xf numFmtId="0" fontId="3" fillId="0" borderId="191" xfId="0" applyFont="1" applyBorder="1" applyAlignment="1">
      <alignment horizontal="center" vertical="center" shrinkToFit="1"/>
    </xf>
    <xf numFmtId="0" fontId="15" fillId="2" borderId="20" xfId="0" applyFont="1" applyFill="1" applyBorder="1" applyAlignment="1">
      <alignment horizontal="left" vertical="center"/>
    </xf>
    <xf numFmtId="0" fontId="3" fillId="2" borderId="192" xfId="0" applyFont="1" applyFill="1" applyBorder="1" applyAlignment="1">
      <alignment horizontal="center" vertical="center" shrinkToFit="1"/>
    </xf>
    <xf numFmtId="0" fontId="3" fillId="2" borderId="193" xfId="0" applyFont="1" applyFill="1" applyBorder="1" applyAlignment="1">
      <alignment horizontal="center" vertical="center" shrinkToFit="1"/>
    </xf>
    <xf numFmtId="0" fontId="3" fillId="2" borderId="194" xfId="0" applyFont="1" applyFill="1" applyBorder="1" applyAlignment="1">
      <alignment horizontal="center" vertical="center" shrinkToFit="1"/>
    </xf>
    <xf numFmtId="0" fontId="47" fillId="0" borderId="41" xfId="0" applyFont="1" applyFill="1" applyBorder="1" applyAlignment="1">
      <alignment horizontal="center" wrapText="1" shrinkToFit="1"/>
    </xf>
    <xf numFmtId="0" fontId="47" fillId="0" borderId="23" xfId="0" applyFont="1" applyFill="1" applyBorder="1" applyAlignment="1">
      <alignment wrapText="1" shrinkToFit="1"/>
    </xf>
    <xf numFmtId="0" fontId="47" fillId="0" borderId="195" xfId="0" applyFont="1" applyFill="1" applyBorder="1" applyAlignment="1">
      <alignment horizontal="center" vertical="center" wrapText="1" shrinkToFit="1"/>
    </xf>
    <xf numFmtId="0" fontId="9" fillId="0" borderId="0" xfId="0" applyFont="1" applyFill="1" applyBorder="1" applyAlignment="1">
      <alignment horizontal="center" vertical="center" wrapText="1" shrinkToFit="1"/>
    </xf>
    <xf numFmtId="0" fontId="3" fillId="0" borderId="196" xfId="0" applyFont="1" applyBorder="1" applyAlignment="1">
      <alignment horizontal="center" vertical="center" shrinkToFit="1"/>
    </xf>
    <xf numFmtId="0" fontId="7" fillId="0" borderId="188" xfId="0" applyFont="1" applyFill="1" applyBorder="1" applyAlignment="1" applyProtection="1">
      <alignment horizontal="center" vertical="center" shrinkToFit="1"/>
      <protection locked="0"/>
    </xf>
    <xf numFmtId="0" fontId="7" fillId="0" borderId="187" xfId="0" applyFont="1" applyFill="1" applyBorder="1" applyAlignment="1" applyProtection="1">
      <alignment horizontal="center" vertical="center" shrinkToFit="1"/>
      <protection locked="0"/>
    </xf>
    <xf numFmtId="0" fontId="7" fillId="0" borderId="189" xfId="0" applyFont="1" applyFill="1" applyBorder="1" applyAlignment="1" applyProtection="1">
      <alignment horizontal="center" vertical="center" shrinkToFit="1"/>
      <protection locked="0"/>
    </xf>
    <xf numFmtId="0" fontId="7" fillId="0" borderId="190" xfId="0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Fill="1" applyBorder="1" applyAlignment="1" applyProtection="1">
      <alignment horizontal="center" vertical="center" shrinkToFit="1"/>
    </xf>
    <xf numFmtId="0" fontId="3" fillId="2" borderId="197" xfId="0" applyFont="1" applyFill="1" applyBorder="1" applyAlignment="1">
      <alignment horizontal="center" vertical="center" shrinkToFit="1"/>
    </xf>
    <xf numFmtId="0" fontId="3" fillId="2" borderId="198" xfId="0" applyFont="1" applyFill="1" applyBorder="1" applyAlignment="1">
      <alignment horizontal="center" vertical="center" shrinkToFit="1"/>
    </xf>
    <xf numFmtId="0" fontId="3" fillId="2" borderId="199" xfId="0" applyFont="1" applyFill="1" applyBorder="1" applyAlignment="1">
      <alignment horizontal="center" vertical="center" shrinkToFit="1"/>
    </xf>
    <xf numFmtId="0" fontId="47" fillId="0" borderId="9" xfId="0" applyFont="1" applyFill="1" applyBorder="1" applyAlignment="1">
      <alignment horizontal="center" wrapText="1" shrinkToFit="1"/>
    </xf>
    <xf numFmtId="0" fontId="47" fillId="0" borderId="0" xfId="0" applyFont="1" applyFill="1" applyBorder="1" applyAlignment="1">
      <alignment horizontal="center" wrapText="1" shrinkToFit="1"/>
    </xf>
    <xf numFmtId="0" fontId="47" fillId="0" borderId="182" xfId="0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 shrinkToFit="1"/>
    </xf>
    <xf numFmtId="0" fontId="9" fillId="0" borderId="28" xfId="0" applyFont="1" applyFill="1" applyBorder="1" applyAlignment="1">
      <alignment horizontal="center" vertical="center" shrinkToFit="1"/>
    </xf>
    <xf numFmtId="0" fontId="3" fillId="2" borderId="28" xfId="0" applyFont="1" applyFill="1" applyBorder="1" applyAlignment="1">
      <alignment vertical="center" shrinkToFit="1"/>
    </xf>
    <xf numFmtId="0" fontId="7" fillId="2" borderId="191" xfId="0" applyFont="1" applyFill="1" applyBorder="1" applyAlignment="1">
      <alignment horizontal="center" vertical="center" shrinkToFit="1"/>
    </xf>
    <xf numFmtId="0" fontId="7" fillId="2" borderId="185" xfId="0" applyFont="1" applyFill="1" applyBorder="1" applyAlignment="1">
      <alignment horizontal="center" vertical="center" shrinkToFit="1"/>
    </xf>
    <xf numFmtId="0" fontId="7" fillId="2" borderId="200" xfId="0" applyFont="1" applyFill="1" applyBorder="1" applyAlignment="1">
      <alignment horizontal="center" vertical="center" shrinkToFit="1"/>
    </xf>
    <xf numFmtId="0" fontId="7" fillId="2" borderId="189" xfId="0" applyFont="1" applyFill="1" applyBorder="1" applyAlignment="1">
      <alignment horizontal="center" vertical="center" shrinkToFit="1"/>
    </xf>
    <xf numFmtId="0" fontId="7" fillId="2" borderId="10" xfId="0" applyFont="1" applyFill="1" applyBorder="1" applyAlignment="1">
      <alignment horizontal="center" vertical="center" shrinkToFit="1"/>
    </xf>
    <xf numFmtId="0" fontId="7" fillId="2" borderId="190" xfId="0" applyFont="1" applyFill="1" applyBorder="1" applyAlignment="1">
      <alignment horizontal="center" vertical="center" shrinkToFit="1"/>
    </xf>
    <xf numFmtId="0" fontId="47" fillId="0" borderId="26" xfId="0" applyFont="1" applyFill="1" applyBorder="1" applyAlignment="1">
      <alignment wrapText="1" shrinkToFit="1"/>
    </xf>
    <xf numFmtId="0" fontId="8" fillId="2" borderId="0" xfId="0" applyFont="1" applyFill="1" applyBorder="1" applyAlignment="1">
      <alignment horizontal="left"/>
    </xf>
    <xf numFmtId="0" fontId="8" fillId="2" borderId="16" xfId="0" applyFont="1" applyFill="1" applyBorder="1" applyAlignment="1">
      <alignment horizontal="left" vertical="top"/>
    </xf>
    <xf numFmtId="0" fontId="14" fillId="0" borderId="7" xfId="0" applyFont="1" applyFill="1" applyBorder="1" applyAlignment="1">
      <alignment horizontal="center" vertical="center" shrinkToFit="1"/>
    </xf>
    <xf numFmtId="0" fontId="14" fillId="0" borderId="189" xfId="0" applyFont="1" applyFill="1" applyBorder="1" applyAlignment="1">
      <alignment horizontal="center" vertical="center" shrinkToFit="1"/>
    </xf>
    <xf numFmtId="0" fontId="14" fillId="0" borderId="10" xfId="0" applyFont="1" applyFill="1" applyBorder="1" applyAlignment="1">
      <alignment horizontal="center" vertical="center" shrinkToFit="1"/>
    </xf>
    <xf numFmtId="178" fontId="14" fillId="0" borderId="190" xfId="0" applyNumberFormat="1" applyFont="1" applyFill="1" applyBorder="1" applyAlignment="1">
      <alignment horizontal="center" vertical="center" shrinkToFit="1"/>
    </xf>
    <xf numFmtId="177" fontId="15" fillId="0" borderId="7" xfId="2" applyNumberFormat="1" applyFont="1" applyFill="1" applyBorder="1" applyAlignment="1">
      <alignment horizontal="center" shrinkToFit="1"/>
    </xf>
    <xf numFmtId="177" fontId="15" fillId="0" borderId="14" xfId="2" applyNumberFormat="1" applyFont="1" applyFill="1" applyBorder="1" applyAlignment="1">
      <alignment horizontal="center" shrinkToFit="1"/>
    </xf>
    <xf numFmtId="0" fontId="15" fillId="0" borderId="182" xfId="0" applyFont="1" applyFill="1" applyBorder="1" applyAlignment="1">
      <alignment horizontal="center" vertical="center" shrinkToFit="1"/>
    </xf>
    <xf numFmtId="0" fontId="15" fillId="0" borderId="0" xfId="0" applyFont="1" applyFill="1" applyBorder="1" applyAlignment="1">
      <alignment horizontal="center" vertical="center" shrinkToFit="1"/>
    </xf>
    <xf numFmtId="0" fontId="47" fillId="0" borderId="7" xfId="0" applyFont="1" applyFill="1" applyBorder="1" applyAlignment="1">
      <alignment horizontal="center" vertical="center" shrinkToFit="1"/>
    </xf>
    <xf numFmtId="0" fontId="47" fillId="0" borderId="189" xfId="0" applyFont="1" applyFill="1" applyBorder="1" applyAlignment="1">
      <alignment horizontal="center" vertical="center" shrinkToFit="1"/>
    </xf>
    <xf numFmtId="0" fontId="47" fillId="0" borderId="10" xfId="0" applyFont="1" applyFill="1" applyBorder="1" applyAlignment="1">
      <alignment horizontal="center" vertical="center" shrinkToFit="1"/>
    </xf>
    <xf numFmtId="178" fontId="47" fillId="0" borderId="190" xfId="0" applyNumberFormat="1" applyFont="1" applyFill="1" applyBorder="1" applyAlignment="1">
      <alignment horizontal="center" vertical="center" shrinkToFit="1"/>
    </xf>
    <xf numFmtId="177" fontId="47" fillId="0" borderId="7" xfId="2" applyNumberFormat="1" applyFont="1" applyFill="1" applyBorder="1" applyAlignment="1">
      <alignment horizontal="center" shrinkToFit="1"/>
    </xf>
    <xf numFmtId="177" fontId="47" fillId="0" borderId="14" xfId="2" applyNumberFormat="1" applyFont="1" applyFill="1" applyBorder="1" applyAlignment="1">
      <alignment horizontal="center" shrinkToFit="1"/>
    </xf>
    <xf numFmtId="0" fontId="6" fillId="0" borderId="17" xfId="0" applyFont="1" applyBorder="1" applyAlignment="1">
      <alignment vertical="center"/>
    </xf>
    <xf numFmtId="0" fontId="47" fillId="0" borderId="201" xfId="0" applyFont="1" applyFill="1" applyBorder="1" applyAlignment="1">
      <alignment horizontal="center" vertical="center" shrinkToFit="1"/>
    </xf>
    <xf numFmtId="0" fontId="47" fillId="0" borderId="202" xfId="0" applyFont="1" applyFill="1" applyBorder="1" applyAlignment="1">
      <alignment horizontal="center" vertical="center" shrinkToFit="1"/>
    </xf>
    <xf numFmtId="0" fontId="47" fillId="0" borderId="32" xfId="0" applyFont="1" applyFill="1" applyBorder="1" applyAlignment="1">
      <alignment horizontal="center" vertical="center" shrinkToFit="1"/>
    </xf>
    <xf numFmtId="178" fontId="47" fillId="0" borderId="203" xfId="0" applyNumberFormat="1" applyFont="1" applyFill="1" applyBorder="1" applyAlignment="1">
      <alignment horizontal="center" vertical="center" shrinkToFit="1"/>
    </xf>
    <xf numFmtId="177" fontId="47" fillId="0" borderId="201" xfId="2" applyNumberFormat="1" applyFont="1" applyFill="1" applyBorder="1" applyAlignment="1">
      <alignment horizontal="center" shrinkToFit="1"/>
    </xf>
    <xf numFmtId="177" fontId="47" fillId="0" borderId="48" xfId="2" applyNumberFormat="1" applyFont="1" applyFill="1" applyBorder="1" applyAlignment="1">
      <alignment horizontal="center" shrinkToFit="1"/>
    </xf>
    <xf numFmtId="0" fontId="47" fillId="0" borderId="49" xfId="0" applyFont="1" applyFill="1" applyBorder="1" applyAlignment="1">
      <alignment horizontal="center" vertical="center" shrinkToFit="1"/>
    </xf>
    <xf numFmtId="0" fontId="47" fillId="0" borderId="0" xfId="0" applyFont="1" applyFill="1" applyBorder="1" applyAlignment="1">
      <alignment horizontal="center" vertical="center" wrapText="1" shrinkToFit="1"/>
    </xf>
    <xf numFmtId="0" fontId="47" fillId="0" borderId="0" xfId="0" applyFont="1" applyFill="1" applyBorder="1" applyAlignment="1">
      <alignment horizontal="center" vertical="center" shrinkToFit="1"/>
    </xf>
    <xf numFmtId="0" fontId="47" fillId="0" borderId="0" xfId="0" applyFont="1" applyFill="1" applyBorder="1" applyAlignment="1">
      <alignment vertical="center" wrapText="1" shrinkToFit="1"/>
    </xf>
    <xf numFmtId="0" fontId="7" fillId="0" borderId="0" xfId="0" applyFont="1" applyAlignment="1">
      <alignment horizontal="center" vertical="center" shrinkToFit="1"/>
    </xf>
    <xf numFmtId="0" fontId="47" fillId="0" borderId="1" xfId="0" applyFont="1" applyFill="1" applyBorder="1" applyAlignment="1">
      <alignment horizontal="center" vertical="center"/>
    </xf>
    <xf numFmtId="0" fontId="47" fillId="0" borderId="3" xfId="0" applyFont="1" applyFill="1" applyBorder="1" applyAlignment="1">
      <alignment horizontal="center" vertical="center"/>
    </xf>
    <xf numFmtId="0" fontId="47" fillId="0" borderId="3" xfId="0" applyFont="1" applyFill="1" applyBorder="1" applyAlignment="1">
      <alignment horizontal="center" vertical="center" wrapText="1" shrinkToFit="1"/>
    </xf>
    <xf numFmtId="0" fontId="47" fillId="0" borderId="2" xfId="0" applyFont="1" applyFill="1" applyBorder="1" applyAlignment="1">
      <alignment horizontal="center" vertical="center" wrapText="1" shrinkToFit="1"/>
    </xf>
    <xf numFmtId="0" fontId="47" fillId="0" borderId="20" xfId="0" applyFont="1" applyFill="1" applyBorder="1" applyAlignment="1">
      <alignment horizontal="left" vertical="center"/>
    </xf>
    <xf numFmtId="0" fontId="18" fillId="0" borderId="192" xfId="0" applyFont="1" applyFill="1" applyBorder="1" applyAlignment="1">
      <alignment horizontal="center" vertical="center" shrinkToFit="1"/>
    </xf>
    <xf numFmtId="0" fontId="18" fillId="0" borderId="193" xfId="0" applyFont="1" applyFill="1" applyBorder="1" applyAlignment="1">
      <alignment horizontal="center" vertical="center" shrinkToFit="1"/>
    </xf>
    <xf numFmtId="0" fontId="18" fillId="0" borderId="194" xfId="0" applyFont="1" applyFill="1" applyBorder="1" applyAlignment="1">
      <alignment horizontal="center" vertical="center" shrinkToFit="1"/>
    </xf>
    <xf numFmtId="0" fontId="47" fillId="0" borderId="7" xfId="0" applyFont="1" applyFill="1" applyBorder="1" applyAlignment="1">
      <alignment horizontal="center" vertical="center"/>
    </xf>
    <xf numFmtId="0" fontId="47" fillId="0" borderId="12" xfId="0" applyFont="1" applyFill="1" applyBorder="1" applyAlignment="1">
      <alignment horizontal="center" vertical="center"/>
    </xf>
    <xf numFmtId="0" fontId="47" fillId="0" borderId="12" xfId="0" applyFont="1" applyFill="1" applyBorder="1" applyAlignment="1">
      <alignment horizontal="center" vertical="center" wrapText="1" shrinkToFit="1"/>
    </xf>
    <xf numFmtId="0" fontId="47" fillId="0" borderId="8" xfId="0" applyFont="1" applyFill="1" applyBorder="1" applyAlignment="1">
      <alignment horizontal="center" vertical="center" wrapText="1" shrinkToFit="1"/>
    </xf>
    <xf numFmtId="0" fontId="47" fillId="0" borderId="28" xfId="0" applyFont="1" applyFill="1" applyBorder="1" applyAlignment="1">
      <alignment horizontal="center" vertical="center" wrapText="1" shrinkToFit="1"/>
    </xf>
    <xf numFmtId="0" fontId="18" fillId="0" borderId="197" xfId="0" applyFont="1" applyFill="1" applyBorder="1" applyAlignment="1">
      <alignment horizontal="center" vertical="center" shrinkToFit="1"/>
    </xf>
    <xf numFmtId="0" fontId="18" fillId="0" borderId="198" xfId="0" applyFont="1" applyFill="1" applyBorder="1" applyAlignment="1">
      <alignment horizontal="center" vertical="center" shrinkToFit="1"/>
    </xf>
    <xf numFmtId="0" fontId="18" fillId="0" borderId="199" xfId="0" applyFont="1" applyFill="1" applyBorder="1" applyAlignment="1">
      <alignment horizontal="center" vertical="center" shrinkToFit="1"/>
    </xf>
    <xf numFmtId="0" fontId="47" fillId="0" borderId="28" xfId="0" applyFont="1" applyFill="1" applyBorder="1" applyAlignment="1">
      <alignment horizontal="center" vertical="center" shrinkToFit="1"/>
    </xf>
    <xf numFmtId="0" fontId="48" fillId="0" borderId="191" xfId="0" applyFont="1" applyFill="1" applyBorder="1" applyAlignment="1">
      <alignment horizontal="center" vertical="center" shrinkToFit="1"/>
    </xf>
    <xf numFmtId="0" fontId="48" fillId="0" borderId="185" xfId="0" applyFont="1" applyFill="1" applyBorder="1" applyAlignment="1">
      <alignment horizontal="center" vertical="center" shrinkToFit="1"/>
    </xf>
    <xf numFmtId="0" fontId="48" fillId="0" borderId="200" xfId="0" applyFont="1" applyFill="1" applyBorder="1" applyAlignment="1">
      <alignment horizontal="center" vertical="center" shrinkToFit="1"/>
    </xf>
    <xf numFmtId="0" fontId="47" fillId="0" borderId="30" xfId="0" applyFont="1" applyFill="1" applyBorder="1" applyAlignment="1">
      <alignment horizontal="center" vertical="center"/>
    </xf>
    <xf numFmtId="0" fontId="47" fillId="0" borderId="17" xfId="0" applyFont="1" applyFill="1" applyBorder="1" applyAlignment="1">
      <alignment horizontal="center" vertical="center"/>
    </xf>
    <xf numFmtId="0" fontId="47" fillId="0" borderId="17" xfId="0" applyFont="1" applyFill="1" applyBorder="1" applyAlignment="1">
      <alignment horizontal="center" vertical="center" wrapText="1" shrinkToFit="1"/>
    </xf>
    <xf numFmtId="0" fontId="47" fillId="0" borderId="31" xfId="0" applyFont="1" applyFill="1" applyBorder="1" applyAlignment="1">
      <alignment horizontal="center" vertical="center" wrapText="1" shrinkToFit="1"/>
    </xf>
    <xf numFmtId="0" fontId="3" fillId="0" borderId="50" xfId="0" applyFont="1" applyBorder="1" applyAlignment="1">
      <alignment horizontal="center" vertical="center" shrinkToFit="1"/>
    </xf>
    <xf numFmtId="0" fontId="3" fillId="0" borderId="47" xfId="0" applyFont="1" applyBorder="1" applyAlignment="1">
      <alignment horizontal="center" vertical="center" shrinkToFit="1"/>
    </xf>
    <xf numFmtId="0" fontId="3" fillId="0" borderId="204" xfId="0" applyFont="1" applyBorder="1" applyAlignment="1">
      <alignment horizontal="center" vertical="center" textRotation="255" shrinkToFit="1"/>
    </xf>
    <xf numFmtId="0" fontId="7" fillId="0" borderId="205" xfId="0" applyFont="1" applyFill="1" applyBorder="1" applyAlignment="1" applyProtection="1">
      <alignment horizontal="center" vertical="center" shrinkToFit="1"/>
      <protection locked="0"/>
    </xf>
    <xf numFmtId="0" fontId="7" fillId="0" borderId="206" xfId="0" applyFont="1" applyFill="1" applyBorder="1" applyAlignment="1" applyProtection="1">
      <alignment horizontal="center" vertical="center" shrinkToFit="1"/>
      <protection locked="0"/>
    </xf>
    <xf numFmtId="0" fontId="7" fillId="0" borderId="203" xfId="0" applyFont="1" applyFill="1" applyBorder="1" applyAlignment="1" applyProtection="1">
      <alignment horizontal="center" vertical="center" shrinkToFit="1"/>
      <protection locked="0"/>
    </xf>
    <xf numFmtId="0" fontId="48" fillId="0" borderId="189" xfId="0" applyFont="1" applyFill="1" applyBorder="1" applyAlignment="1">
      <alignment horizontal="center" vertical="center" shrinkToFit="1"/>
    </xf>
    <xf numFmtId="0" fontId="48" fillId="0" borderId="10" xfId="0" applyFont="1" applyFill="1" applyBorder="1" applyAlignment="1">
      <alignment horizontal="center" vertical="center" shrinkToFit="1"/>
    </xf>
    <xf numFmtId="0" fontId="48" fillId="0" borderId="190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14" fillId="0" borderId="3" xfId="0" applyFont="1" applyFill="1" applyBorder="1" applyAlignment="1">
      <alignment horizontal="center" vertical="center" shrinkToFit="1"/>
    </xf>
    <xf numFmtId="0" fontId="15" fillId="0" borderId="3" xfId="0" applyFont="1" applyFill="1" applyBorder="1" applyAlignment="1">
      <alignment horizontal="center" vertical="center" shrinkToFit="1"/>
    </xf>
    <xf numFmtId="0" fontId="15" fillId="0" borderId="2" xfId="0" applyFont="1" applyFill="1" applyBorder="1" applyAlignment="1">
      <alignment horizontal="center" vertical="center" shrinkToFit="1"/>
    </xf>
    <xf numFmtId="0" fontId="7" fillId="0" borderId="207" xfId="0" applyFont="1" applyBorder="1" applyAlignment="1">
      <alignment horizontal="center" vertical="center" textRotation="255" shrinkToFit="1"/>
    </xf>
    <xf numFmtId="0" fontId="7" fillId="0" borderId="208" xfId="0" applyFont="1" applyBorder="1" applyAlignment="1">
      <alignment horizontal="center" vertical="center" textRotation="255" shrinkToFit="1"/>
    </xf>
    <xf numFmtId="0" fontId="7" fillId="0" borderId="209" xfId="0" applyFont="1" applyBorder="1" applyAlignment="1">
      <alignment horizontal="center" vertical="center" shrinkToFit="1"/>
    </xf>
    <xf numFmtId="177" fontId="7" fillId="0" borderId="210" xfId="2" applyNumberFormat="1" applyFont="1" applyBorder="1" applyAlignment="1">
      <alignment horizontal="center" vertical="center" shrinkToFit="1"/>
    </xf>
    <xf numFmtId="0" fontId="7" fillId="0" borderId="211" xfId="0" applyFont="1" applyBorder="1" applyAlignment="1">
      <alignment horizontal="center" vertical="center" shrinkToFit="1"/>
    </xf>
    <xf numFmtId="177" fontId="7" fillId="0" borderId="212" xfId="2" applyNumberFormat="1" applyFont="1" applyBorder="1" applyAlignment="1">
      <alignment horizontal="center" vertical="center" shrinkToFit="1"/>
    </xf>
    <xf numFmtId="0" fontId="7" fillId="0" borderId="213" xfId="0" applyFont="1" applyBorder="1" applyAlignment="1">
      <alignment horizontal="center" vertical="center" textRotation="255" shrinkToFit="1"/>
    </xf>
    <xf numFmtId="0" fontId="7" fillId="0" borderId="214" xfId="0" applyFont="1" applyBorder="1" applyAlignment="1">
      <alignment horizontal="center" vertical="center" textRotation="255" shrinkToFit="1"/>
    </xf>
    <xf numFmtId="0" fontId="7" fillId="0" borderId="215" xfId="0" applyFont="1" applyBorder="1" applyAlignment="1">
      <alignment horizontal="center" vertical="center" textRotation="255" shrinkToFit="1"/>
    </xf>
    <xf numFmtId="0" fontId="14" fillId="0" borderId="12" xfId="0" applyFont="1" applyFill="1" applyBorder="1" applyAlignment="1">
      <alignment horizontal="center" vertical="center" shrinkToFit="1"/>
    </xf>
    <xf numFmtId="0" fontId="15" fillId="0" borderId="12" xfId="0" applyFont="1" applyFill="1" applyBorder="1" applyAlignment="1">
      <alignment horizontal="center" vertical="center" shrinkToFit="1"/>
    </xf>
    <xf numFmtId="0" fontId="15" fillId="0" borderId="8" xfId="0" applyFont="1" applyFill="1" applyBorder="1" applyAlignment="1">
      <alignment horizontal="center" vertical="center" shrinkToFit="1"/>
    </xf>
    <xf numFmtId="0" fontId="7" fillId="0" borderId="216" xfId="0" applyFont="1" applyBorder="1" applyAlignment="1">
      <alignment horizontal="center" vertical="center" textRotation="255" shrinkToFit="1"/>
    </xf>
    <xf numFmtId="0" fontId="7" fillId="0" borderId="217" xfId="0" applyFont="1" applyBorder="1" applyAlignment="1">
      <alignment horizontal="center" vertical="center" textRotation="255" shrinkToFit="1"/>
    </xf>
    <xf numFmtId="0" fontId="7" fillId="0" borderId="218" xfId="0" applyFont="1" applyBorder="1" applyAlignment="1">
      <alignment horizontal="center" vertical="center" shrinkToFit="1"/>
    </xf>
    <xf numFmtId="177" fontId="7" fillId="0" borderId="219" xfId="2" applyNumberFormat="1" applyFont="1" applyBorder="1" applyAlignment="1">
      <alignment horizontal="center" vertical="center" shrinkToFit="1"/>
    </xf>
    <xf numFmtId="0" fontId="7" fillId="0" borderId="220" xfId="0" applyFont="1" applyBorder="1" applyAlignment="1">
      <alignment horizontal="center" vertical="center" shrinkToFit="1"/>
    </xf>
    <xf numFmtId="177" fontId="7" fillId="0" borderId="221" xfId="2" applyNumberFormat="1" applyFont="1" applyBorder="1" applyAlignment="1">
      <alignment horizontal="center" vertical="center" shrinkToFit="1"/>
    </xf>
    <xf numFmtId="0" fontId="7" fillId="0" borderId="222" xfId="0" applyFont="1" applyBorder="1" applyAlignment="1">
      <alignment horizontal="center" vertical="center" textRotation="255" shrinkToFit="1"/>
    </xf>
    <xf numFmtId="0" fontId="7" fillId="0" borderId="223" xfId="0" applyFont="1" applyBorder="1" applyAlignment="1">
      <alignment horizontal="center" vertical="center" textRotation="255" shrinkToFit="1"/>
    </xf>
    <xf numFmtId="0" fontId="7" fillId="0" borderId="224" xfId="0" applyFont="1" applyBorder="1" applyAlignment="1">
      <alignment horizontal="center" vertical="center" textRotation="255" shrinkToFit="1"/>
    </xf>
    <xf numFmtId="0" fontId="14" fillId="0" borderId="201" xfId="0" applyFont="1" applyFill="1" applyBorder="1" applyAlignment="1">
      <alignment horizontal="center" vertical="center" shrinkToFit="1"/>
    </xf>
    <xf numFmtId="0" fontId="14" fillId="0" borderId="204" xfId="0" applyFont="1" applyFill="1" applyBorder="1" applyAlignment="1">
      <alignment horizontal="center" vertical="center" shrinkToFit="1"/>
    </xf>
    <xf numFmtId="0" fontId="15" fillId="0" borderId="204" xfId="0" applyFont="1" applyFill="1" applyBorder="1" applyAlignment="1">
      <alignment horizontal="center" vertical="center" shrinkToFit="1"/>
    </xf>
    <xf numFmtId="0" fontId="15" fillId="0" borderId="225" xfId="0" applyFont="1" applyFill="1" applyBorder="1" applyAlignment="1">
      <alignment horizontal="center" vertical="center" shrinkToFit="1"/>
    </xf>
    <xf numFmtId="0" fontId="7" fillId="0" borderId="45" xfId="0" applyFont="1" applyBorder="1" applyAlignment="1">
      <alignment horizontal="center" vertical="center" textRotation="255" shrinkToFit="1"/>
    </xf>
    <xf numFmtId="0" fontId="7" fillId="0" borderId="36" xfId="0" applyFont="1" applyBorder="1" applyAlignment="1">
      <alignment horizontal="center" vertical="center" textRotation="255" shrinkToFit="1"/>
    </xf>
    <xf numFmtId="0" fontId="7" fillId="0" borderId="226" xfId="0" applyFont="1" applyBorder="1" applyAlignment="1">
      <alignment horizontal="center" vertical="center" textRotation="255" shrinkToFit="1"/>
    </xf>
    <xf numFmtId="0" fontId="7" fillId="0" borderId="227" xfId="0" applyFont="1" applyBorder="1" applyAlignment="1">
      <alignment horizontal="center" vertical="center" textRotation="255" shrinkToFit="1"/>
    </xf>
    <xf numFmtId="0" fontId="7" fillId="0" borderId="228" xfId="0" applyFont="1" applyBorder="1" applyAlignment="1">
      <alignment horizontal="center" vertical="center" textRotation="255" shrinkToFit="1"/>
    </xf>
    <xf numFmtId="0" fontId="7" fillId="0" borderId="35" xfId="0" applyFont="1" applyBorder="1" applyAlignment="1">
      <alignment horizontal="center" vertical="center" textRotation="255" shrinkToFit="1"/>
    </xf>
    <xf numFmtId="0" fontId="7" fillId="0" borderId="229" xfId="0" applyFont="1" applyBorder="1" applyAlignment="1">
      <alignment horizontal="center" vertical="center" textRotation="255" shrinkToFit="1"/>
    </xf>
    <xf numFmtId="0" fontId="7" fillId="0" borderId="230" xfId="0" applyFont="1" applyBorder="1" applyAlignment="1">
      <alignment horizontal="center" vertical="center" textRotation="255" shrinkToFit="1"/>
    </xf>
    <xf numFmtId="0" fontId="15" fillId="2" borderId="17" xfId="0" applyFont="1" applyFill="1" applyBorder="1" applyAlignment="1">
      <alignment horizontal="center" vertical="center"/>
    </xf>
    <xf numFmtId="0" fontId="10" fillId="0" borderId="178" xfId="0" applyFont="1" applyFill="1" applyBorder="1" applyAlignment="1">
      <alignment horizontal="center" vertical="center" shrinkToFit="1"/>
    </xf>
    <xf numFmtId="0" fontId="10" fillId="0" borderId="19" xfId="0" applyFont="1" applyFill="1" applyBorder="1" applyAlignment="1">
      <alignment horizontal="center" vertical="center" shrinkToFit="1"/>
    </xf>
    <xf numFmtId="0" fontId="9" fillId="0" borderId="19" xfId="0" applyFont="1" applyFill="1" applyBorder="1" applyAlignment="1">
      <alignment horizontal="center" vertical="center" shrinkToFit="1"/>
    </xf>
    <xf numFmtId="0" fontId="9" fillId="0" borderId="51" xfId="0" applyFont="1" applyFill="1" applyBorder="1" applyAlignment="1">
      <alignment horizontal="center" vertical="center" shrinkToFit="1"/>
    </xf>
    <xf numFmtId="0" fontId="7" fillId="0" borderId="231" xfId="0" applyFont="1" applyBorder="1" applyAlignment="1">
      <alignment horizontal="center" vertical="center" textRotation="255" shrinkToFit="1"/>
    </xf>
    <xf numFmtId="0" fontId="7" fillId="0" borderId="232" xfId="0" applyFont="1" applyBorder="1" applyAlignment="1">
      <alignment horizontal="center" vertical="center" textRotation="255" shrinkToFit="1"/>
    </xf>
    <xf numFmtId="0" fontId="7" fillId="0" borderId="233" xfId="0" applyFont="1" applyBorder="1" applyAlignment="1">
      <alignment horizontal="center" vertical="center" shrinkToFit="1"/>
    </xf>
    <xf numFmtId="177" fontId="7" fillId="0" borderId="234" xfId="2" applyNumberFormat="1" applyFont="1" applyBorder="1" applyAlignment="1">
      <alignment horizontal="center" vertical="center" shrinkToFit="1"/>
    </xf>
    <xf numFmtId="0" fontId="7" fillId="0" borderId="235" xfId="0" applyFont="1" applyBorder="1" applyAlignment="1">
      <alignment horizontal="center" vertical="center" shrinkToFit="1"/>
    </xf>
    <xf numFmtId="177" fontId="7" fillId="0" borderId="236" xfId="2" applyNumberFormat="1" applyFont="1" applyBorder="1" applyAlignment="1">
      <alignment horizontal="center" vertical="center" shrinkToFit="1"/>
    </xf>
    <xf numFmtId="0" fontId="7" fillId="0" borderId="237" xfId="0" applyFont="1" applyBorder="1" applyAlignment="1">
      <alignment horizontal="center" vertical="center" textRotation="255" shrinkToFit="1"/>
    </xf>
    <xf numFmtId="0" fontId="7" fillId="0" borderId="238" xfId="0" applyFont="1" applyBorder="1" applyAlignment="1">
      <alignment horizontal="center" vertical="center" textRotation="255" shrinkToFit="1"/>
    </xf>
    <xf numFmtId="0" fontId="7" fillId="0" borderId="239" xfId="0" applyFont="1" applyBorder="1" applyAlignment="1">
      <alignment horizontal="center" vertical="center" textRotation="255" shrinkToFit="1"/>
    </xf>
    <xf numFmtId="0" fontId="15" fillId="2" borderId="18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 shrinkToFit="1"/>
    </xf>
    <xf numFmtId="0" fontId="10" fillId="0" borderId="12" xfId="0" applyFont="1" applyFill="1" applyBorder="1" applyAlignment="1">
      <alignment horizontal="center" vertical="center" shrinkToFit="1"/>
    </xf>
    <xf numFmtId="0" fontId="9" fillId="0" borderId="12" xfId="0" applyFont="1" applyFill="1" applyBorder="1" applyAlignment="1">
      <alignment horizontal="center" vertical="center" shrinkToFit="1"/>
    </xf>
    <xf numFmtId="0" fontId="9" fillId="0" borderId="8" xfId="0" applyFont="1" applyFill="1" applyBorder="1" applyAlignment="1">
      <alignment horizontal="center" vertical="center" shrinkToFit="1"/>
    </xf>
    <xf numFmtId="0" fontId="15" fillId="2" borderId="19" xfId="0" applyFont="1" applyFill="1" applyBorder="1" applyAlignment="1">
      <alignment horizontal="center" vertical="center"/>
    </xf>
    <xf numFmtId="0" fontId="10" fillId="0" borderId="201" xfId="0" applyFont="1" applyFill="1" applyBorder="1" applyAlignment="1">
      <alignment horizontal="center" vertical="center" shrinkToFit="1"/>
    </xf>
    <xf numFmtId="0" fontId="10" fillId="0" borderId="204" xfId="0" applyFont="1" applyFill="1" applyBorder="1" applyAlignment="1">
      <alignment horizontal="center" vertical="center" shrinkToFit="1"/>
    </xf>
    <xf numFmtId="0" fontId="9" fillId="0" borderId="204" xfId="0" applyFont="1" applyFill="1" applyBorder="1" applyAlignment="1">
      <alignment horizontal="center" vertical="center" shrinkToFit="1"/>
    </xf>
    <xf numFmtId="0" fontId="9" fillId="0" borderId="225" xfId="0" applyFont="1" applyFill="1" applyBorder="1" applyAlignment="1">
      <alignment horizontal="center" vertical="center" shrinkToFit="1"/>
    </xf>
    <xf numFmtId="0" fontId="7" fillId="0" borderId="205" xfId="0" applyFont="1" applyBorder="1" applyAlignment="1">
      <alignment horizontal="center" vertical="center" textRotation="255" shrinkToFit="1"/>
    </xf>
    <xf numFmtId="0" fontId="7" fillId="0" borderId="206" xfId="0" applyFont="1" applyBorder="1" applyAlignment="1">
      <alignment horizontal="center" vertical="center" textRotation="255" shrinkToFit="1"/>
    </xf>
    <xf numFmtId="0" fontId="7" fillId="0" borderId="202" xfId="0" applyFont="1" applyBorder="1" applyAlignment="1">
      <alignment horizontal="center" vertical="center" textRotation="255" shrinkToFit="1"/>
    </xf>
    <xf numFmtId="0" fontId="7" fillId="0" borderId="203" xfId="0" applyFont="1" applyBorder="1" applyAlignment="1">
      <alignment horizontal="center" vertical="center" textRotation="255" shrinkToFit="1"/>
    </xf>
    <xf numFmtId="14" fontId="0" fillId="0" borderId="0" xfId="0" applyNumberFormat="1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>
      <alignment vertical="center"/>
    </xf>
    <xf numFmtId="14" fontId="49" fillId="0" borderId="0" xfId="1" applyNumberFormat="1" applyFont="1" applyAlignment="1">
      <alignment horizontal="left" vertical="center"/>
    </xf>
    <xf numFmtId="14" fontId="49" fillId="0" borderId="0" xfId="1" applyNumberFormat="1" applyFont="1" applyAlignment="1">
      <alignment horizontal="center" vertical="center"/>
    </xf>
    <xf numFmtId="0" fontId="50" fillId="0" borderId="0" xfId="1" applyFont="1" applyAlignment="1">
      <alignment horizontal="center" vertical="center"/>
    </xf>
    <xf numFmtId="0" fontId="49" fillId="0" borderId="0" xfId="1" applyFont="1" applyAlignment="1">
      <alignment horizontal="center" vertical="center"/>
    </xf>
    <xf numFmtId="0" fontId="49" fillId="0" borderId="0" xfId="1" applyFont="1" applyBorder="1" applyAlignment="1">
      <alignment horizontal="center" vertical="center"/>
    </xf>
    <xf numFmtId="14" fontId="51" fillId="11" borderId="240" xfId="1" applyNumberFormat="1" applyFont="1" applyFill="1" applyBorder="1" applyAlignment="1">
      <alignment horizontal="center" vertical="center"/>
    </xf>
    <xf numFmtId="14" fontId="52" fillId="3" borderId="241" xfId="1" applyNumberFormat="1" applyFont="1" applyFill="1" applyBorder="1" applyAlignment="1">
      <alignment horizontal="left" vertical="center"/>
    </xf>
    <xf numFmtId="14" fontId="52" fillId="3" borderId="240" xfId="1" applyNumberFormat="1" applyFont="1" applyFill="1" applyBorder="1" applyAlignment="1">
      <alignment horizontal="left" vertical="center"/>
    </xf>
    <xf numFmtId="14" fontId="52" fillId="12" borderId="241" xfId="1" applyNumberFormat="1" applyFont="1" applyFill="1" applyBorder="1" applyAlignment="1">
      <alignment horizontal="left" vertical="center"/>
    </xf>
    <xf numFmtId="14" fontId="52" fillId="12" borderId="240" xfId="1" applyNumberFormat="1" applyFont="1" applyFill="1" applyBorder="1" applyAlignment="1">
      <alignment horizontal="left" vertical="center"/>
    </xf>
    <xf numFmtId="181" fontId="52" fillId="0" borderId="241" xfId="1" applyNumberFormat="1" applyFont="1" applyBorder="1" applyAlignment="1">
      <alignment horizontal="center" vertical="center"/>
    </xf>
    <xf numFmtId="181" fontId="52" fillId="0" borderId="240" xfId="1" applyNumberFormat="1" applyFont="1" applyBorder="1" applyAlignment="1">
      <alignment horizontal="center" vertical="center"/>
    </xf>
    <xf numFmtId="0" fontId="51" fillId="11" borderId="240" xfId="1" applyFont="1" applyFill="1" applyBorder="1" applyAlignment="1">
      <alignment horizontal="center" vertical="center"/>
    </xf>
    <xf numFmtId="0" fontId="50" fillId="0" borderId="241" xfId="1" applyFont="1" applyBorder="1" applyAlignment="1">
      <alignment horizontal="center" vertical="center"/>
    </xf>
    <xf numFmtId="0" fontId="50" fillId="0" borderId="240" xfId="1" applyFont="1" applyBorder="1" applyAlignment="1">
      <alignment horizontal="center" vertical="center"/>
    </xf>
    <xf numFmtId="0" fontId="50" fillId="0" borderId="242" xfId="1" applyFont="1" applyBorder="1" applyAlignment="1">
      <alignment horizontal="center" vertical="center"/>
    </xf>
    <xf numFmtId="0" fontId="53" fillId="0" borderId="0" xfId="1" applyFont="1" applyBorder="1" applyAlignment="1">
      <alignment horizontal="left" vertical="center"/>
    </xf>
  </cellXfs>
  <cellStyles count="3">
    <cellStyle name="標準" xfId="0" builtinId="0"/>
    <cellStyle name="標準 2" xfId="1"/>
    <cellStyle name="パーセント" xfId="2" builtinId="5"/>
  </cellStyles>
  <dxfs count="1769">
    <dxf>
      <fill>
        <patternFill>
          <bgColor theme="5" tint="0.8"/>
        </patternFill>
      </fill>
    </dxf>
    <dxf>
      <fill>
        <patternFill>
          <bgColor theme="5" tint="0.8"/>
        </patternFill>
      </fill>
    </dxf>
    <dxf>
      <fill>
        <patternFill>
          <bgColor theme="5" tint="0.8"/>
        </patternFill>
      </fill>
    </dxf>
    <dxf>
      <fill>
        <patternFill>
          <bgColor theme="5" tint="0.8"/>
        </patternFill>
      </fill>
    </dxf>
    <dxf>
      <fill>
        <patternFill>
          <bgColor theme="5" tint="0.8"/>
        </patternFill>
      </fill>
    </dxf>
    <dxf>
      <fill>
        <patternFill>
          <bgColor theme="5" tint="0.8"/>
        </patternFill>
      </fill>
    </dxf>
    <dxf>
      <fill>
        <patternFill>
          <bgColor theme="5" tint="0.8"/>
        </patternFill>
      </fill>
    </dxf>
    <dxf>
      <fill>
        <patternFill>
          <bgColor theme="5" tint="0.8"/>
        </patternFill>
      </fill>
    </dxf>
    <dxf>
      <fill>
        <patternFill>
          <bgColor theme="5" tint="0.8"/>
        </patternFill>
      </fill>
    </dxf>
    <dxf>
      <fill>
        <patternFill>
          <bgColor theme="5" tint="0.8"/>
        </patternFill>
      </fill>
    </dxf>
    <dxf>
      <fill>
        <patternFill>
          <bgColor theme="5" tint="0.8"/>
        </patternFill>
      </fill>
    </dxf>
    <dxf>
      <fill>
        <patternFill>
          <bgColor theme="5" tint="0.8"/>
        </patternFill>
      </fill>
    </dxf>
    <dxf>
      <fill>
        <patternFill>
          <bgColor theme="5" tint="0.8"/>
        </patternFill>
      </fill>
    </dxf>
    <dxf>
      <fill>
        <patternFill>
          <bgColor theme="5" tint="0.8"/>
        </patternFill>
      </fill>
    </dxf>
    <dxf>
      <fill>
        <patternFill>
          <bgColor theme="5" tint="0.8"/>
        </patternFill>
      </fill>
    </dxf>
    <dxf>
      <fill>
        <patternFill>
          <bgColor theme="5" tint="0.8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DDE1"/>
        </patternFill>
      </fill>
    </dxf>
    <dxf>
      <font>
        <color rgb="FF9C0006"/>
      </font>
      <fill>
        <patternFill>
          <bgColor rgb="FFFFDDE1"/>
        </patternFill>
      </fill>
    </dxf>
    <dxf>
      <font>
        <color rgb="FF9C0006"/>
      </font>
      <fill>
        <patternFill>
          <bgColor rgb="FFFFDDE1"/>
        </patternFill>
      </fill>
    </dxf>
    <dxf>
      <font>
        <color rgb="FF9C0006"/>
      </font>
      <fill>
        <patternFill>
          <bgColor rgb="FFFFDDE1"/>
        </patternFill>
      </fill>
    </dxf>
    <dxf>
      <font>
        <color rgb="FF9C0006"/>
      </font>
      <fill>
        <patternFill>
          <bgColor rgb="FFFFDDE1"/>
        </patternFill>
      </fill>
    </dxf>
    <dxf>
      <font>
        <color rgb="FF9C0006"/>
      </font>
      <fill>
        <patternFill>
          <bgColor rgb="FFFFDDE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DDE1"/>
        </patternFill>
      </fill>
    </dxf>
    <dxf/>
    <dxf>
      <font>
        <color auto="1"/>
      </font>
      <fill>
        <patternFill>
          <bgColor rgb="FF84B4E0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rgb="FF84B4E0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rgb="FF84B4E0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rgb="FF84B4E0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rgb="FF84B4E0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rgb="FF84B4E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 tint="5.e-002"/>
        </patternFill>
      </fill>
    </dxf>
    <dxf>
      <fill>
        <patternFill>
          <bgColor rgb="FFFFDDE1"/>
        </patternFill>
      </fill>
    </dxf>
    <dxf>
      <font>
        <color theme="0"/>
      </font>
      <fill>
        <patternFill>
          <bgColor theme="1" tint="5.e-002"/>
        </patternFill>
      </fill>
    </dxf>
    <dxf>
      <fill>
        <patternFill>
          <bgColor rgb="FFFFDDE1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/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/>
    <dxf/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84B4E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/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4472C4"/>
      <color rgb="FFFFFFCC"/>
      <color rgb="FFFF0000"/>
      <color rgb="FFFF99FF"/>
      <color rgb="FFFFDDE1"/>
      <color rgb="FFFFFFFF"/>
      <color rgb="FFFFCCFF"/>
      <color rgb="FF84B4E0"/>
      <color rgb="FF000000"/>
      <color rgb="FFE2F0D9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customXml" Target="../customXml/item2.xml" /><Relationship Id="rId8" Type="http://schemas.openxmlformats.org/officeDocument/2006/relationships/customXml" Target="../customXml/item1.xml" /><Relationship Id="rId9" Type="http://schemas.openxmlformats.org/officeDocument/2006/relationships/theme" Target="theme/theme1.xml" /><Relationship Id="rId10" Type="http://schemas.openxmlformats.org/officeDocument/2006/relationships/sharedStrings" Target="sharedStrings.xml" /><Relationship Id="rId11" Type="http://schemas.openxmlformats.org/officeDocument/2006/relationships/styles" Target="styles.xml" /><Relationship Id="rId12" Type="http://schemas.openxmlformats.org/officeDocument/2006/relationships/sheetMetadata" Target="metadata.xml" /></Relationships>
</file>

<file path=xl/drawings/_rels/drawing2.xml.rels><?xml version="1.0" encoding="UTF-8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37</xdr:col>
      <xdr:colOff>304800</xdr:colOff>
      <xdr:row>9</xdr:row>
      <xdr:rowOff>133350</xdr:rowOff>
    </xdr:from>
    <xdr:to xmlns:xdr="http://schemas.openxmlformats.org/drawingml/2006/spreadsheetDrawing">
      <xdr:col>49</xdr:col>
      <xdr:colOff>0</xdr:colOff>
      <xdr:row>141</xdr:row>
      <xdr:rowOff>0</xdr:rowOff>
    </xdr:to>
    <xdr:grpSp>
      <xdr:nvGrpSpPr>
        <xdr:cNvPr id="6" name="グループ化 5"/>
        <xdr:cNvGrpSpPr/>
      </xdr:nvGrpSpPr>
      <xdr:grpSpPr>
        <a:xfrm>
          <a:off x="18411825" y="2790825"/>
          <a:ext cx="7924800" cy="61343540"/>
          <a:chOff x="21501566" y="3095624"/>
          <a:chExt cx="5470993" cy="51140847"/>
        </a:xfrm>
      </xdr:grpSpPr>
      <xdr:sp macro="" textlink="">
        <xdr:nvSpPr>
          <xdr:cNvPr id="2" name="正方形/長方形 1"/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" name="正方形/長方形 4"/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vertOverflow="overflow" horzOverflow="overflow" wrap="none"/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 xmlns:xdr="http://schemas.openxmlformats.org/drawingml/2006/spreadsheetDrawing">
      <xdr:col>40</xdr:col>
      <xdr:colOff>327025</xdr:colOff>
      <xdr:row>11</xdr:row>
      <xdr:rowOff>28575</xdr:rowOff>
    </xdr:from>
    <xdr:to xmlns:xdr="http://schemas.openxmlformats.org/drawingml/2006/spreadsheetDrawing">
      <xdr:col>48</xdr:col>
      <xdr:colOff>429260</xdr:colOff>
      <xdr:row>142</xdr:row>
      <xdr:rowOff>0</xdr:rowOff>
    </xdr:to>
    <xdr:grpSp>
      <xdr:nvGrpSpPr>
        <xdr:cNvPr id="11" name="グループ化 10"/>
        <xdr:cNvGrpSpPr/>
      </xdr:nvGrpSpPr>
      <xdr:grpSpPr>
        <a:xfrm>
          <a:off x="20491450" y="3171825"/>
          <a:ext cx="5588635" cy="61305440"/>
          <a:chOff x="24322435" y="2704252"/>
          <a:chExt cx="4538874" cy="52682776"/>
        </a:xfrm>
      </xdr:grpSpPr>
      <xdr:sp macro="" textlink="">
        <xdr:nvSpPr>
          <xdr:cNvPr id="4" name="正方形/長方形 3"/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/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 xmlns:xdr="http://schemas.openxmlformats.org/drawingml/2006/spreadsheetDrawing">
      <xdr:col>7</xdr:col>
      <xdr:colOff>381000</xdr:colOff>
      <xdr:row>144</xdr:row>
      <xdr:rowOff>81280</xdr:rowOff>
    </xdr:from>
    <xdr:to xmlns:xdr="http://schemas.openxmlformats.org/drawingml/2006/spreadsheetDrawing">
      <xdr:col>41</xdr:col>
      <xdr:colOff>274320</xdr:colOff>
      <xdr:row>213</xdr:row>
      <xdr:rowOff>146685</xdr:rowOff>
    </xdr:to>
    <xdr:grpSp>
      <xdr:nvGrpSpPr>
        <xdr:cNvPr id="10" name="グループ化 9"/>
        <xdr:cNvGrpSpPr/>
      </xdr:nvGrpSpPr>
      <xdr:grpSpPr>
        <a:xfrm>
          <a:off x="3971925" y="64939545"/>
          <a:ext cx="17152620" cy="14495780"/>
          <a:chOff x="7473291" y="55973155"/>
          <a:chExt cx="18262022" cy="7137255"/>
        </a:xfrm>
      </xdr:grpSpPr>
      <xdr:sp macro="" textlink="">
        <xdr:nvSpPr>
          <xdr:cNvPr id="3" name="正方形/長方形 2"/>
          <xdr:cNvSpPr/>
        </xdr:nvSpPr>
        <xdr:spPr>
          <a:xfrm>
            <a:off x="7473291" y="55973155"/>
            <a:ext cx="18262022" cy="7137255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" name="正方形/長方形 8"/>
          <xdr:cNvSpPr/>
        </xdr:nvSpPr>
        <xdr:spPr>
          <a:xfrm>
            <a:off x="10341232" y="56257238"/>
            <a:ext cx="7613073" cy="1355580"/>
          </a:xfrm>
          <a:prstGeom prst="rect">
            <a:avLst/>
          </a:prstGeom>
          <a:solidFill>
            <a:schemeClr val="bg1">
              <a:alpha val="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 xmlns:xdr="http://schemas.openxmlformats.org/drawingml/2006/spreadsheetDrawing">
      <xdr:col>0</xdr:col>
      <xdr:colOff>0</xdr:colOff>
      <xdr:row>0</xdr:row>
      <xdr:rowOff>0</xdr:rowOff>
    </xdr:from>
    <xdr:to xmlns:xdr="http://schemas.openxmlformats.org/drawingml/2006/spreadsheetDrawing">
      <xdr:col>15</xdr:col>
      <xdr:colOff>176530</xdr:colOff>
      <xdr:row>29</xdr:row>
      <xdr:rowOff>113665</xdr:rowOff>
    </xdr:to>
    <xdr:pic macro="">
      <xdr:nvPicPr>
        <xdr:cNvPr id="61" name="図 6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0463530" cy="7019290"/>
        </a:xfrm>
        <a:prstGeom prst="rect">
          <a:avLst/>
        </a:prstGeom>
      </xdr:spPr>
    </xdr:pic>
    <xdr:clientData/>
  </xdr:twoCellAnchor>
  <xdr:twoCellAnchor>
    <xdr:from xmlns:xdr="http://schemas.openxmlformats.org/drawingml/2006/spreadsheetDrawing">
      <xdr:col>0</xdr:col>
      <xdr:colOff>629920</xdr:colOff>
      <xdr:row>13</xdr:row>
      <xdr:rowOff>95250</xdr:rowOff>
    </xdr:from>
    <xdr:to xmlns:xdr="http://schemas.openxmlformats.org/drawingml/2006/spreadsheetDrawing">
      <xdr:col>13</xdr:col>
      <xdr:colOff>248920</xdr:colOff>
      <xdr:row>15</xdr:row>
      <xdr:rowOff>15240</xdr:rowOff>
    </xdr:to>
    <xdr:sp macro="" textlink="">
      <xdr:nvSpPr>
        <xdr:cNvPr id="4" name="正方形/長方形 3"/>
        <xdr:cNvSpPr/>
      </xdr:nvSpPr>
      <xdr:spPr>
        <a:xfrm>
          <a:off x="629920" y="3190875"/>
          <a:ext cx="8534400" cy="396240"/>
        </a:xfrm>
        <a:prstGeom prst="rect">
          <a:avLst/>
        </a:prstGeom>
        <a:noFill/>
        <a:ln w="50800">
          <a:solidFill>
            <a:srgbClr val="4472C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6</xdr:col>
      <xdr:colOff>167640</xdr:colOff>
      <xdr:row>13</xdr:row>
      <xdr:rowOff>25400</xdr:rowOff>
    </xdr:from>
    <xdr:to xmlns:xdr="http://schemas.openxmlformats.org/drawingml/2006/spreadsheetDrawing">
      <xdr:col>6</xdr:col>
      <xdr:colOff>293370</xdr:colOff>
      <xdr:row>13</xdr:row>
      <xdr:rowOff>143510</xdr:rowOff>
    </xdr:to>
    <xdr:sp macro="" textlink="">
      <xdr:nvSpPr>
        <xdr:cNvPr id="7" name="楕円 6"/>
        <xdr:cNvSpPr/>
      </xdr:nvSpPr>
      <xdr:spPr>
        <a:xfrm>
          <a:off x="4282440" y="3121025"/>
          <a:ext cx="125730" cy="118110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6</xdr:col>
      <xdr:colOff>277495</xdr:colOff>
      <xdr:row>12</xdr:row>
      <xdr:rowOff>94615</xdr:rowOff>
    </xdr:from>
    <xdr:to xmlns:xdr="http://schemas.openxmlformats.org/drawingml/2006/spreadsheetDrawing">
      <xdr:col>6</xdr:col>
      <xdr:colOff>437515</xdr:colOff>
      <xdr:row>13</xdr:row>
      <xdr:rowOff>46990</xdr:rowOff>
    </xdr:to>
    <xdr:cxnSp macro="">
      <xdr:nvCxnSpPr>
        <xdr:cNvPr id="8" name="直線コネクタ 7"/>
        <xdr:cNvCxnSpPr/>
      </xdr:nvCxnSpPr>
      <xdr:spPr>
        <a:xfrm flipV="1">
          <a:off x="4392295" y="2952115"/>
          <a:ext cx="160020" cy="190500"/>
        </a:xfrm>
        <a:prstGeom prst="straightConnector1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 xmlns:xdr="http://schemas.openxmlformats.org/drawingml/2006/spreadsheetDrawing">
      <xdr:col>6</xdr:col>
      <xdr:colOff>422275</xdr:colOff>
      <xdr:row>11</xdr:row>
      <xdr:rowOff>99060</xdr:rowOff>
    </xdr:from>
    <xdr:to xmlns:xdr="http://schemas.openxmlformats.org/drawingml/2006/spreadsheetDrawing">
      <xdr:col>11</xdr:col>
      <xdr:colOff>600710</xdr:colOff>
      <xdr:row>12</xdr:row>
      <xdr:rowOff>114935</xdr:rowOff>
    </xdr:to>
    <xdr:sp macro="" textlink="">
      <xdr:nvSpPr>
        <xdr:cNvPr id="9" name="テキスト ボックス 8"/>
        <xdr:cNvSpPr txBox="1"/>
      </xdr:nvSpPr>
      <xdr:spPr>
        <a:xfrm>
          <a:off x="4537075" y="2718435"/>
          <a:ext cx="3607435" cy="254000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「凡例」を参考に、該当項目をプルダウンより選択してください。</a:t>
          </a:r>
          <a:endParaRPr kumimoji="1" lang="en-US" altLang="ja-JP" sz="800">
            <a:solidFill>
              <a:schemeClr val="bg1"/>
            </a:solidFill>
          </a:endParaRPr>
        </a:p>
      </xdr:txBody>
    </xdr:sp>
    <xdr:clientData/>
  </xdr:twoCellAnchor>
  <xdr:twoCellAnchor>
    <xdr:from xmlns:xdr="http://schemas.openxmlformats.org/drawingml/2006/spreadsheetDrawing">
      <xdr:col>2</xdr:col>
      <xdr:colOff>483870</xdr:colOff>
      <xdr:row>3</xdr:row>
      <xdr:rowOff>36195</xdr:rowOff>
    </xdr:from>
    <xdr:to xmlns:xdr="http://schemas.openxmlformats.org/drawingml/2006/spreadsheetDrawing">
      <xdr:col>4</xdr:col>
      <xdr:colOff>388620</xdr:colOff>
      <xdr:row>4</xdr:row>
      <xdr:rowOff>0</xdr:rowOff>
    </xdr:to>
    <xdr:sp macro="" textlink="">
      <xdr:nvSpPr>
        <xdr:cNvPr id="11" name="正方形/長方形 10"/>
        <xdr:cNvSpPr/>
      </xdr:nvSpPr>
      <xdr:spPr>
        <a:xfrm>
          <a:off x="1855470" y="750570"/>
          <a:ext cx="1276350" cy="201930"/>
        </a:xfrm>
        <a:prstGeom prst="rect">
          <a:avLst/>
        </a:prstGeom>
        <a:noFill/>
        <a:ln w="50800">
          <a:solidFill>
            <a:srgbClr val="4472C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5</xdr:col>
      <xdr:colOff>58420</xdr:colOff>
      <xdr:row>6</xdr:row>
      <xdr:rowOff>29210</xdr:rowOff>
    </xdr:from>
    <xdr:to xmlns:xdr="http://schemas.openxmlformats.org/drawingml/2006/spreadsheetDrawing">
      <xdr:col>8</xdr:col>
      <xdr:colOff>137160</xdr:colOff>
      <xdr:row>8</xdr:row>
      <xdr:rowOff>62865</xdr:rowOff>
    </xdr:to>
    <xdr:sp macro="" textlink="">
      <xdr:nvSpPr>
        <xdr:cNvPr id="13" name="テキスト ボックス 12"/>
        <xdr:cNvSpPr txBox="1"/>
      </xdr:nvSpPr>
      <xdr:spPr>
        <a:xfrm>
          <a:off x="3487420" y="1457960"/>
          <a:ext cx="2136140" cy="509905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着手日・完了日を入力してください。</a:t>
          </a:r>
          <a:endParaRPr kumimoji="1" lang="en-US" altLang="ja-JP" sz="800">
            <a:solidFill>
              <a:schemeClr val="bg1"/>
            </a:solidFill>
          </a:endParaRPr>
        </a:p>
        <a:p>
          <a:r>
            <a:rPr kumimoji="1" lang="en-US" altLang="ja-JP" sz="800">
              <a:solidFill>
                <a:schemeClr val="bg1"/>
              </a:solidFill>
            </a:rPr>
            <a:t>※</a:t>
          </a:r>
          <a:r>
            <a:rPr kumimoji="1" lang="ja-JP" altLang="en-US" sz="800">
              <a:solidFill>
                <a:schemeClr val="bg1"/>
              </a:solidFill>
            </a:rPr>
            <a:t>工期ではありません。</a:t>
          </a:r>
        </a:p>
      </xdr:txBody>
    </xdr:sp>
    <xdr:clientData/>
  </xdr:twoCellAnchor>
  <xdr:twoCellAnchor>
    <xdr:from xmlns:xdr="http://schemas.openxmlformats.org/drawingml/2006/spreadsheetDrawing">
      <xdr:col>7</xdr:col>
      <xdr:colOff>144780</xdr:colOff>
      <xdr:row>3</xdr:row>
      <xdr:rowOff>40005</xdr:rowOff>
    </xdr:from>
    <xdr:to xmlns:xdr="http://schemas.openxmlformats.org/drawingml/2006/spreadsheetDrawing">
      <xdr:col>9</xdr:col>
      <xdr:colOff>271145</xdr:colOff>
      <xdr:row>4</xdr:row>
      <xdr:rowOff>15240</xdr:rowOff>
    </xdr:to>
    <xdr:sp macro="" textlink="">
      <xdr:nvSpPr>
        <xdr:cNvPr id="14" name="正方形/長方形 13"/>
        <xdr:cNvSpPr/>
      </xdr:nvSpPr>
      <xdr:spPr>
        <a:xfrm>
          <a:off x="4945380" y="754380"/>
          <a:ext cx="1497965" cy="213360"/>
        </a:xfrm>
        <a:prstGeom prst="rect">
          <a:avLst/>
        </a:prstGeom>
        <a:noFill/>
        <a:ln w="50800">
          <a:solidFill>
            <a:srgbClr val="4472C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4</xdr:col>
      <xdr:colOff>241935</xdr:colOff>
      <xdr:row>3</xdr:row>
      <xdr:rowOff>158115</xdr:rowOff>
    </xdr:from>
    <xdr:to xmlns:xdr="http://schemas.openxmlformats.org/drawingml/2006/spreadsheetDrawing">
      <xdr:col>4</xdr:col>
      <xdr:colOff>364490</xdr:colOff>
      <xdr:row>4</xdr:row>
      <xdr:rowOff>34290</xdr:rowOff>
    </xdr:to>
    <xdr:sp macro="" textlink="">
      <xdr:nvSpPr>
        <xdr:cNvPr id="15" name="楕円 14"/>
        <xdr:cNvSpPr/>
      </xdr:nvSpPr>
      <xdr:spPr>
        <a:xfrm>
          <a:off x="2985135" y="872490"/>
          <a:ext cx="122555" cy="114300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7</xdr:col>
      <xdr:colOff>236855</xdr:colOff>
      <xdr:row>3</xdr:row>
      <xdr:rowOff>201930</xdr:rowOff>
    </xdr:from>
    <xdr:to xmlns:xdr="http://schemas.openxmlformats.org/drawingml/2006/spreadsheetDrawing">
      <xdr:col>7</xdr:col>
      <xdr:colOff>359410</xdr:colOff>
      <xdr:row>4</xdr:row>
      <xdr:rowOff>78740</xdr:rowOff>
    </xdr:to>
    <xdr:sp macro="" textlink="">
      <xdr:nvSpPr>
        <xdr:cNvPr id="16" name="楕円 15"/>
        <xdr:cNvSpPr/>
      </xdr:nvSpPr>
      <xdr:spPr>
        <a:xfrm>
          <a:off x="5037455" y="916305"/>
          <a:ext cx="122555" cy="114935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4</xdr:col>
      <xdr:colOff>346710</xdr:colOff>
      <xdr:row>4</xdr:row>
      <xdr:rowOff>16510</xdr:rowOff>
    </xdr:from>
    <xdr:to xmlns:xdr="http://schemas.openxmlformats.org/drawingml/2006/spreadsheetDrawing">
      <xdr:col>6</xdr:col>
      <xdr:colOff>22225</xdr:colOff>
      <xdr:row>6</xdr:row>
      <xdr:rowOff>80010</xdr:rowOff>
    </xdr:to>
    <xdr:cxnSp macro="">
      <xdr:nvCxnSpPr>
        <xdr:cNvPr id="17" name="直線コネクタ 16"/>
        <xdr:cNvCxnSpPr>
          <a:stCxn id="15" idx="5"/>
        </xdr:cNvCxnSpPr>
      </xdr:nvCxnSpPr>
      <xdr:spPr>
        <a:xfrm>
          <a:off x="3089910" y="969010"/>
          <a:ext cx="1047115" cy="539750"/>
        </a:xfrm>
        <a:prstGeom prst="straightConnector1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 xmlns:xdr="http://schemas.openxmlformats.org/drawingml/2006/spreadsheetDrawing">
      <xdr:col>6</xdr:col>
      <xdr:colOff>248920</xdr:colOff>
      <xdr:row>4</xdr:row>
      <xdr:rowOff>61595</xdr:rowOff>
    </xdr:from>
    <xdr:to xmlns:xdr="http://schemas.openxmlformats.org/drawingml/2006/spreadsheetDrawing">
      <xdr:col>7</xdr:col>
      <xdr:colOff>254635</xdr:colOff>
      <xdr:row>6</xdr:row>
      <xdr:rowOff>117475</xdr:rowOff>
    </xdr:to>
    <xdr:cxnSp macro="">
      <xdr:nvCxnSpPr>
        <xdr:cNvPr id="18" name="直線コネクタ 17"/>
        <xdr:cNvCxnSpPr>
          <a:stCxn id="16" idx="3"/>
        </xdr:cNvCxnSpPr>
      </xdr:nvCxnSpPr>
      <xdr:spPr>
        <a:xfrm flipH="1">
          <a:off x="4363720" y="1014095"/>
          <a:ext cx="691515" cy="532130"/>
        </a:xfrm>
        <a:prstGeom prst="straightConnector1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 xmlns:xdr="http://schemas.openxmlformats.org/drawingml/2006/spreadsheetDrawing">
      <xdr:col>1</xdr:col>
      <xdr:colOff>240030</xdr:colOff>
      <xdr:row>1</xdr:row>
      <xdr:rowOff>198120</xdr:rowOff>
    </xdr:from>
    <xdr:to xmlns:xdr="http://schemas.openxmlformats.org/drawingml/2006/spreadsheetDrawing">
      <xdr:col>9</xdr:col>
      <xdr:colOff>256540</xdr:colOff>
      <xdr:row>2</xdr:row>
      <xdr:rowOff>212725</xdr:rowOff>
    </xdr:to>
    <xdr:sp macro="" textlink="">
      <xdr:nvSpPr>
        <xdr:cNvPr id="26" name="正方形/長方形 25"/>
        <xdr:cNvSpPr/>
      </xdr:nvSpPr>
      <xdr:spPr>
        <a:xfrm>
          <a:off x="925830" y="436245"/>
          <a:ext cx="5502910" cy="252730"/>
        </a:xfrm>
        <a:prstGeom prst="rect">
          <a:avLst/>
        </a:prstGeom>
        <a:noFill/>
        <a:ln w="50800">
          <a:solidFill>
            <a:srgbClr val="4472C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9</xdr:col>
      <xdr:colOff>386715</xdr:colOff>
      <xdr:row>0</xdr:row>
      <xdr:rowOff>64135</xdr:rowOff>
    </xdr:from>
    <xdr:to xmlns:xdr="http://schemas.openxmlformats.org/drawingml/2006/spreadsheetDrawing">
      <xdr:col>12</xdr:col>
      <xdr:colOff>465455</xdr:colOff>
      <xdr:row>1</xdr:row>
      <xdr:rowOff>95250</xdr:rowOff>
    </xdr:to>
    <xdr:sp macro="" textlink="">
      <xdr:nvSpPr>
        <xdr:cNvPr id="27" name="テキスト ボックス 26"/>
        <xdr:cNvSpPr txBox="1"/>
      </xdr:nvSpPr>
      <xdr:spPr>
        <a:xfrm>
          <a:off x="6558915" y="64135"/>
          <a:ext cx="2136140" cy="269240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工事名を入力してください。</a:t>
          </a:r>
        </a:p>
      </xdr:txBody>
    </xdr:sp>
    <xdr:clientData/>
  </xdr:twoCellAnchor>
  <xdr:twoCellAnchor>
    <xdr:from xmlns:xdr="http://schemas.openxmlformats.org/drawingml/2006/spreadsheetDrawing">
      <xdr:col>8</xdr:col>
      <xdr:colOff>565150</xdr:colOff>
      <xdr:row>0</xdr:row>
      <xdr:rowOff>200660</xdr:rowOff>
    </xdr:from>
    <xdr:to xmlns:xdr="http://schemas.openxmlformats.org/drawingml/2006/spreadsheetDrawing">
      <xdr:col>9</xdr:col>
      <xdr:colOff>386715</xdr:colOff>
      <xdr:row>1</xdr:row>
      <xdr:rowOff>158750</xdr:rowOff>
    </xdr:to>
    <xdr:cxnSp macro="">
      <xdr:nvCxnSpPr>
        <xdr:cNvPr id="29" name="直線コネクタ 28"/>
        <xdr:cNvCxnSpPr>
          <a:stCxn id="28" idx="7"/>
          <a:endCxn id="27" idx="1"/>
        </xdr:cNvCxnSpPr>
      </xdr:nvCxnSpPr>
      <xdr:spPr>
        <a:xfrm flipV="1">
          <a:off x="6051550" y="200660"/>
          <a:ext cx="507365" cy="196215"/>
        </a:xfrm>
        <a:prstGeom prst="straightConnector1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 xmlns:xdr="http://schemas.openxmlformats.org/drawingml/2006/spreadsheetDrawing">
      <xdr:col>8</xdr:col>
      <xdr:colOff>460375</xdr:colOff>
      <xdr:row>1</xdr:row>
      <xdr:rowOff>142240</xdr:rowOff>
    </xdr:from>
    <xdr:to xmlns:xdr="http://schemas.openxmlformats.org/drawingml/2006/spreadsheetDrawing">
      <xdr:col>8</xdr:col>
      <xdr:colOff>582930</xdr:colOff>
      <xdr:row>2</xdr:row>
      <xdr:rowOff>18415</xdr:rowOff>
    </xdr:to>
    <xdr:sp macro="" textlink="">
      <xdr:nvSpPr>
        <xdr:cNvPr id="28" name="楕円 27"/>
        <xdr:cNvSpPr/>
      </xdr:nvSpPr>
      <xdr:spPr>
        <a:xfrm>
          <a:off x="5946775" y="380365"/>
          <a:ext cx="122555" cy="114300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0</xdr:col>
      <xdr:colOff>314960</xdr:colOff>
      <xdr:row>22</xdr:row>
      <xdr:rowOff>94615</xdr:rowOff>
    </xdr:from>
    <xdr:to xmlns:xdr="http://schemas.openxmlformats.org/drawingml/2006/spreadsheetDrawing">
      <xdr:col>13</xdr:col>
      <xdr:colOff>198120</xdr:colOff>
      <xdr:row>27</xdr:row>
      <xdr:rowOff>168275</xdr:rowOff>
    </xdr:to>
    <xdr:sp macro="" textlink="">
      <xdr:nvSpPr>
        <xdr:cNvPr id="39" name="正方形/長方形 38"/>
        <xdr:cNvSpPr/>
      </xdr:nvSpPr>
      <xdr:spPr>
        <a:xfrm>
          <a:off x="314960" y="5333365"/>
          <a:ext cx="8798560" cy="1264285"/>
        </a:xfrm>
        <a:prstGeom prst="rect">
          <a:avLst/>
        </a:prstGeom>
        <a:noFill/>
        <a:ln w="444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2</xdr:col>
      <xdr:colOff>650240</xdr:colOff>
      <xdr:row>22</xdr:row>
      <xdr:rowOff>41910</xdr:rowOff>
    </xdr:from>
    <xdr:to xmlns:xdr="http://schemas.openxmlformats.org/drawingml/2006/spreadsheetDrawing">
      <xdr:col>3</xdr:col>
      <xdr:colOff>84455</xdr:colOff>
      <xdr:row>22</xdr:row>
      <xdr:rowOff>165100</xdr:rowOff>
    </xdr:to>
    <xdr:sp macro="" textlink="">
      <xdr:nvSpPr>
        <xdr:cNvPr id="40" name="楕円 39"/>
        <xdr:cNvSpPr/>
      </xdr:nvSpPr>
      <xdr:spPr>
        <a:xfrm>
          <a:off x="2021840" y="5280660"/>
          <a:ext cx="120015" cy="123190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3</xdr:col>
      <xdr:colOff>6350</xdr:colOff>
      <xdr:row>19</xdr:row>
      <xdr:rowOff>226695</xdr:rowOff>
    </xdr:from>
    <xdr:to xmlns:xdr="http://schemas.openxmlformats.org/drawingml/2006/spreadsheetDrawing">
      <xdr:col>3</xdr:col>
      <xdr:colOff>476250</xdr:colOff>
      <xdr:row>22</xdr:row>
      <xdr:rowOff>127635</xdr:rowOff>
    </xdr:to>
    <xdr:cxnSp macro="">
      <xdr:nvCxnSpPr>
        <xdr:cNvPr id="41" name="直線コネクタ 40"/>
        <xdr:cNvCxnSpPr/>
      </xdr:nvCxnSpPr>
      <xdr:spPr>
        <a:xfrm flipV="1">
          <a:off x="2063750" y="4751070"/>
          <a:ext cx="469900" cy="615315"/>
        </a:xfrm>
        <a:prstGeom prst="straightConnector1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 xmlns:xdr="http://schemas.openxmlformats.org/drawingml/2006/spreadsheetDrawing">
      <xdr:col>3</xdr:col>
      <xdr:colOff>133350</xdr:colOff>
      <xdr:row>18</xdr:row>
      <xdr:rowOff>219710</xdr:rowOff>
    </xdr:from>
    <xdr:to xmlns:xdr="http://schemas.openxmlformats.org/drawingml/2006/spreadsheetDrawing">
      <xdr:col>5</xdr:col>
      <xdr:colOff>581025</xdr:colOff>
      <xdr:row>19</xdr:row>
      <xdr:rowOff>233680</xdr:rowOff>
    </xdr:to>
    <xdr:sp macro="" textlink="">
      <xdr:nvSpPr>
        <xdr:cNvPr id="42" name="テキスト ボックス 41"/>
        <xdr:cNvSpPr txBox="1"/>
      </xdr:nvSpPr>
      <xdr:spPr>
        <a:xfrm>
          <a:off x="2190750" y="4505960"/>
          <a:ext cx="1819275" cy="252095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月日や行事は自動的に更新します。</a:t>
          </a:r>
        </a:p>
      </xdr:txBody>
    </xdr:sp>
    <xdr:clientData/>
  </xdr:twoCellAnchor>
  <xdr:twoCellAnchor>
    <xdr:from xmlns:xdr="http://schemas.openxmlformats.org/drawingml/2006/spreadsheetDrawing">
      <xdr:col>13</xdr:col>
      <xdr:colOff>248920</xdr:colOff>
      <xdr:row>22</xdr:row>
      <xdr:rowOff>102870</xdr:rowOff>
    </xdr:from>
    <xdr:to xmlns:xdr="http://schemas.openxmlformats.org/drawingml/2006/spreadsheetDrawing">
      <xdr:col>15</xdr:col>
      <xdr:colOff>175895</xdr:colOff>
      <xdr:row>29</xdr:row>
      <xdr:rowOff>131445</xdr:rowOff>
    </xdr:to>
    <xdr:sp macro="" textlink="">
      <xdr:nvSpPr>
        <xdr:cNvPr id="47" name="正方形/長方形 46"/>
        <xdr:cNvSpPr/>
      </xdr:nvSpPr>
      <xdr:spPr>
        <a:xfrm>
          <a:off x="9164320" y="5341620"/>
          <a:ext cx="1298575" cy="1695450"/>
        </a:xfrm>
        <a:prstGeom prst="rect">
          <a:avLst/>
        </a:prstGeom>
        <a:noFill/>
        <a:ln w="412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13</xdr:col>
      <xdr:colOff>421640</xdr:colOff>
      <xdr:row>21</xdr:row>
      <xdr:rowOff>238125</xdr:rowOff>
    </xdr:from>
    <xdr:to xmlns:xdr="http://schemas.openxmlformats.org/drawingml/2006/spreadsheetDrawing">
      <xdr:col>13</xdr:col>
      <xdr:colOff>544195</xdr:colOff>
      <xdr:row>22</xdr:row>
      <xdr:rowOff>120650</xdr:rowOff>
    </xdr:to>
    <xdr:sp macro="" textlink="">
      <xdr:nvSpPr>
        <xdr:cNvPr id="48" name="楕円 47"/>
        <xdr:cNvSpPr/>
      </xdr:nvSpPr>
      <xdr:spPr>
        <a:xfrm>
          <a:off x="9337040" y="5238750"/>
          <a:ext cx="122555" cy="120650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13</xdr:col>
      <xdr:colOff>459105</xdr:colOff>
      <xdr:row>7</xdr:row>
      <xdr:rowOff>219710</xdr:rowOff>
    </xdr:from>
    <xdr:to xmlns:xdr="http://schemas.openxmlformats.org/drawingml/2006/spreadsheetDrawing">
      <xdr:col>14</xdr:col>
      <xdr:colOff>124460</xdr:colOff>
      <xdr:row>22</xdr:row>
      <xdr:rowOff>39370</xdr:rowOff>
    </xdr:to>
    <xdr:cxnSp macro="">
      <xdr:nvCxnSpPr>
        <xdr:cNvPr id="49" name="直線コネクタ 48"/>
        <xdr:cNvCxnSpPr/>
      </xdr:nvCxnSpPr>
      <xdr:spPr>
        <a:xfrm flipV="1">
          <a:off x="9374505" y="1886585"/>
          <a:ext cx="351155" cy="3391535"/>
        </a:xfrm>
        <a:prstGeom prst="straightConnector1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 xmlns:xdr="http://schemas.openxmlformats.org/drawingml/2006/spreadsheetDrawing">
      <xdr:col>12</xdr:col>
      <xdr:colOff>381000</xdr:colOff>
      <xdr:row>6</xdr:row>
      <xdr:rowOff>203835</xdr:rowOff>
    </xdr:from>
    <xdr:to xmlns:xdr="http://schemas.openxmlformats.org/drawingml/2006/spreadsheetDrawing">
      <xdr:col>15</xdr:col>
      <xdr:colOff>139700</xdr:colOff>
      <xdr:row>7</xdr:row>
      <xdr:rowOff>217805</xdr:rowOff>
    </xdr:to>
    <xdr:sp macro="" textlink="">
      <xdr:nvSpPr>
        <xdr:cNvPr id="50" name="テキスト ボックス 49"/>
        <xdr:cNvSpPr txBox="1"/>
      </xdr:nvSpPr>
      <xdr:spPr>
        <a:xfrm>
          <a:off x="8610600" y="1632585"/>
          <a:ext cx="1816100" cy="252095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通期での達成状況を表示します</a:t>
          </a:r>
        </a:p>
      </xdr:txBody>
    </xdr:sp>
    <xdr:clientData/>
  </xdr:twoCellAnchor>
  <xdr:twoCellAnchor>
    <xdr:from xmlns:xdr="http://schemas.openxmlformats.org/drawingml/2006/spreadsheetDrawing">
      <xdr:col>14</xdr:col>
      <xdr:colOff>97790</xdr:colOff>
      <xdr:row>4</xdr:row>
      <xdr:rowOff>38100</xdr:rowOff>
    </xdr:from>
    <xdr:to xmlns:xdr="http://schemas.openxmlformats.org/drawingml/2006/spreadsheetDrawing">
      <xdr:col>14</xdr:col>
      <xdr:colOff>220345</xdr:colOff>
      <xdr:row>4</xdr:row>
      <xdr:rowOff>162560</xdr:rowOff>
    </xdr:to>
    <xdr:sp macro="" textlink="">
      <xdr:nvSpPr>
        <xdr:cNvPr id="53" name="楕円 52"/>
        <xdr:cNvSpPr/>
      </xdr:nvSpPr>
      <xdr:spPr>
        <a:xfrm>
          <a:off x="9698990" y="990600"/>
          <a:ext cx="122555" cy="124460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13</xdr:col>
      <xdr:colOff>218440</xdr:colOff>
      <xdr:row>1</xdr:row>
      <xdr:rowOff>159385</xdr:rowOff>
    </xdr:from>
    <xdr:to xmlns:xdr="http://schemas.openxmlformats.org/drawingml/2006/spreadsheetDrawing">
      <xdr:col>15</xdr:col>
      <xdr:colOff>181610</xdr:colOff>
      <xdr:row>4</xdr:row>
      <xdr:rowOff>66040</xdr:rowOff>
    </xdr:to>
    <xdr:sp macro="" textlink="">
      <xdr:nvSpPr>
        <xdr:cNvPr id="54" name="正方形/長方形 53"/>
        <xdr:cNvSpPr/>
      </xdr:nvSpPr>
      <xdr:spPr>
        <a:xfrm>
          <a:off x="9133840" y="397510"/>
          <a:ext cx="1334770" cy="621030"/>
        </a:xfrm>
        <a:prstGeom prst="rect">
          <a:avLst/>
        </a:prstGeom>
        <a:noFill/>
        <a:ln w="412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14</xdr:col>
      <xdr:colOff>132080</xdr:colOff>
      <xdr:row>4</xdr:row>
      <xdr:rowOff>162560</xdr:rowOff>
    </xdr:from>
    <xdr:to xmlns:xdr="http://schemas.openxmlformats.org/drawingml/2006/spreadsheetDrawing">
      <xdr:col>14</xdr:col>
      <xdr:colOff>159385</xdr:colOff>
      <xdr:row>6</xdr:row>
      <xdr:rowOff>198120</xdr:rowOff>
    </xdr:to>
    <xdr:cxnSp macro="">
      <xdr:nvCxnSpPr>
        <xdr:cNvPr id="55" name="直線コネクタ 54"/>
        <xdr:cNvCxnSpPr>
          <a:endCxn id="53" idx="4"/>
        </xdr:cNvCxnSpPr>
      </xdr:nvCxnSpPr>
      <xdr:spPr>
        <a:xfrm flipV="1">
          <a:off x="9733280" y="1115060"/>
          <a:ext cx="27305" cy="511810"/>
        </a:xfrm>
        <a:prstGeom prst="straightConnector1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 xmlns:xdr="http://schemas.openxmlformats.org/drawingml/2006/spreadsheetDrawing">
      <xdr:col>1</xdr:col>
      <xdr:colOff>6350</xdr:colOff>
      <xdr:row>0</xdr:row>
      <xdr:rowOff>36195</xdr:rowOff>
    </xdr:from>
    <xdr:to xmlns:xdr="http://schemas.openxmlformats.org/drawingml/2006/spreadsheetDrawing">
      <xdr:col>2</xdr:col>
      <xdr:colOff>513080</xdr:colOff>
      <xdr:row>1</xdr:row>
      <xdr:rowOff>117475</xdr:rowOff>
    </xdr:to>
    <xdr:sp macro="" textlink="">
      <xdr:nvSpPr>
        <xdr:cNvPr id="60" name="テキスト ボックス 59"/>
        <xdr:cNvSpPr txBox="1"/>
      </xdr:nvSpPr>
      <xdr:spPr>
        <a:xfrm>
          <a:off x="692150" y="36195"/>
          <a:ext cx="1192530" cy="319405"/>
        </a:xfrm>
        <a:prstGeom prst="rect">
          <a:avLst/>
        </a:prstGeom>
        <a:solidFill>
          <a:srgbClr val="FFFF00"/>
        </a:solidFill>
        <a:ln w="9525" cmpd="sng">
          <a:solidFill>
            <a:srgbClr val="FFFF00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tIns="0" rtlCol="0" anchor="t"/>
        <a:lstStyle/>
        <a:p>
          <a:pPr algn="ctr"/>
          <a:r>
            <a:rPr kumimoji="1" lang="ja-JP" altLang="en-US" sz="1600">
              <a:solidFill>
                <a:schemeClr val="bg2">
                  <a:lumMod val="10000"/>
                </a:schemeClr>
              </a:solidFill>
            </a:rPr>
            <a:t>作成例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37</xdr:col>
      <xdr:colOff>304800</xdr:colOff>
      <xdr:row>8</xdr:row>
      <xdr:rowOff>0</xdr:rowOff>
    </xdr:from>
    <xdr:to xmlns:xdr="http://schemas.openxmlformats.org/drawingml/2006/spreadsheetDrawing">
      <xdr:col>49</xdr:col>
      <xdr:colOff>0</xdr:colOff>
      <xdr:row>137</xdr:row>
      <xdr:rowOff>0</xdr:rowOff>
    </xdr:to>
    <xdr:grpSp>
      <xdr:nvGrpSpPr>
        <xdr:cNvPr id="2" name="グループ化 1"/>
        <xdr:cNvGrpSpPr/>
      </xdr:nvGrpSpPr>
      <xdr:grpSpPr>
        <a:xfrm>
          <a:off x="18983325" y="2324100"/>
          <a:ext cx="14782800" cy="59121675"/>
          <a:chOff x="21501566" y="3095624"/>
          <a:chExt cx="5470993" cy="51140847"/>
        </a:xfrm>
      </xdr:grpSpPr>
      <xdr:sp macro="" textlink="">
        <xdr:nvSpPr>
          <xdr:cNvPr id="3" name="正方形/長方形 2"/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正方形/長方形 3"/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vertOverflow="overflow" horzOverflow="overflow" wrap="none"/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 xmlns:xdr="http://schemas.openxmlformats.org/drawingml/2006/spreadsheetDrawing">
      <xdr:col>40</xdr:col>
      <xdr:colOff>327025</xdr:colOff>
      <xdr:row>8</xdr:row>
      <xdr:rowOff>0</xdr:rowOff>
    </xdr:from>
    <xdr:to xmlns:xdr="http://schemas.openxmlformats.org/drawingml/2006/spreadsheetDrawing">
      <xdr:col>48</xdr:col>
      <xdr:colOff>428625</xdr:colOff>
      <xdr:row>138</xdr:row>
      <xdr:rowOff>0</xdr:rowOff>
    </xdr:to>
    <xdr:grpSp>
      <xdr:nvGrpSpPr>
        <xdr:cNvPr id="5" name="グループ化 4"/>
        <xdr:cNvGrpSpPr/>
      </xdr:nvGrpSpPr>
      <xdr:grpSpPr>
        <a:xfrm>
          <a:off x="22777450" y="2324100"/>
          <a:ext cx="10160000" cy="59121675"/>
          <a:chOff x="24322435" y="2704252"/>
          <a:chExt cx="4538874" cy="52682776"/>
        </a:xfrm>
      </xdr:grpSpPr>
      <xdr:sp macro="" textlink="">
        <xdr:nvSpPr>
          <xdr:cNvPr id="6" name="正方形/長方形 5"/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/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 xmlns:xdr="http://schemas.openxmlformats.org/drawingml/2006/spreadsheetDrawing">
      <xdr:col>0</xdr:col>
      <xdr:colOff>42545</xdr:colOff>
      <xdr:row>153</xdr:row>
      <xdr:rowOff>324485</xdr:rowOff>
    </xdr:from>
    <xdr:to xmlns:xdr="http://schemas.openxmlformats.org/drawingml/2006/spreadsheetDrawing">
      <xdr:col>36</xdr:col>
      <xdr:colOff>898525</xdr:colOff>
      <xdr:row>226</xdr:row>
      <xdr:rowOff>271145</xdr:rowOff>
    </xdr:to>
    <xdr:grpSp>
      <xdr:nvGrpSpPr>
        <xdr:cNvPr id="8" name="グループ化 7"/>
        <xdr:cNvGrpSpPr/>
      </xdr:nvGrpSpPr>
      <xdr:grpSpPr>
        <a:xfrm>
          <a:off x="42545" y="61770260"/>
          <a:ext cx="18277205" cy="33903285"/>
          <a:chOff x="14544287" y="58354293"/>
          <a:chExt cx="18262022" cy="7137255"/>
        </a:xfrm>
      </xdr:grpSpPr>
      <xdr:sp macro="" textlink="">
        <xdr:nvSpPr>
          <xdr:cNvPr id="9" name="正方形/長方形 8"/>
          <xdr:cNvSpPr/>
        </xdr:nvSpPr>
        <xdr:spPr>
          <a:xfrm>
            <a:off x="14544287" y="58354293"/>
            <a:ext cx="18262022" cy="7137255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正方形/長方形 9"/>
          <xdr:cNvSpPr/>
        </xdr:nvSpPr>
        <xdr:spPr>
          <a:xfrm>
            <a:off x="20135485" y="58537597"/>
            <a:ext cx="7613073" cy="1355580"/>
          </a:xfrm>
          <a:prstGeom prst="rect">
            <a:avLst/>
          </a:prstGeom>
          <a:solidFill>
            <a:schemeClr val="bg1">
              <a:alpha val="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 xmlns:xdr="http://schemas.openxmlformats.org/drawingml/2006/spreadsheetDrawing">
      <xdr:col>36</xdr:col>
      <xdr:colOff>169545</xdr:colOff>
      <xdr:row>0</xdr:row>
      <xdr:rowOff>127000</xdr:rowOff>
    </xdr:from>
    <xdr:to xmlns:xdr="http://schemas.openxmlformats.org/drawingml/2006/spreadsheetDrawing">
      <xdr:col>53</xdr:col>
      <xdr:colOff>476250</xdr:colOff>
      <xdr:row>6</xdr:row>
      <xdr:rowOff>31750</xdr:rowOff>
    </xdr:to>
    <xdr:grpSp>
      <xdr:nvGrpSpPr>
        <xdr:cNvPr id="14" name="グループ化 13"/>
        <xdr:cNvGrpSpPr/>
      </xdr:nvGrpSpPr>
      <xdr:grpSpPr>
        <a:xfrm>
          <a:off x="17590770" y="127000"/>
          <a:ext cx="19966305" cy="1609725"/>
          <a:chOff x="18224501" y="645583"/>
          <a:chExt cx="3630083" cy="1598083"/>
        </a:xfrm>
      </xdr:grpSpPr>
      <xdr:sp macro="" textlink="">
        <xdr:nvSpPr>
          <xdr:cNvPr id="12" name="正方形/長方形 11"/>
          <xdr:cNvSpPr/>
        </xdr:nvSpPr>
        <xdr:spPr>
          <a:xfrm>
            <a:off x="18224501" y="645583"/>
            <a:ext cx="3630083" cy="1598083"/>
          </a:xfrm>
          <a:prstGeom prst="rect">
            <a:avLst/>
          </a:prstGeom>
          <a:solidFill>
            <a:srgbClr val="4472C4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3" name="正方形/長方形 12"/>
          <xdr:cNvSpPr/>
        </xdr:nvSpPr>
        <xdr:spPr>
          <a:xfrm>
            <a:off x="18510250" y="793750"/>
            <a:ext cx="2889250" cy="1174749"/>
          </a:xfrm>
          <a:prstGeom prst="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44000" tIns="144000" rtlCol="0" anchor="t"/>
          <a:lstStyle/>
          <a:p>
            <a:pPr algn="l"/>
            <a:r>
              <a:rPr kumimoji="1" lang="ja-JP" altLang="en-US" sz="1600"/>
              <a:t>表の　　　　　　</a:t>
            </a:r>
            <a:r>
              <a:rPr kumimoji="1" lang="ja-JP" altLang="en-US" sz="1600" baseline="0"/>
              <a:t> </a:t>
            </a:r>
            <a:r>
              <a:rPr kumimoji="1" lang="ja-JP" altLang="en-US" sz="1600"/>
              <a:t>欄のみ</a:t>
            </a:r>
            <a:endParaRPr kumimoji="1" lang="en-US" altLang="ja-JP" sz="1600"/>
          </a:p>
          <a:p>
            <a:pPr algn="l"/>
            <a:endParaRPr kumimoji="1" lang="en-US" altLang="ja-JP" sz="1600"/>
          </a:p>
          <a:p>
            <a:pPr algn="l"/>
            <a:r>
              <a:rPr kumimoji="1" lang="ja-JP" altLang="en-US" sz="1600"/>
              <a:t>　　入力してくだい。</a:t>
            </a:r>
          </a:p>
        </xdr:txBody>
      </xdr:sp>
      <xdr:sp macro="" textlink="">
        <xdr:nvSpPr>
          <xdr:cNvPr id="11" name="正方形/長方形 10"/>
          <xdr:cNvSpPr/>
        </xdr:nvSpPr>
        <xdr:spPr>
          <a:xfrm>
            <a:off x="19134667" y="899583"/>
            <a:ext cx="1090083" cy="539750"/>
          </a:xfrm>
          <a:prstGeom prst="rect">
            <a:avLst/>
          </a:prstGeom>
          <a:solidFill>
            <a:srgbClr val="FFFFCC"/>
          </a:solidFill>
          <a:ln w="34925">
            <a:solidFill>
              <a:schemeClr val="bg2">
                <a:lumMod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 xmlns:xdr="http://schemas.openxmlformats.org/drawingml/2006/spreadsheetDrawing">
      <xdr:col>36</xdr:col>
      <xdr:colOff>167005</xdr:colOff>
      <xdr:row>6</xdr:row>
      <xdr:rowOff>64770</xdr:rowOff>
    </xdr:from>
    <xdr:to xmlns:xdr="http://schemas.openxmlformats.org/drawingml/2006/spreadsheetDrawing">
      <xdr:col>59</xdr:col>
      <xdr:colOff>345440</xdr:colOff>
      <xdr:row>10</xdr:row>
      <xdr:rowOff>345440</xdr:rowOff>
    </xdr:to>
    <xdr:sp macro="" textlink="">
      <xdr:nvSpPr>
        <xdr:cNvPr id="16" name="正方形/長方形 15"/>
        <xdr:cNvSpPr/>
      </xdr:nvSpPr>
      <xdr:spPr>
        <a:xfrm>
          <a:off x="17588230" y="1769745"/>
          <a:ext cx="23952835" cy="1423670"/>
        </a:xfrm>
        <a:prstGeom prst="rect">
          <a:avLst/>
        </a:prstGeom>
        <a:solidFill>
          <a:srgbClr val="4472C4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36</xdr:col>
      <xdr:colOff>417830</xdr:colOff>
      <xdr:row>6</xdr:row>
      <xdr:rowOff>120015</xdr:rowOff>
    </xdr:from>
    <xdr:to xmlns:xdr="http://schemas.openxmlformats.org/drawingml/2006/spreadsheetDrawing">
      <xdr:col>59</xdr:col>
      <xdr:colOff>285750</xdr:colOff>
      <xdr:row>10</xdr:row>
      <xdr:rowOff>297180</xdr:rowOff>
    </xdr:to>
    <xdr:sp macro="" textlink="">
      <xdr:nvSpPr>
        <xdr:cNvPr id="17" name="正方形/長方形 16"/>
        <xdr:cNvSpPr/>
      </xdr:nvSpPr>
      <xdr:spPr>
        <a:xfrm>
          <a:off x="17839055" y="1824990"/>
          <a:ext cx="23642320" cy="132016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144000" tIns="144000" rtlCol="0" anchor="t"/>
        <a:lstStyle/>
        <a:p>
          <a:pPr algn="l"/>
          <a:r>
            <a:rPr kumimoji="1" lang="ja-JP" altLang="en-US" sz="1600"/>
            <a:t>★監督職員への提出時期</a:t>
          </a:r>
          <a:endParaRPr kumimoji="1" lang="en-US" altLang="ja-JP" sz="1600"/>
        </a:p>
        <a:p>
          <a:pPr algn="l"/>
          <a:r>
            <a:rPr kumimoji="1" lang="ja-JP" altLang="en-US" sz="1600"/>
            <a:t>・「計画」は、工事着手まで</a:t>
          </a:r>
          <a:endParaRPr kumimoji="1" lang="en-US" altLang="ja-JP" sz="1600"/>
        </a:p>
        <a:p>
          <a:pPr algn="l"/>
          <a:r>
            <a:rPr kumimoji="1" lang="ja-JP" altLang="en-US" sz="1600"/>
            <a:t>・「実績」は、工事完了後　</a:t>
          </a:r>
          <a:r>
            <a:rPr kumimoji="1" lang="en-US" altLang="ja-JP" sz="1100"/>
            <a:t>※</a:t>
          </a:r>
          <a:r>
            <a:rPr kumimoji="1" lang="ja-JP" altLang="en-US" sz="1100"/>
            <a:t>休日の取得状況が確認できる書類（工事日誌や出勤簿等）を添付</a:t>
          </a:r>
          <a:endParaRPr kumimoji="1" lang="en-US" altLang="ja-JP" sz="1100"/>
        </a:p>
        <a:p>
          <a:pPr algn="l"/>
          <a:endParaRPr kumimoji="1" lang="ja-JP" altLang="en-US" sz="16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38</xdr:col>
      <xdr:colOff>304800</xdr:colOff>
      <xdr:row>8</xdr:row>
      <xdr:rowOff>132715</xdr:rowOff>
    </xdr:from>
    <xdr:to xmlns:xdr="http://schemas.openxmlformats.org/drawingml/2006/spreadsheetDrawing">
      <xdr:col>50</xdr:col>
      <xdr:colOff>0</xdr:colOff>
      <xdr:row>342</xdr:row>
      <xdr:rowOff>0</xdr:rowOff>
    </xdr:to>
    <xdr:grpSp>
      <xdr:nvGrpSpPr>
        <xdr:cNvPr id="2" name="グループ化 1"/>
        <xdr:cNvGrpSpPr/>
      </xdr:nvGrpSpPr>
      <xdr:grpSpPr>
        <a:xfrm>
          <a:off x="19792950" y="1771015"/>
          <a:ext cx="7924800" cy="132010150"/>
          <a:chOff x="21501566" y="3095624"/>
          <a:chExt cx="5470993" cy="51140847"/>
        </a:xfrm>
      </xdr:grpSpPr>
      <xdr:sp macro="" textlink="">
        <xdr:nvSpPr>
          <xdr:cNvPr id="3" name="正方形/長方形 2"/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正方形/長方形 3"/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vertOverflow="overflow" horzOverflow="overflow" wrap="none"/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 xmlns:xdr="http://schemas.openxmlformats.org/drawingml/2006/spreadsheetDrawing">
      <xdr:col>41</xdr:col>
      <xdr:colOff>327025</xdr:colOff>
      <xdr:row>12</xdr:row>
      <xdr:rowOff>27305</xdr:rowOff>
    </xdr:from>
    <xdr:to xmlns:xdr="http://schemas.openxmlformats.org/drawingml/2006/spreadsheetDrawing">
      <xdr:col>49</xdr:col>
      <xdr:colOff>429260</xdr:colOff>
      <xdr:row>343</xdr:row>
      <xdr:rowOff>0</xdr:rowOff>
    </xdr:to>
    <xdr:grpSp>
      <xdr:nvGrpSpPr>
        <xdr:cNvPr id="5" name="グループ化 4"/>
        <xdr:cNvGrpSpPr/>
      </xdr:nvGrpSpPr>
      <xdr:grpSpPr>
        <a:xfrm>
          <a:off x="21872575" y="2465705"/>
          <a:ext cx="5588635" cy="131658360"/>
          <a:chOff x="24322435" y="2704252"/>
          <a:chExt cx="4538874" cy="52682776"/>
        </a:xfrm>
      </xdr:grpSpPr>
      <xdr:sp macro="" textlink="">
        <xdr:nvSpPr>
          <xdr:cNvPr id="6" name="正方形/長方形 5"/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/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 xmlns:xdr="http://schemas.openxmlformats.org/drawingml/2006/spreadsheetDrawing">
      <xdr:col>0</xdr:col>
      <xdr:colOff>203835</xdr:colOff>
      <xdr:row>352</xdr:row>
      <xdr:rowOff>190500</xdr:rowOff>
    </xdr:from>
    <xdr:to xmlns:xdr="http://schemas.openxmlformats.org/drawingml/2006/spreadsheetDrawing">
      <xdr:col>36</xdr:col>
      <xdr:colOff>274320</xdr:colOff>
      <xdr:row>421</xdr:row>
      <xdr:rowOff>132080</xdr:rowOff>
    </xdr:to>
    <xdr:grpSp>
      <xdr:nvGrpSpPr>
        <xdr:cNvPr id="8" name="グループ化 7"/>
        <xdr:cNvGrpSpPr/>
      </xdr:nvGrpSpPr>
      <xdr:grpSpPr>
        <a:xfrm>
          <a:off x="203835" y="136736455"/>
          <a:ext cx="18358485" cy="132080"/>
          <a:chOff x="7473291" y="55973155"/>
          <a:chExt cx="18262022" cy="7137255"/>
        </a:xfrm>
      </xdr:grpSpPr>
      <xdr:sp macro="" textlink="">
        <xdr:nvSpPr>
          <xdr:cNvPr id="9" name="正方形/長方形 8"/>
          <xdr:cNvSpPr/>
        </xdr:nvSpPr>
        <xdr:spPr>
          <a:xfrm>
            <a:off x="7473291" y="55973155"/>
            <a:ext cx="18262022" cy="7137255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正方形/長方形 9"/>
          <xdr:cNvSpPr/>
        </xdr:nvSpPr>
        <xdr:spPr>
          <a:xfrm>
            <a:off x="10341232" y="56257238"/>
            <a:ext cx="7613073" cy="1355580"/>
          </a:xfrm>
          <a:prstGeom prst="rect">
            <a:avLst/>
          </a:prstGeom>
          <a:solidFill>
            <a:schemeClr val="bg1">
              <a:alpha val="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Relationship Id="rId2" Type="http://schemas.openxmlformats.org/officeDocument/2006/relationships/drawing" Target="../drawings/drawing2.xml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drawing" Target="../drawings/drawing3.xml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Relationship Id="rId2" Type="http://schemas.openxmlformats.org/officeDocument/2006/relationships/drawing" Target="../drawings/drawing4.xml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3">
    <tabColor rgb="FFFF0000"/>
    <pageSetUpPr fitToPage="1"/>
  </sheetPr>
  <dimension ref="A1:AZ205"/>
  <sheetViews>
    <sheetView showGridLines="0" showZeros="0" view="pageBreakPreview" zoomScale="70" zoomScaleNormal="40" zoomScaleSheetLayoutView="70" workbookViewId="0">
      <pane xSplit="1" ySplit="14" topLeftCell="B24" activePane="bottomRight" state="frozen"/>
      <selection pane="topRight"/>
      <selection pane="bottomLeft"/>
      <selection pane="bottomRight" activeCell="S30" sqref="S30"/>
    </sheetView>
  </sheetViews>
  <sheetFormatPr defaultColWidth="9" defaultRowHeight="15"/>
  <cols>
    <col min="1" max="1" width="6.75" style="1" customWidth="1"/>
    <col min="2" max="2" width="7.25" style="2" customWidth="1"/>
    <col min="3" max="3" width="6.625" style="2" customWidth="1"/>
    <col min="4" max="30" width="6.625" style="1" customWidth="1"/>
    <col min="31" max="35" width="4.875" style="1" customWidth="1"/>
    <col min="36" max="36" width="4.75" style="1" customWidth="1"/>
    <col min="37" max="16384" width="9" style="1"/>
  </cols>
  <sheetData>
    <row r="1" spans="1:43" ht="39.75" customHeight="1">
      <c r="A1" s="5" t="s">
        <v>113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</row>
    <row r="2" spans="1:43" ht="28.5" customHeight="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83">
        <v>45209</v>
      </c>
      <c r="AD2" s="83"/>
      <c r="AE2" s="83"/>
      <c r="AF2" s="83"/>
      <c r="AG2" s="83"/>
      <c r="AH2" s="83"/>
      <c r="AI2" s="83"/>
      <c r="AJ2" s="83"/>
    </row>
    <row r="3" spans="1:43" ht="34.5" customHeight="1">
      <c r="A3" s="6"/>
      <c r="B3" s="6"/>
      <c r="C3" s="6"/>
      <c r="D3" s="39" t="s">
        <v>109</v>
      </c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162"/>
    </row>
    <row r="4" spans="1:43" ht="9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162"/>
    </row>
    <row r="5" spans="1:43" ht="19.5" customHeight="1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41"/>
      <c r="X5" s="52" t="s">
        <v>98</v>
      </c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163"/>
    </row>
    <row r="6" spans="1:43" ht="19.5" customHeight="1">
      <c r="B6" s="6" t="s">
        <v>75</v>
      </c>
      <c r="C6" s="6"/>
      <c r="D6" s="6"/>
      <c r="E6" s="6"/>
      <c r="F6" s="43" t="s">
        <v>102</v>
      </c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1"/>
      <c r="X6" s="53" t="s">
        <v>99</v>
      </c>
      <c r="Y6" s="59"/>
      <c r="Z6" s="59"/>
      <c r="AA6" s="72"/>
      <c r="AB6" s="53" t="s">
        <v>100</v>
      </c>
      <c r="AC6" s="59"/>
      <c r="AD6" s="59"/>
      <c r="AE6" s="59"/>
      <c r="AF6" s="59"/>
      <c r="AG6" s="59"/>
      <c r="AH6" s="59"/>
      <c r="AI6" s="59"/>
      <c r="AJ6" s="72"/>
    </row>
    <row r="7" spans="1:43" ht="19.5" customHeight="1">
      <c r="B7" s="6"/>
      <c r="C7" s="6"/>
      <c r="D7" s="6"/>
      <c r="E7" s="6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50"/>
      <c r="X7" s="54" t="s">
        <v>43</v>
      </c>
      <c r="Y7" s="60" t="s">
        <v>30</v>
      </c>
      <c r="Z7" s="63" t="s">
        <v>73</v>
      </c>
      <c r="AA7" s="73"/>
      <c r="AB7" s="61" t="s">
        <v>107</v>
      </c>
      <c r="AC7" s="61" t="s">
        <v>30</v>
      </c>
      <c r="AD7" s="64" t="s">
        <v>103</v>
      </c>
      <c r="AE7" s="64"/>
      <c r="AF7" s="64"/>
      <c r="AG7" s="64"/>
      <c r="AH7" s="64"/>
      <c r="AI7" s="64"/>
      <c r="AJ7" s="74"/>
    </row>
    <row r="8" spans="1:43" ht="19.5" customHeight="1">
      <c r="B8" s="6" t="s">
        <v>25</v>
      </c>
      <c r="C8" s="6"/>
      <c r="D8" s="6"/>
      <c r="E8" s="6"/>
      <c r="F8" s="44">
        <v>45204</v>
      </c>
      <c r="G8" s="44"/>
      <c r="H8" s="44"/>
      <c r="I8" s="44"/>
      <c r="J8" s="6" t="s">
        <v>5</v>
      </c>
      <c r="K8" s="44">
        <v>45555</v>
      </c>
      <c r="L8" s="44"/>
      <c r="M8" s="44"/>
      <c r="N8" s="44"/>
      <c r="O8" s="49"/>
      <c r="P8" s="49"/>
      <c r="Q8" s="6"/>
      <c r="R8" s="6"/>
      <c r="S8" s="6"/>
      <c r="T8" s="6"/>
      <c r="U8" s="6"/>
      <c r="V8" s="6"/>
      <c r="W8" s="50"/>
      <c r="X8" s="55"/>
      <c r="Y8" s="61"/>
      <c r="Z8" s="64"/>
      <c r="AA8" s="74"/>
      <c r="AB8" s="61" t="s">
        <v>96</v>
      </c>
      <c r="AC8" s="61" t="s">
        <v>30</v>
      </c>
      <c r="AD8" s="64" t="s">
        <v>104</v>
      </c>
      <c r="AE8" s="64"/>
      <c r="AF8" s="64"/>
      <c r="AG8" s="64"/>
      <c r="AH8" s="64"/>
      <c r="AI8" s="64"/>
      <c r="AJ8" s="74"/>
    </row>
    <row r="9" spans="1:43" ht="19.5" customHeight="1">
      <c r="A9" s="7"/>
      <c r="B9" s="6"/>
      <c r="C9" s="6"/>
      <c r="D9" s="6"/>
      <c r="E9" s="6"/>
      <c r="F9" s="44"/>
      <c r="G9" s="44"/>
      <c r="H9" s="44"/>
      <c r="I9" s="44"/>
      <c r="J9" s="6"/>
      <c r="K9" s="44"/>
      <c r="L9" s="44"/>
      <c r="M9" s="44"/>
      <c r="N9" s="44"/>
      <c r="O9" s="6"/>
      <c r="P9" s="6"/>
      <c r="Q9" s="6"/>
      <c r="R9" s="6"/>
      <c r="S9" s="6"/>
      <c r="T9" s="6"/>
      <c r="U9" s="6"/>
      <c r="V9" s="6"/>
      <c r="W9" s="51"/>
      <c r="X9" s="55" t="s">
        <v>36</v>
      </c>
      <c r="Y9" s="61" t="s">
        <v>30</v>
      </c>
      <c r="Z9" s="64" t="s">
        <v>36</v>
      </c>
      <c r="AA9" s="74"/>
      <c r="AB9" s="81" t="s">
        <v>97</v>
      </c>
      <c r="AC9" s="61" t="s">
        <v>30</v>
      </c>
      <c r="AD9" s="85" t="s">
        <v>105</v>
      </c>
      <c r="AE9" s="64"/>
      <c r="AF9" s="64"/>
      <c r="AG9" s="64"/>
      <c r="AH9" s="64"/>
      <c r="AI9" s="64"/>
      <c r="AJ9" s="74"/>
    </row>
    <row r="10" spans="1:43" ht="19.5" customHeight="1">
      <c r="A10" s="6" t="s">
        <v>34</v>
      </c>
      <c r="B10" s="18" t="s">
        <v>33</v>
      </c>
      <c r="C10" s="18"/>
      <c r="D10" s="18"/>
      <c r="E10" s="18"/>
      <c r="F10" s="18"/>
      <c r="G10" s="45">
        <v>45260</v>
      </c>
      <c r="H10" s="45"/>
      <c r="I10" s="45"/>
      <c r="J10" s="45"/>
      <c r="K10" s="6" t="s">
        <v>39</v>
      </c>
      <c r="L10" s="18" t="s">
        <v>94</v>
      </c>
      <c r="M10" s="18"/>
      <c r="N10" s="18"/>
      <c r="O10" s="18"/>
      <c r="P10" s="18"/>
      <c r="Q10" s="45">
        <v>45533</v>
      </c>
      <c r="R10" s="45"/>
      <c r="S10" s="45"/>
      <c r="T10" s="45"/>
      <c r="U10" s="45"/>
      <c r="V10" s="6" t="s">
        <v>24</v>
      </c>
      <c r="W10" s="51"/>
      <c r="X10" s="56"/>
      <c r="Y10" s="62"/>
      <c r="Z10" s="65"/>
      <c r="AA10" s="75"/>
      <c r="AB10" s="82"/>
      <c r="AC10" s="62"/>
      <c r="AD10" s="86" t="s">
        <v>106</v>
      </c>
      <c r="AE10" s="65"/>
      <c r="AF10" s="65"/>
      <c r="AG10" s="65"/>
      <c r="AH10" s="65"/>
      <c r="AI10" s="65"/>
      <c r="AJ10" s="75"/>
    </row>
    <row r="11" spans="1:43" ht="18.75" customHeight="1">
      <c r="A11" s="6"/>
      <c r="B11" s="18"/>
      <c r="C11" s="18"/>
      <c r="D11" s="18"/>
      <c r="E11" s="18"/>
      <c r="F11" s="18"/>
      <c r="G11" s="45"/>
      <c r="H11" s="45"/>
      <c r="I11" s="45"/>
      <c r="J11" s="45"/>
      <c r="K11" s="6"/>
      <c r="L11" s="18"/>
      <c r="M11" s="18"/>
      <c r="N11" s="18"/>
      <c r="O11" s="18"/>
      <c r="P11" s="18"/>
      <c r="Q11" s="45"/>
      <c r="R11" s="45"/>
      <c r="S11" s="45"/>
      <c r="T11" s="45"/>
      <c r="U11" s="45"/>
      <c r="V11" s="6"/>
      <c r="W11" s="7"/>
      <c r="X11" s="7"/>
      <c r="Y11" s="7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164"/>
      <c r="AM11" s="174">
        <f>IFERROR(VLOOKUP(G10,DAY!$A$2:$E$1096,4,0),0)</f>
        <v>0</v>
      </c>
    </row>
    <row r="12" spans="1:43" ht="2.25" customHeight="1">
      <c r="A12" s="7"/>
      <c r="B12" s="6"/>
      <c r="C12" s="6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43" ht="29.25" customHeight="1">
      <c r="A13" s="8"/>
      <c r="B13" s="19"/>
      <c r="C13" s="33" t="s">
        <v>16</v>
      </c>
      <c r="D13" s="33"/>
      <c r="E13" s="33"/>
      <c r="F13" s="33"/>
      <c r="G13" s="33"/>
      <c r="H13" s="33"/>
      <c r="I13" s="33"/>
      <c r="J13" s="33" t="s">
        <v>18</v>
      </c>
      <c r="K13" s="33"/>
      <c r="L13" s="33"/>
      <c r="M13" s="33"/>
      <c r="N13" s="33"/>
      <c r="O13" s="33"/>
      <c r="P13" s="33"/>
      <c r="Q13" s="33" t="s">
        <v>20</v>
      </c>
      <c r="R13" s="33"/>
      <c r="S13" s="33"/>
      <c r="T13" s="33"/>
      <c r="U13" s="33"/>
      <c r="V13" s="33"/>
      <c r="W13" s="33"/>
      <c r="X13" s="33" t="s">
        <v>21</v>
      </c>
      <c r="Y13" s="33"/>
      <c r="Z13" s="33"/>
      <c r="AA13" s="33"/>
      <c r="AB13" s="33"/>
      <c r="AC13" s="33"/>
      <c r="AD13" s="87"/>
      <c r="AE13" s="95" t="s">
        <v>3</v>
      </c>
      <c r="AF13" s="112"/>
      <c r="AG13" s="127"/>
      <c r="AH13" s="140" t="s">
        <v>14</v>
      </c>
      <c r="AI13" s="148"/>
      <c r="AJ13" s="165"/>
    </row>
    <row r="14" spans="1:43" ht="29.25" customHeight="1">
      <c r="A14" s="9"/>
      <c r="B14" s="20"/>
      <c r="C14" s="20">
        <v>1</v>
      </c>
      <c r="D14" s="20">
        <v>2</v>
      </c>
      <c r="E14" s="20">
        <v>3</v>
      </c>
      <c r="F14" s="20">
        <v>4</v>
      </c>
      <c r="G14" s="20">
        <v>5</v>
      </c>
      <c r="H14" s="20">
        <v>6</v>
      </c>
      <c r="I14" s="20">
        <v>7</v>
      </c>
      <c r="J14" s="20">
        <v>8</v>
      </c>
      <c r="K14" s="20">
        <v>9</v>
      </c>
      <c r="L14" s="20">
        <v>10</v>
      </c>
      <c r="M14" s="20">
        <v>11</v>
      </c>
      <c r="N14" s="20">
        <v>12</v>
      </c>
      <c r="O14" s="20">
        <v>13</v>
      </c>
      <c r="P14" s="20">
        <v>14</v>
      </c>
      <c r="Q14" s="20">
        <v>15</v>
      </c>
      <c r="R14" s="20">
        <v>16</v>
      </c>
      <c r="S14" s="20">
        <v>17</v>
      </c>
      <c r="T14" s="20">
        <v>18</v>
      </c>
      <c r="U14" s="20">
        <v>19</v>
      </c>
      <c r="V14" s="20">
        <v>20</v>
      </c>
      <c r="W14" s="20">
        <v>21</v>
      </c>
      <c r="X14" s="20">
        <v>22</v>
      </c>
      <c r="Y14" s="20">
        <v>23</v>
      </c>
      <c r="Z14" s="20">
        <v>24</v>
      </c>
      <c r="AA14" s="20">
        <v>25</v>
      </c>
      <c r="AB14" s="20">
        <v>26</v>
      </c>
      <c r="AC14" s="20">
        <v>27</v>
      </c>
      <c r="AD14" s="88">
        <v>28</v>
      </c>
      <c r="AE14" s="96"/>
      <c r="AF14" s="113"/>
      <c r="AG14" s="128"/>
      <c r="AH14" s="141"/>
      <c r="AI14" s="149"/>
      <c r="AJ14" s="166"/>
      <c r="AM14" s="175">
        <f>Q10+1</f>
        <v>45534</v>
      </c>
      <c r="AN14" s="178"/>
      <c r="AO14" s="180"/>
      <c r="AP14" s="181"/>
    </row>
    <row r="15" spans="1:43" ht="27.75" customHeight="1">
      <c r="A15" s="10" t="s">
        <v>40</v>
      </c>
      <c r="B15" s="21" t="s">
        <v>7</v>
      </c>
      <c r="C15" s="21">
        <f>IFERROR(VLOOKUP(C159,DAY!$A$2:$E$1096,2,0),0)</f>
        <v>0</v>
      </c>
      <c r="D15" s="21">
        <f>IFERROR(VLOOKUP(D159,DAY!$A$2:$E$1096,2,0),0)</f>
        <v>0</v>
      </c>
      <c r="E15" s="21">
        <f>IFERROR(VLOOKUP(E159,DAY!$A$2:$E$1096,2,0),0)</f>
        <v>0</v>
      </c>
      <c r="F15" s="21">
        <f>IFERROR(VLOOKUP(F159,DAY!$A$2:$E$1096,2,0),0)</f>
        <v>0</v>
      </c>
      <c r="G15" s="21">
        <f>IFERROR(VLOOKUP(G159,DAY!$A$2:$E$1096,2,0),0)</f>
        <v>0</v>
      </c>
      <c r="H15" s="21">
        <f>IFERROR(VLOOKUP(H159,DAY!$A$2:$E$1096,2,0),0)</f>
        <v>0</v>
      </c>
      <c r="I15" s="21">
        <f>IFERROR(VLOOKUP(I159,DAY!$A$2:$E$1096,2,0),0)</f>
        <v>0</v>
      </c>
      <c r="J15" s="21">
        <f>IFERROR(VLOOKUP(J159,DAY!$A$2:$E$1096,2,0),0)</f>
        <v>0</v>
      </c>
      <c r="K15" s="21">
        <f>IFERROR(VLOOKUP(K159,DAY!$A$2:$E$1096,2,0),0)</f>
        <v>0</v>
      </c>
      <c r="L15" s="21">
        <f>IFERROR(VLOOKUP(L159,DAY!$A$2:$E$1096,2,0),0)</f>
        <v>0</v>
      </c>
      <c r="M15" s="21">
        <f>IFERROR(VLOOKUP(M159,DAY!$A$2:$E$1096,2,0),0)</f>
        <v>0</v>
      </c>
      <c r="N15" s="21">
        <f>IFERROR(VLOOKUP(N159,DAY!$A$2:$E$1096,2,0),0)</f>
        <v>0</v>
      </c>
      <c r="O15" s="21">
        <f>IFERROR(VLOOKUP(O159,DAY!$A$2:$E$1096,2,0),0)</f>
        <v>0</v>
      </c>
      <c r="P15" s="21">
        <f>IFERROR(VLOOKUP(P159,DAY!$A$2:$E$1096,2,0),0)</f>
        <v>0</v>
      </c>
      <c r="Q15" s="21">
        <f>IFERROR(VLOOKUP(Q159,DAY!$A$2:$E$1096,2,0),0)</f>
        <v>0</v>
      </c>
      <c r="R15" s="21">
        <f>IFERROR(VLOOKUP(R159,DAY!$A$2:$E$1096,2,0),0)</f>
        <v>0</v>
      </c>
      <c r="S15" s="21">
        <f>IFERROR(VLOOKUP(S159,DAY!$A$2:$E$1096,2,0),0)</f>
        <v>0</v>
      </c>
      <c r="T15" s="21">
        <f>IFERROR(VLOOKUP(T159,DAY!$A$2:$E$1096,2,0),0)</f>
        <v>0</v>
      </c>
      <c r="U15" s="21">
        <f>IFERROR(VLOOKUP(U159,DAY!$A$2:$E$1096,2,0),0)</f>
        <v>0</v>
      </c>
      <c r="V15" s="21">
        <f>IFERROR(VLOOKUP(V159,DAY!$A$2:$E$1096,2,0),0)</f>
        <v>0</v>
      </c>
      <c r="W15" s="21">
        <f>IFERROR(VLOOKUP(W159,DAY!$A$2:$E$1096,2,0),0)</f>
        <v>0</v>
      </c>
      <c r="X15" s="21">
        <f>IFERROR(VLOOKUP(X159,DAY!$A$2:$E$1096,2,0),0)</f>
        <v>0</v>
      </c>
      <c r="Y15" s="21">
        <f>IFERROR(VLOOKUP(Y159,DAY!$A$2:$E$1096,2,0),0)</f>
        <v>0</v>
      </c>
      <c r="Z15" s="21">
        <f>IFERROR(VLOOKUP(Z159,DAY!$A$2:$E$1096,2,0),0)</f>
        <v>0</v>
      </c>
      <c r="AA15" s="21">
        <f>IFERROR(VLOOKUP(AA159,DAY!$A$2:$E$1096,2,0),0)</f>
        <v>0</v>
      </c>
      <c r="AB15" s="21">
        <f>IFERROR(VLOOKUP(AB159,DAY!$A$2:$E$1096,2,0),0)</f>
        <v>0</v>
      </c>
      <c r="AC15" s="21">
        <f>IFERROR(VLOOKUP(AC159,DAY!$A$2:$E$1096,2,0),0)</f>
        <v>0</v>
      </c>
      <c r="AD15" s="21">
        <f>IFERROR(VLOOKUP(AD159,DAY!$A$2:$E$1096,2,0),0)</f>
        <v>0</v>
      </c>
      <c r="AE15" s="97" t="s">
        <v>23</v>
      </c>
      <c r="AF15" s="114" t="s">
        <v>6</v>
      </c>
      <c r="AG15" s="129" t="s">
        <v>93</v>
      </c>
      <c r="AH15" s="10" t="s">
        <v>23</v>
      </c>
      <c r="AI15" s="150" t="s">
        <v>26</v>
      </c>
      <c r="AJ15" s="129" t="s">
        <v>93</v>
      </c>
    </row>
    <row r="16" spans="1:43" ht="27.75" customHeight="1">
      <c r="A16" s="11"/>
      <c r="B16" s="22" t="s">
        <v>8</v>
      </c>
      <c r="C16" s="22">
        <f>IFERROR(VLOOKUP(C159,DAY!$A$2:$E$1096,3,0),0)</f>
        <v>0</v>
      </c>
      <c r="D16" s="22">
        <f>IFERROR(VLOOKUP(D159,DAY!$A$2:$E$1096,3,0),0)</f>
        <v>0</v>
      </c>
      <c r="E16" s="22">
        <f>IFERROR(VLOOKUP(E159,DAY!$A$2:$E$1096,3,0),0)</f>
        <v>0</v>
      </c>
      <c r="F16" s="22">
        <f>IFERROR(VLOOKUP(F159,DAY!$A$2:$E$1096,3,0),0)</f>
        <v>0</v>
      </c>
      <c r="G16" s="22">
        <f>IFERROR(VLOOKUP(G159,DAY!$A$2:$E$1096,3,0),0)</f>
        <v>0</v>
      </c>
      <c r="H16" s="22">
        <f>IFERROR(VLOOKUP(H159,DAY!$A$2:$E$1096,3,0),0)</f>
        <v>0</v>
      </c>
      <c r="I16" s="22">
        <f>IFERROR(VLOOKUP(I159,DAY!$A$2:$E$1096,3,0),0)</f>
        <v>0</v>
      </c>
      <c r="J16" s="22">
        <f>IFERROR(VLOOKUP(J159,DAY!$A$2:$E$1096,3,0),0)</f>
        <v>0</v>
      </c>
      <c r="K16" s="22">
        <f>IFERROR(VLOOKUP(K159,DAY!$A$2:$E$1096,3,0),0)</f>
        <v>0</v>
      </c>
      <c r="L16" s="22">
        <f>IFERROR(VLOOKUP(L159,DAY!$A$2:$E$1096,3,0),0)</f>
        <v>0</v>
      </c>
      <c r="M16" s="22">
        <f>IFERROR(VLOOKUP(M159,DAY!$A$2:$E$1096,3,0),0)</f>
        <v>0</v>
      </c>
      <c r="N16" s="22">
        <f>IFERROR(VLOOKUP(N159,DAY!$A$2:$E$1096,3,0),0)</f>
        <v>0</v>
      </c>
      <c r="O16" s="22">
        <f>IFERROR(VLOOKUP(O159,DAY!$A$2:$E$1096,3,0),0)</f>
        <v>0</v>
      </c>
      <c r="P16" s="22">
        <f>IFERROR(VLOOKUP(P159,DAY!$A$2:$E$1096,3,0),0)</f>
        <v>0</v>
      </c>
      <c r="Q16" s="22">
        <f>IFERROR(VLOOKUP(Q159,DAY!$A$2:$E$1096,3,0),0)</f>
        <v>0</v>
      </c>
      <c r="R16" s="22">
        <f>IFERROR(VLOOKUP(R159,DAY!$A$2:$E$1096,3,0),0)</f>
        <v>0</v>
      </c>
      <c r="S16" s="22">
        <f>IFERROR(VLOOKUP(S159,DAY!$A$2:$E$1096,3,0),0)</f>
        <v>0</v>
      </c>
      <c r="T16" s="22">
        <f>IFERROR(VLOOKUP(T159,DAY!$A$2:$E$1096,3,0),0)</f>
        <v>0</v>
      </c>
      <c r="U16" s="22">
        <f>IFERROR(VLOOKUP(U159,DAY!$A$2:$E$1096,3,0),0)</f>
        <v>0</v>
      </c>
      <c r="V16" s="22">
        <f>IFERROR(VLOOKUP(V159,DAY!$A$2:$E$1096,3,0),0)</f>
        <v>0</v>
      </c>
      <c r="W16" s="22">
        <f>IFERROR(VLOOKUP(W159,DAY!$A$2:$E$1096,3,0),0)</f>
        <v>0</v>
      </c>
      <c r="X16" s="22">
        <f>IFERROR(VLOOKUP(X159,DAY!$A$2:$E$1096,3,0),0)</f>
        <v>0</v>
      </c>
      <c r="Y16" s="22">
        <f>IFERROR(VLOOKUP(Y159,DAY!$A$2:$E$1096,3,0),0)</f>
        <v>0</v>
      </c>
      <c r="Z16" s="22">
        <f>IFERROR(VLOOKUP(Z159,DAY!$A$2:$E$1096,3,0),0)</f>
        <v>0</v>
      </c>
      <c r="AA16" s="22">
        <f>IFERROR(VLOOKUP(AA159,DAY!$A$2:$E$1096,3,0),0)</f>
        <v>0</v>
      </c>
      <c r="AB16" s="22">
        <f>IFERROR(VLOOKUP(AB159,DAY!$A$2:$E$1096,3,0),0)</f>
        <v>0</v>
      </c>
      <c r="AC16" s="22">
        <f>IFERROR(VLOOKUP(AC159,DAY!$A$2:$E$1096,3,0),0)</f>
        <v>0</v>
      </c>
      <c r="AD16" s="89">
        <f>IFERROR(VLOOKUP(AD159,DAY!$A$2:$E$1096,3,0),0)</f>
        <v>0</v>
      </c>
      <c r="AE16" s="11"/>
      <c r="AF16" s="115"/>
      <c r="AG16" s="129"/>
      <c r="AH16" s="11"/>
      <c r="AI16" s="151"/>
      <c r="AJ16" s="129"/>
      <c r="AM16" s="177"/>
      <c r="AN16" s="177"/>
      <c r="AQ16" s="19">
        <f>IFERROR(VLOOKUP(AQ160,DAY!$A$2:$E$744,2,0),0)</f>
        <v>0</v>
      </c>
    </row>
    <row r="17" spans="1:52" s="2" customFormat="1" ht="27.75" customHeight="1">
      <c r="A17" s="11"/>
      <c r="B17" s="23" t="s">
        <v>9</v>
      </c>
      <c r="C17" s="23">
        <f>IFERROR(VLOOKUP(C159,DAY!$A$2:$E$1096,4,0),0)</f>
        <v>0</v>
      </c>
      <c r="D17" s="23">
        <f>IFERROR(VLOOKUP(D159,DAY!$A$2:$E$1096,4,0),0)</f>
        <v>0</v>
      </c>
      <c r="E17" s="23">
        <f>IFERROR(VLOOKUP(E159,DAY!$A$2:$E$1096,4,0),0)</f>
        <v>0</v>
      </c>
      <c r="F17" s="23">
        <f>IFERROR(VLOOKUP(F159,DAY!$A$2:$E$1096,4,0),0)</f>
        <v>0</v>
      </c>
      <c r="G17" s="23">
        <f>IFERROR(VLOOKUP(G159,DAY!$A$2:$E$1096,4,0),0)</f>
        <v>0</v>
      </c>
      <c r="H17" s="23">
        <f>IFERROR(VLOOKUP(H159,DAY!$A$2:$E$1096,4,0),0)</f>
        <v>0</v>
      </c>
      <c r="I17" s="23">
        <f>IFERROR(VLOOKUP(I159,DAY!$A$2:$E$1096,4,0),0)</f>
        <v>0</v>
      </c>
      <c r="J17" s="23">
        <f>IFERROR(VLOOKUP(J159,DAY!$A$2:$E$1096,4,0),0)</f>
        <v>0</v>
      </c>
      <c r="K17" s="23">
        <f>IFERROR(VLOOKUP(K159,DAY!$A$2:$E$1096,4,0),0)</f>
        <v>0</v>
      </c>
      <c r="L17" s="23">
        <f>IFERROR(VLOOKUP(L159,DAY!$A$2:$E$1096,4,0),0)</f>
        <v>0</v>
      </c>
      <c r="M17" s="23">
        <f>IFERROR(VLOOKUP(M159,DAY!$A$2:$E$1096,4,0),0)</f>
        <v>0</v>
      </c>
      <c r="N17" s="23">
        <f>IFERROR(VLOOKUP(N159,DAY!$A$2:$E$1096,4,0),0)</f>
        <v>0</v>
      </c>
      <c r="O17" s="23">
        <f>IFERROR(VLOOKUP(O159,DAY!$A$2:$E$1096,4,0),0)</f>
        <v>0</v>
      </c>
      <c r="P17" s="23">
        <f>IFERROR(VLOOKUP(P159,DAY!$A$2:$E$1096,4,0),0)</f>
        <v>0</v>
      </c>
      <c r="Q17" s="23">
        <f>IFERROR(VLOOKUP(Q159,DAY!$A$2:$E$1096,4,0),0)</f>
        <v>0</v>
      </c>
      <c r="R17" s="23">
        <f>IFERROR(VLOOKUP(R159,DAY!$A$2:$E$1096,4,0),0)</f>
        <v>0</v>
      </c>
      <c r="S17" s="23">
        <f>IFERROR(VLOOKUP(S159,DAY!$A$2:$E$1096,4,0),0)</f>
        <v>0</v>
      </c>
      <c r="T17" s="23">
        <f>IFERROR(VLOOKUP(T159,DAY!$A$2:$E$1096,4,0),0)</f>
        <v>0</v>
      </c>
      <c r="U17" s="23">
        <f>IFERROR(VLOOKUP(U159,DAY!$A$2:$E$1096,4,0),0)</f>
        <v>0</v>
      </c>
      <c r="V17" s="23">
        <f>IFERROR(VLOOKUP(V159,DAY!$A$2:$E$1096,4,0),0)</f>
        <v>0</v>
      </c>
      <c r="W17" s="23">
        <f>IFERROR(VLOOKUP(W159,DAY!$A$2:$E$1096,4,0),0)</f>
        <v>0</v>
      </c>
      <c r="X17" s="23">
        <f>IFERROR(VLOOKUP(X159,DAY!$A$2:$E$1096,4,0),0)</f>
        <v>0</v>
      </c>
      <c r="Y17" s="23">
        <f>IFERROR(VLOOKUP(Y159,DAY!$A$2:$E$1096,4,0),0)</f>
        <v>0</v>
      </c>
      <c r="Z17" s="23">
        <f>IFERROR(VLOOKUP(Z159,DAY!$A$2:$E$1096,4,0),0)</f>
        <v>0</v>
      </c>
      <c r="AA17" s="23">
        <f>IFERROR(VLOOKUP(AA159,DAY!$A$2:$E$1096,4,0),0)</f>
        <v>0</v>
      </c>
      <c r="AB17" s="23">
        <f>IFERROR(VLOOKUP(AB159,DAY!$A$2:$E$1096,4,0),0)</f>
        <v>0</v>
      </c>
      <c r="AC17" s="23">
        <f>IFERROR(VLOOKUP(AC159,DAY!$A$2:$E$1096,4,0),0)</f>
        <v>0</v>
      </c>
      <c r="AD17" s="23">
        <f>IFERROR(VLOOKUP(AD159,DAY!$A$2:$E$1096,4,0),0)</f>
        <v>0</v>
      </c>
      <c r="AE17" s="11"/>
      <c r="AF17" s="115"/>
      <c r="AG17" s="129"/>
      <c r="AH17" s="11"/>
      <c r="AI17" s="151"/>
      <c r="AJ17" s="129"/>
      <c r="AK17" s="2"/>
      <c r="AL17" s="1"/>
      <c r="AM17" s="177"/>
      <c r="AN17" s="177"/>
      <c r="AO17" s="1"/>
      <c r="AP17" s="1"/>
      <c r="AQ17" s="25">
        <f>IFERROR(VLOOKUP(AQ160,DAY!$A$2:$E$744,3,0),0)</f>
        <v>0</v>
      </c>
      <c r="AR17" s="1"/>
      <c r="AS17" s="1"/>
      <c r="AT17" s="1"/>
      <c r="AU17" s="1"/>
      <c r="AV17" s="1"/>
      <c r="AW17" s="1"/>
      <c r="AX17" s="1"/>
      <c r="AY17" s="1"/>
      <c r="AZ17" s="1"/>
    </row>
    <row r="18" spans="1:52" ht="88.5" customHeight="1">
      <c r="A18" s="11"/>
      <c r="B18" s="24" t="s">
        <v>11</v>
      </c>
      <c r="C18" s="24">
        <f>IFERROR(VLOOKUP(C159,DAY!$A$2:$E$1096,5,0),0)</f>
        <v>0</v>
      </c>
      <c r="D18" s="24">
        <f>IFERROR(VLOOKUP(D159,DAY!$A$2:$E$1096,5,0),0)</f>
        <v>0</v>
      </c>
      <c r="E18" s="24">
        <f>IFERROR(VLOOKUP(E159,DAY!$A$2:$E$1096,5,0),0)</f>
        <v>0</v>
      </c>
      <c r="F18" s="24">
        <f>IFERROR(VLOOKUP(F159,DAY!$A$2:$E$1096,5,0),0)</f>
        <v>0</v>
      </c>
      <c r="G18" s="24">
        <f>IFERROR(VLOOKUP(G159,DAY!$A$2:$E$1096,5,0),0)</f>
        <v>0</v>
      </c>
      <c r="H18" s="24">
        <f>IFERROR(VLOOKUP(H159,DAY!$A$2:$E$1096,5,0),0)</f>
        <v>0</v>
      </c>
      <c r="I18" s="24">
        <f>IFERROR(VLOOKUP(I159,DAY!$A$2:$E$1096,5,0),0)</f>
        <v>0</v>
      </c>
      <c r="J18" s="24">
        <f>IFERROR(VLOOKUP(J159,DAY!$A$2:$E$1096,5,0),0)</f>
        <v>0</v>
      </c>
      <c r="K18" s="24">
        <f>IFERROR(VLOOKUP(K159,DAY!$A$2:$E$1096,5,0),0)</f>
        <v>0</v>
      </c>
      <c r="L18" s="24">
        <f>IFERROR(VLOOKUP(L159,DAY!$A$2:$E$1096,5,0),0)</f>
        <v>0</v>
      </c>
      <c r="M18" s="24">
        <f>IFERROR(VLOOKUP(M159,DAY!$A$2:$E$1096,5,0),0)</f>
        <v>0</v>
      </c>
      <c r="N18" s="24">
        <f>IFERROR(VLOOKUP(N159,DAY!$A$2:$E$1096,5,0),0)</f>
        <v>0</v>
      </c>
      <c r="O18" s="24">
        <f>IFERROR(VLOOKUP(O159,DAY!$A$2:$E$1096,5,0),0)</f>
        <v>0</v>
      </c>
      <c r="P18" s="24">
        <f>IFERROR(VLOOKUP(P159,DAY!$A$2:$E$1096,5,0),0)</f>
        <v>0</v>
      </c>
      <c r="Q18" s="24">
        <f>IFERROR(VLOOKUP(Q159,DAY!$A$2:$E$1096,5,0),0)</f>
        <v>0</v>
      </c>
      <c r="R18" s="24">
        <f>IFERROR(VLOOKUP(R159,DAY!$A$2:$E$1096,5,0),0)</f>
        <v>0</v>
      </c>
      <c r="S18" s="24">
        <f>IFERROR(VLOOKUP(S159,DAY!$A$2:$E$1096,5,0),0)</f>
        <v>0</v>
      </c>
      <c r="T18" s="24">
        <f>IFERROR(VLOOKUP(T159,DAY!$A$2:$E$1096,5,0),0)</f>
        <v>0</v>
      </c>
      <c r="U18" s="24">
        <f>IFERROR(VLOOKUP(U159,DAY!$A$2:$E$1096,5,0),0)</f>
        <v>0</v>
      </c>
      <c r="V18" s="24">
        <f>IFERROR(VLOOKUP(V159,DAY!$A$2:$E$1096,5,0),0)</f>
        <v>0</v>
      </c>
      <c r="W18" s="24">
        <f>IFERROR(VLOOKUP(W159,DAY!$A$2:$E$1096,5,0),0)</f>
        <v>0</v>
      </c>
      <c r="X18" s="24">
        <f>IFERROR(VLOOKUP(X159,DAY!$A$2:$E$1096,5,0),0)</f>
        <v>0</v>
      </c>
      <c r="Y18" s="24">
        <f>IFERROR(VLOOKUP(Y159,DAY!$A$2:$E$1096,5,0),0)</f>
        <v>0</v>
      </c>
      <c r="Z18" s="24">
        <f>IFERROR(VLOOKUP(Z159,DAY!$A$2:$E$1096,5,0),0)</f>
        <v>0</v>
      </c>
      <c r="AA18" s="24">
        <f>IFERROR(VLOOKUP(AA159,DAY!$A$2:$E$1096,5,0),0)</f>
        <v>0</v>
      </c>
      <c r="AB18" s="24">
        <f>IFERROR(VLOOKUP(AB159,DAY!$A$2:$E$1096,5,0),0)</f>
        <v>0</v>
      </c>
      <c r="AC18" s="24">
        <f>IFERROR(VLOOKUP(AC159,DAY!$A$2:$E$1096,5,0),0)</f>
        <v>0</v>
      </c>
      <c r="AD18" s="24">
        <f>IFERROR(VLOOKUP(AD159,DAY!$A$2:$E$1096,5,0),0)</f>
        <v>0</v>
      </c>
      <c r="AE18" s="11"/>
      <c r="AF18" s="115"/>
      <c r="AG18" s="130"/>
      <c r="AH18" s="11"/>
      <c r="AI18" s="151"/>
      <c r="AJ18" s="130"/>
      <c r="AM18" s="177"/>
      <c r="AN18" s="177"/>
      <c r="AQ18" s="25">
        <f>IFERROR(VLOOKUP(AQ160,DAY!$A$2:$E$744,4,0),0)</f>
        <v>0</v>
      </c>
    </row>
    <row r="19" spans="1:52" ht="27.75" customHeight="1">
      <c r="A19" s="11"/>
      <c r="B19" s="25" t="s">
        <v>3</v>
      </c>
      <c r="C19" s="34"/>
      <c r="D19" s="34"/>
      <c r="E19" s="34"/>
      <c r="F19" s="34" t="s">
        <v>43</v>
      </c>
      <c r="G19" s="34" t="s">
        <v>43</v>
      </c>
      <c r="H19" s="34" t="s">
        <v>36</v>
      </c>
      <c r="I19" s="34" t="s">
        <v>36</v>
      </c>
      <c r="J19" s="34" t="s">
        <v>43</v>
      </c>
      <c r="K19" s="34" t="s">
        <v>43</v>
      </c>
      <c r="L19" s="34" t="s">
        <v>43</v>
      </c>
      <c r="M19" s="34" t="s">
        <v>43</v>
      </c>
      <c r="N19" s="34" t="s">
        <v>43</v>
      </c>
      <c r="O19" s="34" t="s">
        <v>36</v>
      </c>
      <c r="P19" s="34" t="s">
        <v>36</v>
      </c>
      <c r="Q19" s="34" t="s">
        <v>43</v>
      </c>
      <c r="R19" s="34" t="s">
        <v>43</v>
      </c>
      <c r="S19" s="34" t="s">
        <v>43</v>
      </c>
      <c r="T19" s="34" t="s">
        <v>43</v>
      </c>
      <c r="U19" s="34" t="s">
        <v>43</v>
      </c>
      <c r="V19" s="34" t="s">
        <v>36</v>
      </c>
      <c r="W19" s="34" t="s">
        <v>36</v>
      </c>
      <c r="X19" s="34" t="s">
        <v>43</v>
      </c>
      <c r="Y19" s="34" t="s">
        <v>43</v>
      </c>
      <c r="Z19" s="34" t="s">
        <v>43</v>
      </c>
      <c r="AA19" s="34" t="s">
        <v>43</v>
      </c>
      <c r="AB19" s="34" t="s">
        <v>43</v>
      </c>
      <c r="AC19" s="34" t="s">
        <v>36</v>
      </c>
      <c r="AD19" s="34" t="s">
        <v>36</v>
      </c>
      <c r="AE19" s="98">
        <f>IF(COUNT(C19:AD19)=0,+(COUNTIF(C19:AD19,"作業"))+(COUNTIF(C19:AD19,"休日")),"")</f>
        <v>25</v>
      </c>
      <c r="AF19" s="116">
        <f>IF(+COUNT(C19:AD19)=0,(COUNTIF(C19:AD19,"休日")),"")</f>
        <v>8</v>
      </c>
      <c r="AG19" s="131" t="str">
        <f>IFERROR(IF(AND(AE19&lt;=6,AE19&gt;=1),$F$149,IF(AM20&gt;0.284,$F$147,$F$148)),0)</f>
        <v>クリア</v>
      </c>
      <c r="AH19" s="98">
        <f>IF(COUNT(C20:AD20)=0,+(COUNTIF(C20:AD20,"作業"))+(COUNTIF(C20:AD20,"休日")),"")</f>
        <v>25</v>
      </c>
      <c r="AI19" s="34">
        <f>IF(COUNT(C20:AD20)=0,(COUNTIF(C20:AD20,"休日")),"")</f>
        <v>8</v>
      </c>
      <c r="AJ19" s="131" t="str">
        <f>IFERROR(IF(AND(AH19&lt;=6,AH19&gt;=1),$F$149,IF(AN20&gt;0.284,$F$145,$F$146)),0)</f>
        <v>達成</v>
      </c>
      <c r="AL19" s="3"/>
      <c r="AM19" s="177"/>
      <c r="AN19" s="177"/>
      <c r="AO19" s="3"/>
      <c r="AP19" s="3"/>
      <c r="AQ19" s="24">
        <f>IFERROR(VLOOKUP(AQ160,DAY!$A$2:$E$744,5,0),0)</f>
        <v>0</v>
      </c>
      <c r="AR19" s="3"/>
      <c r="AS19" s="3"/>
      <c r="AT19" s="3"/>
      <c r="AU19" s="3"/>
      <c r="AV19" s="3"/>
      <c r="AW19" s="3"/>
      <c r="AX19" s="3"/>
      <c r="AY19" s="3"/>
      <c r="AZ19" s="3"/>
    </row>
    <row r="20" spans="1:52" ht="27.75" customHeight="1">
      <c r="A20" s="12"/>
      <c r="B20" s="20" t="s">
        <v>14</v>
      </c>
      <c r="C20" s="35"/>
      <c r="D20" s="35"/>
      <c r="E20" s="35"/>
      <c r="F20" s="35" t="s">
        <v>43</v>
      </c>
      <c r="G20" s="35" t="s">
        <v>43</v>
      </c>
      <c r="H20" s="35" t="s">
        <v>36</v>
      </c>
      <c r="I20" s="35" t="s">
        <v>36</v>
      </c>
      <c r="J20" s="35" t="s">
        <v>43</v>
      </c>
      <c r="K20" s="35" t="s">
        <v>43</v>
      </c>
      <c r="L20" s="35" t="s">
        <v>43</v>
      </c>
      <c r="M20" s="35" t="s">
        <v>43</v>
      </c>
      <c r="N20" s="35" t="s">
        <v>43</v>
      </c>
      <c r="O20" s="35" t="s">
        <v>36</v>
      </c>
      <c r="P20" s="35" t="s">
        <v>36</v>
      </c>
      <c r="Q20" s="35" t="s">
        <v>43</v>
      </c>
      <c r="R20" s="35" t="s">
        <v>43</v>
      </c>
      <c r="S20" s="35" t="s">
        <v>43</v>
      </c>
      <c r="T20" s="35" t="s">
        <v>43</v>
      </c>
      <c r="U20" s="35" t="s">
        <v>43</v>
      </c>
      <c r="V20" s="35" t="s">
        <v>36</v>
      </c>
      <c r="W20" s="35" t="s">
        <v>36</v>
      </c>
      <c r="X20" s="35" t="s">
        <v>43</v>
      </c>
      <c r="Y20" s="35" t="s">
        <v>43</v>
      </c>
      <c r="Z20" s="35" t="s">
        <v>43</v>
      </c>
      <c r="AA20" s="35" t="s">
        <v>43</v>
      </c>
      <c r="AB20" s="35" t="s">
        <v>43</v>
      </c>
      <c r="AC20" s="35" t="s">
        <v>36</v>
      </c>
      <c r="AD20" s="35" t="s">
        <v>36</v>
      </c>
      <c r="AE20" s="99">
        <f>IFERROR(AM20,0)</f>
        <v>0.32</v>
      </c>
      <c r="AF20" s="117"/>
      <c r="AG20" s="132"/>
      <c r="AH20" s="99">
        <f>IFERROR(AN20,0)</f>
        <v>0.32</v>
      </c>
      <c r="AI20" s="152"/>
      <c r="AJ20" s="132"/>
      <c r="AM20" s="176">
        <f>ROUND(AF19/AE19,3)</f>
        <v>0.32</v>
      </c>
      <c r="AN20" s="179">
        <f>ROUND(AI19/AH19,3)</f>
        <v>0.32</v>
      </c>
      <c r="AQ20" s="182">
        <f>IFERROR(VLOOKUP(AQ160,DAY!$A$2:$E$744,6,0),0)</f>
        <v>0</v>
      </c>
    </row>
    <row r="21" spans="1:52" s="3" customFormat="1" ht="27.75" customHeight="1">
      <c r="A21" s="10" t="s">
        <v>53</v>
      </c>
      <c r="B21" s="21" t="s">
        <v>7</v>
      </c>
      <c r="C21" s="21">
        <f>IFERROR(VLOOKUP(C160,DAY!$A$2:$E$1096,2,0),0)</f>
        <v>0</v>
      </c>
      <c r="D21" s="21">
        <f>IFERROR(VLOOKUP(D160,DAY!$A$2:$E$1096,2,0),0)</f>
        <v>0</v>
      </c>
      <c r="E21" s="21">
        <f>IFERROR(VLOOKUP(E160,DAY!$A$2:$E$1096,2,0),0)</f>
        <v>0</v>
      </c>
      <c r="F21" s="21">
        <f>IFERROR(VLOOKUP(F160,DAY!$A$2:$E$1096,2,0),0)</f>
        <v>0</v>
      </c>
      <c r="G21" s="21">
        <f>IFERROR(VLOOKUP(G160,DAY!$A$2:$E$1096,2,0),0)</f>
        <v>0</v>
      </c>
      <c r="H21" s="21">
        <f>IFERROR(VLOOKUP(H160,DAY!$A$2:$E$1096,2,0),0)</f>
        <v>0</v>
      </c>
      <c r="I21" s="21">
        <f>IFERROR(VLOOKUP(I160,DAY!$A$2:$E$1096,2,0),0)</f>
        <v>0</v>
      </c>
      <c r="J21" s="21">
        <f>IFERROR(VLOOKUP(J160,DAY!$A$2:$E$1096,2,0),0)</f>
        <v>0</v>
      </c>
      <c r="K21" s="21">
        <f>IFERROR(VLOOKUP(K160,DAY!$A$2:$E$1096,2,0),0)</f>
        <v>0</v>
      </c>
      <c r="L21" s="21">
        <f>IFERROR(VLOOKUP(L160,DAY!$A$2:$E$1096,2,0),0)</f>
        <v>0</v>
      </c>
      <c r="M21" s="21">
        <f>IFERROR(VLOOKUP(M160,DAY!$A$2:$E$1096,2,0),0)</f>
        <v>0</v>
      </c>
      <c r="N21" s="21">
        <f>IFERROR(VLOOKUP(N160,DAY!$A$2:$E$1096,2,0),0)</f>
        <v>0</v>
      </c>
      <c r="O21" s="21">
        <f>IFERROR(VLOOKUP(O160,DAY!$A$2:$E$1096,2,0),0)</f>
        <v>0</v>
      </c>
      <c r="P21" s="21">
        <f>IFERROR(VLOOKUP(P160,DAY!$A$2:$E$1096,2,0),0)</f>
        <v>0</v>
      </c>
      <c r="Q21" s="21">
        <f>IFERROR(VLOOKUP(Q160,DAY!$A$2:$E$1096,2,0),0)</f>
        <v>0</v>
      </c>
      <c r="R21" s="21">
        <f>IFERROR(VLOOKUP(R160,DAY!$A$2:$E$1096,2,0),0)</f>
        <v>0</v>
      </c>
      <c r="S21" s="21">
        <f>IFERROR(VLOOKUP(S160,DAY!$A$2:$E$1096,2,0),0)</f>
        <v>0</v>
      </c>
      <c r="T21" s="21">
        <f>IFERROR(VLOOKUP(T160,DAY!$A$2:$E$1096,2,0),0)</f>
        <v>0</v>
      </c>
      <c r="U21" s="21">
        <f>IFERROR(VLOOKUP(U160,DAY!$A$2:$E$1096,2,0),0)</f>
        <v>0</v>
      </c>
      <c r="V21" s="21">
        <f>IFERROR(VLOOKUP(V160,DAY!$A$2:$E$1096,2,0),0)</f>
        <v>0</v>
      </c>
      <c r="W21" s="21">
        <f>IFERROR(VLOOKUP(W160,DAY!$A$2:$E$1096,2,0),0)</f>
        <v>0</v>
      </c>
      <c r="X21" s="21">
        <f>IFERROR(VLOOKUP(X160,DAY!$A$2:$E$1096,2,0),0)</f>
        <v>0</v>
      </c>
      <c r="Y21" s="21">
        <f>IFERROR(VLOOKUP(Y160,DAY!$A$2:$E$1096,2,0),0)</f>
        <v>0</v>
      </c>
      <c r="Z21" s="21">
        <f>IFERROR(VLOOKUP(Z160,DAY!$A$2:$E$1096,2,0),0)</f>
        <v>0</v>
      </c>
      <c r="AA21" s="21">
        <f>IFERROR(VLOOKUP(AA160,DAY!$A$2:$E$1096,2,0),0)</f>
        <v>0</v>
      </c>
      <c r="AB21" s="21">
        <f>IFERROR(VLOOKUP(AB160,DAY!$A$2:$E$1096,2,0),0)</f>
        <v>0</v>
      </c>
      <c r="AC21" s="21">
        <f>IFERROR(VLOOKUP(AC160,DAY!$A$2:$E$1096,2,0),0)</f>
        <v>0</v>
      </c>
      <c r="AD21" s="21">
        <f>IFERROR(VLOOKUP(AD160,DAY!$A$2:$E$1096,2,0),0)</f>
        <v>0</v>
      </c>
      <c r="AE21" s="97" t="s">
        <v>23</v>
      </c>
      <c r="AF21" s="114" t="s">
        <v>6</v>
      </c>
      <c r="AG21" s="129" t="s">
        <v>93</v>
      </c>
      <c r="AH21" s="10" t="s">
        <v>23</v>
      </c>
      <c r="AI21" s="150" t="s">
        <v>26</v>
      </c>
      <c r="AJ21" s="129" t="s">
        <v>93</v>
      </c>
      <c r="AL21" s="1"/>
      <c r="AM21" s="177"/>
      <c r="AN21" s="177"/>
      <c r="AO21" s="1"/>
      <c r="AP21" s="1"/>
      <c r="AQ21" s="183">
        <f>IFERROR(VLOOKUP(AQ160,DAY!$A$2:$E$744,7,0),0)</f>
        <v>0</v>
      </c>
      <c r="AR21" s="1"/>
      <c r="AS21" s="1"/>
      <c r="AT21" s="1"/>
      <c r="AU21" s="1"/>
      <c r="AV21" s="1"/>
      <c r="AW21" s="1"/>
      <c r="AX21" s="1"/>
      <c r="AY21" s="1"/>
      <c r="AZ21" s="1"/>
    </row>
    <row r="22" spans="1:52" ht="27.75" customHeight="1">
      <c r="A22" s="11"/>
      <c r="B22" s="22" t="s">
        <v>8</v>
      </c>
      <c r="C22" s="22">
        <f>IFERROR(VLOOKUP(C160,DAY!$A$2:$E$1096,3,0),0)</f>
        <v>0</v>
      </c>
      <c r="D22" s="22">
        <f>IFERROR(VLOOKUP(D160,DAY!$A$2:$E$1096,3,0),0)</f>
        <v>0</v>
      </c>
      <c r="E22" s="22">
        <f>IFERROR(VLOOKUP(E160,DAY!$A$2:$E$1096,3,0),0)</f>
        <v>0</v>
      </c>
      <c r="F22" s="22">
        <f>IFERROR(VLOOKUP(F160,DAY!$A$2:$E$1096,3,0),0)</f>
        <v>0</v>
      </c>
      <c r="G22" s="22">
        <f>IFERROR(VLOOKUP(G160,DAY!$A$2:$E$1096,3,0),0)</f>
        <v>0</v>
      </c>
      <c r="H22" s="22">
        <f>IFERROR(VLOOKUP(H160,DAY!$A$2:$E$1096,3,0),0)</f>
        <v>0</v>
      </c>
      <c r="I22" s="22">
        <f>IFERROR(VLOOKUP(I160,DAY!$A$2:$E$1096,3,0),0)</f>
        <v>0</v>
      </c>
      <c r="J22" s="22">
        <f>IFERROR(VLOOKUP(J160,DAY!$A$2:$E$1096,3,0),0)</f>
        <v>0</v>
      </c>
      <c r="K22" s="22">
        <f>IFERROR(VLOOKUP(K160,DAY!$A$2:$E$1096,3,0),0)</f>
        <v>0</v>
      </c>
      <c r="L22" s="22">
        <f>IFERROR(VLOOKUP(L160,DAY!$A$2:$E$1096,3,0),0)</f>
        <v>0</v>
      </c>
      <c r="M22" s="22">
        <f>IFERROR(VLOOKUP(M160,DAY!$A$2:$E$1096,3,0),0)</f>
        <v>0</v>
      </c>
      <c r="N22" s="22">
        <f>IFERROR(VLOOKUP(N160,DAY!$A$2:$E$1096,3,0),0)</f>
        <v>0</v>
      </c>
      <c r="O22" s="22">
        <f>IFERROR(VLOOKUP(O160,DAY!$A$2:$E$1096,3,0),0)</f>
        <v>0</v>
      </c>
      <c r="P22" s="22">
        <f>IFERROR(VLOOKUP(P160,DAY!$A$2:$E$1096,3,0),0)</f>
        <v>0</v>
      </c>
      <c r="Q22" s="22">
        <f>IFERROR(VLOOKUP(Q160,DAY!$A$2:$E$1096,3,0),0)</f>
        <v>0</v>
      </c>
      <c r="R22" s="22">
        <f>IFERROR(VLOOKUP(R160,DAY!$A$2:$E$1096,3,0),0)</f>
        <v>0</v>
      </c>
      <c r="S22" s="22">
        <f>IFERROR(VLOOKUP(S160,DAY!$A$2:$E$1096,3,0),0)</f>
        <v>0</v>
      </c>
      <c r="T22" s="22">
        <f>IFERROR(VLOOKUP(T160,DAY!$A$2:$E$1096,3,0),0)</f>
        <v>0</v>
      </c>
      <c r="U22" s="22">
        <f>IFERROR(VLOOKUP(U160,DAY!$A$2:$E$1096,3,0),0)</f>
        <v>0</v>
      </c>
      <c r="V22" s="22">
        <f>IFERROR(VLOOKUP(V160,DAY!$A$2:$E$1096,3,0),0)</f>
        <v>0</v>
      </c>
      <c r="W22" s="22">
        <f>IFERROR(VLOOKUP(W160,DAY!$A$2:$E$1096,3,0),0)</f>
        <v>0</v>
      </c>
      <c r="X22" s="22">
        <f>IFERROR(VLOOKUP(X160,DAY!$A$2:$E$1096,3,0),0)</f>
        <v>0</v>
      </c>
      <c r="Y22" s="22">
        <f>IFERROR(VLOOKUP(Y160,DAY!$A$2:$E$1096,3,0),0)</f>
        <v>0</v>
      </c>
      <c r="Z22" s="22">
        <f>IFERROR(VLOOKUP(Z160,DAY!$A$2:$E$1096,3,0),0)</f>
        <v>0</v>
      </c>
      <c r="AA22" s="22">
        <f>IFERROR(VLOOKUP(AA160,DAY!$A$2:$E$1096,3,0),0)</f>
        <v>0</v>
      </c>
      <c r="AB22" s="22">
        <f>IFERROR(VLOOKUP(AB160,DAY!$A$2:$E$1096,3,0),0)</f>
        <v>0</v>
      </c>
      <c r="AC22" s="22">
        <f>IFERROR(VLOOKUP(AC160,DAY!$A$2:$E$1096,3,0),0)</f>
        <v>0</v>
      </c>
      <c r="AD22" s="89">
        <f>IFERROR(VLOOKUP(AD160,DAY!$A$2:$E$1096,3,0),0)</f>
        <v>0</v>
      </c>
      <c r="AE22" s="11"/>
      <c r="AF22" s="115"/>
      <c r="AG22" s="129"/>
      <c r="AH22" s="11"/>
      <c r="AI22" s="151"/>
      <c r="AJ22" s="129"/>
      <c r="AM22" s="177"/>
      <c r="AN22" s="177"/>
      <c r="AQ22" s="19">
        <f>IFERROR(VLOOKUP(AQ161,DAY!$A$2:$E$744,2,0),0)</f>
        <v>0</v>
      </c>
    </row>
    <row r="23" spans="1:52" ht="27.75" customHeight="1">
      <c r="A23" s="11"/>
      <c r="B23" s="23" t="s">
        <v>9</v>
      </c>
      <c r="C23" s="23">
        <f>IFERROR(VLOOKUP(C160,DAY!$A$2:$E$1096,4,0),0)</f>
        <v>0</v>
      </c>
      <c r="D23" s="23">
        <f>IFERROR(VLOOKUP(D160,DAY!$A$2:$E$1096,4,0),0)</f>
        <v>0</v>
      </c>
      <c r="E23" s="23">
        <f>IFERROR(VLOOKUP(E160,DAY!$A$2:$E$1096,4,0),0)</f>
        <v>0</v>
      </c>
      <c r="F23" s="23">
        <f>IFERROR(VLOOKUP(F160,DAY!$A$2:$E$1096,4,0),0)</f>
        <v>0</v>
      </c>
      <c r="G23" s="23">
        <f>IFERROR(VLOOKUP(G160,DAY!$A$2:$E$1096,4,0),0)</f>
        <v>0</v>
      </c>
      <c r="H23" s="23">
        <f>IFERROR(VLOOKUP(H160,DAY!$A$2:$E$1096,4,0),0)</f>
        <v>0</v>
      </c>
      <c r="I23" s="23">
        <f>IFERROR(VLOOKUP(I160,DAY!$A$2:$E$1096,4,0),0)</f>
        <v>0</v>
      </c>
      <c r="J23" s="23">
        <f>IFERROR(VLOOKUP(J160,DAY!$A$2:$E$1096,4,0),0)</f>
        <v>0</v>
      </c>
      <c r="K23" s="23">
        <f>IFERROR(VLOOKUP(K160,DAY!$A$2:$E$1096,4,0),0)</f>
        <v>0</v>
      </c>
      <c r="L23" s="23">
        <f>IFERROR(VLOOKUP(L160,DAY!$A$2:$E$1096,4,0),0)</f>
        <v>0</v>
      </c>
      <c r="M23" s="23">
        <f>IFERROR(VLOOKUP(M160,DAY!$A$2:$E$1096,4,0),0)</f>
        <v>0</v>
      </c>
      <c r="N23" s="23">
        <f>IFERROR(VLOOKUP(N160,DAY!$A$2:$E$1096,4,0),0)</f>
        <v>0</v>
      </c>
      <c r="O23" s="23">
        <f>IFERROR(VLOOKUP(O160,DAY!$A$2:$E$1096,4,0),0)</f>
        <v>0</v>
      </c>
      <c r="P23" s="23">
        <f>IFERROR(VLOOKUP(P160,DAY!$A$2:$E$1096,4,0),0)</f>
        <v>0</v>
      </c>
      <c r="Q23" s="23">
        <f>IFERROR(VLOOKUP(Q160,DAY!$A$2:$E$1096,4,0),0)</f>
        <v>0</v>
      </c>
      <c r="R23" s="23">
        <f>IFERROR(VLOOKUP(R160,DAY!$A$2:$E$1096,4,0),0)</f>
        <v>0</v>
      </c>
      <c r="S23" s="23">
        <f>IFERROR(VLOOKUP(S160,DAY!$A$2:$E$1096,4,0),0)</f>
        <v>0</v>
      </c>
      <c r="T23" s="23">
        <f>IFERROR(VLOOKUP(T160,DAY!$A$2:$E$1096,4,0),0)</f>
        <v>0</v>
      </c>
      <c r="U23" s="23">
        <f>IFERROR(VLOOKUP(U160,DAY!$A$2:$E$1096,4,0),0)</f>
        <v>0</v>
      </c>
      <c r="V23" s="23">
        <f>IFERROR(VLOOKUP(V160,DAY!$A$2:$E$1096,4,0),0)</f>
        <v>0</v>
      </c>
      <c r="W23" s="23">
        <f>IFERROR(VLOOKUP(W160,DAY!$A$2:$E$1096,4,0),0)</f>
        <v>0</v>
      </c>
      <c r="X23" s="23">
        <f>IFERROR(VLOOKUP(X160,DAY!$A$2:$E$1096,4,0),0)</f>
        <v>0</v>
      </c>
      <c r="Y23" s="23">
        <f>IFERROR(VLOOKUP(Y160,DAY!$A$2:$E$1096,4,0),0)</f>
        <v>0</v>
      </c>
      <c r="Z23" s="23">
        <f>IFERROR(VLOOKUP(Z160,DAY!$A$2:$E$1096,4,0),0)</f>
        <v>0</v>
      </c>
      <c r="AA23" s="23">
        <f>IFERROR(VLOOKUP(AA160,DAY!$A$2:$E$1096,4,0),0)</f>
        <v>0</v>
      </c>
      <c r="AB23" s="23">
        <f>IFERROR(VLOOKUP(AB160,DAY!$A$2:$E$1096,4,0),0)</f>
        <v>0</v>
      </c>
      <c r="AC23" s="23">
        <f>IFERROR(VLOOKUP(AC160,DAY!$A$2:$E$1096,4,0),0)</f>
        <v>0</v>
      </c>
      <c r="AD23" s="23">
        <f>IFERROR(VLOOKUP(AD160,DAY!$A$2:$E$1096,4,0),0)</f>
        <v>0</v>
      </c>
      <c r="AE23" s="11"/>
      <c r="AF23" s="115"/>
      <c r="AG23" s="129"/>
      <c r="AH23" s="11"/>
      <c r="AI23" s="151"/>
      <c r="AJ23" s="129"/>
      <c r="AM23" s="177"/>
      <c r="AN23" s="177"/>
      <c r="AQ23" s="25">
        <f>IFERROR(VLOOKUP(AQ161,DAY!$A$2:$E$744,3,0),0)</f>
        <v>0</v>
      </c>
    </row>
    <row r="24" spans="1:52" ht="88.5" customHeight="1">
      <c r="A24" s="11"/>
      <c r="B24" s="24" t="s">
        <v>11</v>
      </c>
      <c r="C24" s="24">
        <f>IFERROR(VLOOKUP(C160,DAY!$A$2:$E$1096,5,0),0)</f>
        <v>0</v>
      </c>
      <c r="D24" s="24">
        <f>IFERROR(VLOOKUP(D160,DAY!$A$2:$E$1096,5,0),0)</f>
        <v>0</v>
      </c>
      <c r="E24" s="24">
        <f>IFERROR(VLOOKUP(E160,DAY!$A$2:$E$1096,5,0),0)</f>
        <v>0</v>
      </c>
      <c r="F24" s="24">
        <f>IFERROR(VLOOKUP(F160,DAY!$A$2:$E$1096,5,0),0)</f>
        <v>0</v>
      </c>
      <c r="G24" s="24">
        <f>IFERROR(VLOOKUP(G160,DAY!$A$2:$E$1096,5,0),0)</f>
        <v>0</v>
      </c>
      <c r="H24" s="24">
        <f>IFERROR(VLOOKUP(H160,DAY!$A$2:$E$1096,5,0),0)</f>
        <v>0</v>
      </c>
      <c r="I24" s="24">
        <f>IFERROR(VLOOKUP(I160,DAY!$A$2:$E$1096,5,0),0)</f>
        <v>0</v>
      </c>
      <c r="J24" s="24">
        <f>IFERROR(VLOOKUP(J160,DAY!$A$2:$E$1096,5,0),0)</f>
        <v>0</v>
      </c>
      <c r="K24" s="24">
        <f>IFERROR(VLOOKUP(K160,DAY!$A$2:$E$1096,5,0),0)</f>
        <v>0</v>
      </c>
      <c r="L24" s="24">
        <f>IFERROR(VLOOKUP(L160,DAY!$A$2:$E$1096,5,0),0)</f>
        <v>0</v>
      </c>
      <c r="M24" s="24">
        <f>IFERROR(VLOOKUP(M160,DAY!$A$2:$E$1096,5,0),0)</f>
        <v>0</v>
      </c>
      <c r="N24" s="24">
        <f>IFERROR(VLOOKUP(N160,DAY!$A$2:$E$1096,5,0),0)</f>
        <v>0</v>
      </c>
      <c r="O24" s="24">
        <f>IFERROR(VLOOKUP(O160,DAY!$A$2:$E$1096,5,0),0)</f>
        <v>0</v>
      </c>
      <c r="P24" s="24">
        <f>IFERROR(VLOOKUP(P160,DAY!$A$2:$E$1096,5,0),0)</f>
        <v>0</v>
      </c>
      <c r="Q24" s="24">
        <f>IFERROR(VLOOKUP(Q160,DAY!$A$2:$E$1096,5,0),0)</f>
        <v>0</v>
      </c>
      <c r="R24" s="24">
        <f>IFERROR(VLOOKUP(R160,DAY!$A$2:$E$1096,5,0),0)</f>
        <v>0</v>
      </c>
      <c r="S24" s="24">
        <f>IFERROR(VLOOKUP(S160,DAY!$A$2:$E$1096,5,0),0)</f>
        <v>0</v>
      </c>
      <c r="T24" s="24">
        <f>IFERROR(VLOOKUP(T160,DAY!$A$2:$E$1096,5,0),0)</f>
        <v>0</v>
      </c>
      <c r="U24" s="24">
        <f>IFERROR(VLOOKUP(U160,DAY!$A$2:$E$1096,5,0),0)</f>
        <v>0</v>
      </c>
      <c r="V24" s="24">
        <f>IFERROR(VLOOKUP(V160,DAY!$A$2:$E$1096,5,0),0)</f>
        <v>0</v>
      </c>
      <c r="W24" s="24">
        <f>IFERROR(VLOOKUP(W160,DAY!$A$2:$E$1096,5,0),0)</f>
        <v>0</v>
      </c>
      <c r="X24" s="24">
        <f>IFERROR(VLOOKUP(X160,DAY!$A$2:$E$1096,5,0),0)</f>
        <v>0</v>
      </c>
      <c r="Y24" s="24">
        <f>IFERROR(VLOOKUP(Y160,DAY!$A$2:$E$1096,5,0),0)</f>
        <v>0</v>
      </c>
      <c r="Z24" s="24">
        <f>IFERROR(VLOOKUP(Z160,DAY!$A$2:$E$1096,5,0),0)</f>
        <v>0</v>
      </c>
      <c r="AA24" s="24">
        <f>IFERROR(VLOOKUP(AA160,DAY!$A$2:$E$1096,5,0),0)</f>
        <v>0</v>
      </c>
      <c r="AB24" s="24">
        <f>IFERROR(VLOOKUP(AB160,DAY!$A$2:$E$1096,5,0),0)</f>
        <v>0</v>
      </c>
      <c r="AC24" s="24">
        <f>IFERROR(VLOOKUP(AC160,DAY!$A$2:$E$1096,5,0),0)</f>
        <v>0</v>
      </c>
      <c r="AD24" s="24">
        <f>IFERROR(VLOOKUP(AD160,DAY!$A$2:$E$1096,5,0),0)</f>
        <v>0</v>
      </c>
      <c r="AE24" s="11"/>
      <c r="AF24" s="115"/>
      <c r="AG24" s="130"/>
      <c r="AH24" s="11"/>
      <c r="AI24" s="151"/>
      <c r="AJ24" s="130"/>
      <c r="AM24" s="173"/>
      <c r="AN24" s="173"/>
      <c r="AQ24" s="25">
        <f>IFERROR(VLOOKUP(AQ161,DAY!$A$2:$E$744,4,0),0)</f>
        <v>0</v>
      </c>
    </row>
    <row r="25" spans="1:52" ht="27.75" customHeight="1">
      <c r="A25" s="11"/>
      <c r="B25" s="25" t="s">
        <v>3</v>
      </c>
      <c r="C25" s="34" t="s">
        <v>43</v>
      </c>
      <c r="D25" s="34" t="s">
        <v>43</v>
      </c>
      <c r="E25" s="34" t="s">
        <v>43</v>
      </c>
      <c r="F25" s="34" t="s">
        <v>43</v>
      </c>
      <c r="G25" s="34" t="s">
        <v>96</v>
      </c>
      <c r="H25" s="34" t="s">
        <v>96</v>
      </c>
      <c r="I25" s="34" t="s">
        <v>96</v>
      </c>
      <c r="J25" s="34" t="s">
        <v>96</v>
      </c>
      <c r="K25" s="34" t="s">
        <v>96</v>
      </c>
      <c r="L25" s="34" t="s">
        <v>96</v>
      </c>
      <c r="M25" s="34" t="s">
        <v>43</v>
      </c>
      <c r="N25" s="34" t="s">
        <v>43</v>
      </c>
      <c r="O25" s="34" t="s">
        <v>36</v>
      </c>
      <c r="P25" s="34" t="s">
        <v>36</v>
      </c>
      <c r="Q25" s="34" t="s">
        <v>36</v>
      </c>
      <c r="R25" s="34" t="s">
        <v>43</v>
      </c>
      <c r="S25" s="34" t="s">
        <v>43</v>
      </c>
      <c r="T25" s="34" t="s">
        <v>43</v>
      </c>
      <c r="U25" s="34" t="s">
        <v>43</v>
      </c>
      <c r="V25" s="34" t="s">
        <v>36</v>
      </c>
      <c r="W25" s="34" t="s">
        <v>36</v>
      </c>
      <c r="X25" s="34" t="s">
        <v>43</v>
      </c>
      <c r="Y25" s="34" t="s">
        <v>43</v>
      </c>
      <c r="Z25" s="34" t="s">
        <v>43</v>
      </c>
      <c r="AA25" s="34" t="s">
        <v>43</v>
      </c>
      <c r="AB25" s="34" t="s">
        <v>43</v>
      </c>
      <c r="AC25" s="34" t="s">
        <v>36</v>
      </c>
      <c r="AD25" s="34" t="s">
        <v>36</v>
      </c>
      <c r="AE25" s="98">
        <f>IF(COUNT(C25:AD25)=0,+(COUNTIF(C25:AD25,"作業"))+(COUNTIF(C25:AD25,"休日")),"")</f>
        <v>22</v>
      </c>
      <c r="AF25" s="116">
        <f>IF(+COUNT(C25:AD25)=0,(COUNTIF(C25:AD25,"休日")),"")</f>
        <v>7</v>
      </c>
      <c r="AG25" s="131" t="str">
        <f>IFERROR(IF(AND(AE25&lt;=6,AE25&gt;=1),$F$149,IF(AM26&gt;0.284,$F$147,$F$148)),0)</f>
        <v>クリア</v>
      </c>
      <c r="AH25" s="98">
        <f>IF(COUNT(C26:AD26)=0,+(COUNTIF(C26:AD26,"作業"))+(COUNTIF(C26:AD26,"休日")),"")</f>
        <v>22</v>
      </c>
      <c r="AI25" s="34">
        <f>IF(COUNT(C26:AD26)=0,(COUNTIF(C26:AD26,"休日")),"")</f>
        <v>7</v>
      </c>
      <c r="AJ25" s="131" t="str">
        <f>IFERROR(IF(AND(AH25&lt;=6,AH25&gt;=1),$F$149,IF(AN26&gt;0.284,$F$145,$F$146)),0)</f>
        <v>達成</v>
      </c>
      <c r="AL25" s="3"/>
      <c r="AM25" s="177"/>
      <c r="AN25" s="177"/>
      <c r="AO25" s="3"/>
      <c r="AP25" s="3"/>
      <c r="AQ25" s="24">
        <f>IFERROR(VLOOKUP(AQ161,DAY!$A$2:$E$744,5,0),0)</f>
        <v>0</v>
      </c>
      <c r="AR25" s="3"/>
      <c r="AS25" s="3"/>
      <c r="AT25" s="3"/>
      <c r="AU25" s="3"/>
      <c r="AV25" s="3"/>
      <c r="AW25" s="3"/>
      <c r="AX25" s="3"/>
      <c r="AY25" s="3"/>
      <c r="AZ25" s="3"/>
    </row>
    <row r="26" spans="1:52" ht="27.75" customHeight="1">
      <c r="A26" s="12"/>
      <c r="B26" s="20" t="s">
        <v>14</v>
      </c>
      <c r="C26" s="35" t="s">
        <v>43</v>
      </c>
      <c r="D26" s="35" t="s">
        <v>43</v>
      </c>
      <c r="E26" s="35" t="s">
        <v>43</v>
      </c>
      <c r="F26" s="35" t="s">
        <v>43</v>
      </c>
      <c r="G26" s="35" t="s">
        <v>96</v>
      </c>
      <c r="H26" s="35" t="s">
        <v>96</v>
      </c>
      <c r="I26" s="35" t="s">
        <v>96</v>
      </c>
      <c r="J26" s="35" t="s">
        <v>96</v>
      </c>
      <c r="K26" s="35" t="s">
        <v>96</v>
      </c>
      <c r="L26" s="35" t="s">
        <v>96</v>
      </c>
      <c r="M26" s="35" t="s">
        <v>43</v>
      </c>
      <c r="N26" s="35" t="s">
        <v>43</v>
      </c>
      <c r="O26" s="35" t="s">
        <v>36</v>
      </c>
      <c r="P26" s="35" t="s">
        <v>36</v>
      </c>
      <c r="Q26" s="35" t="s">
        <v>36</v>
      </c>
      <c r="R26" s="35" t="s">
        <v>43</v>
      </c>
      <c r="S26" s="35" t="s">
        <v>43</v>
      </c>
      <c r="T26" s="35" t="s">
        <v>43</v>
      </c>
      <c r="U26" s="35" t="s">
        <v>43</v>
      </c>
      <c r="V26" s="35" t="s">
        <v>36</v>
      </c>
      <c r="W26" s="35" t="s">
        <v>36</v>
      </c>
      <c r="X26" s="35" t="s">
        <v>43</v>
      </c>
      <c r="Y26" s="35" t="s">
        <v>43</v>
      </c>
      <c r="Z26" s="35" t="s">
        <v>43</v>
      </c>
      <c r="AA26" s="35" t="s">
        <v>43</v>
      </c>
      <c r="AB26" s="35" t="s">
        <v>43</v>
      </c>
      <c r="AC26" s="35" t="s">
        <v>36</v>
      </c>
      <c r="AD26" s="35" t="s">
        <v>36</v>
      </c>
      <c r="AE26" s="99">
        <f>IFERROR(AM26,0)</f>
        <v>0.318</v>
      </c>
      <c r="AF26" s="117"/>
      <c r="AG26" s="132"/>
      <c r="AH26" s="99">
        <f>IFERROR(AN26,0)</f>
        <v>0.318</v>
      </c>
      <c r="AI26" s="152"/>
      <c r="AJ26" s="132"/>
      <c r="AM26" s="176">
        <f>ROUND(AF25/AE25,3)</f>
        <v>0.318</v>
      </c>
      <c r="AN26" s="179">
        <f>ROUND(AI25/AH25,3)</f>
        <v>0.318</v>
      </c>
      <c r="AQ26" s="182">
        <f>IFERROR(VLOOKUP(AQ161,DAY!$A$2:$E$744,6,0),0)</f>
        <v>0</v>
      </c>
    </row>
    <row r="27" spans="1:52" s="3" customFormat="1" ht="27.75" customHeight="1">
      <c r="A27" s="10" t="s">
        <v>74</v>
      </c>
      <c r="B27" s="26" t="s">
        <v>7</v>
      </c>
      <c r="C27" s="26">
        <f>IFERROR(VLOOKUP(C161,DAY!$A$2:$E$1096,2,0),0)</f>
        <v>0</v>
      </c>
      <c r="D27" s="26">
        <f>IFERROR(VLOOKUP(D161,DAY!$A$2:$E$1096,2,0),0)</f>
        <v>0</v>
      </c>
      <c r="E27" s="26">
        <f>IFERROR(VLOOKUP(E161,DAY!$A$2:$E$1096,2,0),0)</f>
        <v>0</v>
      </c>
      <c r="F27" s="26">
        <f>IFERROR(VLOOKUP(F161,DAY!$A$2:$E$1096,2,0),0)</f>
        <v>0</v>
      </c>
      <c r="G27" s="26">
        <f>IFERROR(VLOOKUP(G161,DAY!$A$2:$E$1096,2,0),0)</f>
        <v>0</v>
      </c>
      <c r="H27" s="26">
        <f>IFERROR(VLOOKUP(H161,DAY!$A$2:$E$1096,2,0),0)</f>
        <v>0</v>
      </c>
      <c r="I27" s="26">
        <f>IFERROR(VLOOKUP(I161,DAY!$A$2:$E$1096,2,0),0)</f>
        <v>0</v>
      </c>
      <c r="J27" s="26">
        <f>IFERROR(VLOOKUP(J161,DAY!$A$2:$E$1096,2,0),0)</f>
        <v>0</v>
      </c>
      <c r="K27" s="26">
        <f>IFERROR(VLOOKUP(K161,DAY!$A$2:$E$1096,2,0),0)</f>
        <v>0</v>
      </c>
      <c r="L27" s="26">
        <f>IFERROR(VLOOKUP(L161,DAY!$A$2:$E$1096,2,0),0)</f>
        <v>0</v>
      </c>
      <c r="M27" s="26">
        <f>IFERROR(VLOOKUP(M161,DAY!$A$2:$E$1096,2,0),0)</f>
        <v>0</v>
      </c>
      <c r="N27" s="26">
        <f>IFERROR(VLOOKUP(N161,DAY!$A$2:$E$1096,2,0),0)</f>
        <v>0</v>
      </c>
      <c r="O27" s="26">
        <f>IFERROR(VLOOKUP(O161,DAY!$A$2:$E$1096,2,0),0)</f>
        <v>0</v>
      </c>
      <c r="P27" s="26">
        <f>IFERROR(VLOOKUP(P161,DAY!$A$2:$E$1096,2,0),0)</f>
        <v>0</v>
      </c>
      <c r="Q27" s="26">
        <f>IFERROR(VLOOKUP(Q161,DAY!$A$2:$E$1096,2,0),0)</f>
        <v>0</v>
      </c>
      <c r="R27" s="26">
        <f>IFERROR(VLOOKUP(R161,DAY!$A$2:$E$1096,2,0),0)</f>
        <v>0</v>
      </c>
      <c r="S27" s="26">
        <f>IFERROR(VLOOKUP(S161,DAY!$A$2:$E$1096,2,0),0)</f>
        <v>0</v>
      </c>
      <c r="T27" s="26">
        <f>IFERROR(VLOOKUP(T161,DAY!$A$2:$E$1096,2,0),0)</f>
        <v>0</v>
      </c>
      <c r="U27" s="26">
        <f>IFERROR(VLOOKUP(U161,DAY!$A$2:$E$1096,2,0),0)</f>
        <v>0</v>
      </c>
      <c r="V27" s="26">
        <f>IFERROR(VLOOKUP(V161,DAY!$A$2:$E$1096,2,0),0)</f>
        <v>0</v>
      </c>
      <c r="W27" s="26">
        <f>IFERROR(VLOOKUP(W161,DAY!$A$2:$E$1096,2,0),0)</f>
        <v>0</v>
      </c>
      <c r="X27" s="26">
        <f>IFERROR(VLOOKUP(X161,DAY!$A$2:$E$1096,2,0),0)</f>
        <v>0</v>
      </c>
      <c r="Y27" s="26">
        <f>IFERROR(VLOOKUP(Y161,DAY!$A$2:$E$1096,2,0),0)</f>
        <v>0</v>
      </c>
      <c r="Z27" s="26">
        <f>IFERROR(VLOOKUP(Z161,DAY!$A$2:$E$1096,2,0),0)</f>
        <v>0</v>
      </c>
      <c r="AA27" s="26">
        <f>IFERROR(VLOOKUP(AA161,DAY!$A$2:$E$1096,2,0),0)</f>
        <v>0</v>
      </c>
      <c r="AB27" s="26">
        <f>IFERROR(VLOOKUP(AB161,DAY!$A$2:$E$1096,2,0),0)</f>
        <v>0</v>
      </c>
      <c r="AC27" s="26">
        <f>IFERROR(VLOOKUP(AC161,DAY!$A$2:$E$1096,2,0),0)</f>
        <v>0</v>
      </c>
      <c r="AD27" s="26">
        <f>IFERROR(VLOOKUP(AD161,DAY!$A$2:$E$1096,2,0),0)</f>
        <v>0</v>
      </c>
      <c r="AE27" s="97" t="s">
        <v>23</v>
      </c>
      <c r="AF27" s="114" t="s">
        <v>6</v>
      </c>
      <c r="AG27" s="129" t="s">
        <v>93</v>
      </c>
      <c r="AH27" s="10" t="s">
        <v>23</v>
      </c>
      <c r="AI27" s="150" t="s">
        <v>26</v>
      </c>
      <c r="AJ27" s="129" t="s">
        <v>93</v>
      </c>
      <c r="AL27" s="1"/>
      <c r="AM27" s="177"/>
      <c r="AN27" s="177"/>
      <c r="AO27" s="1"/>
      <c r="AP27" s="1"/>
      <c r="AQ27" s="183">
        <f>IFERROR(VLOOKUP(AQ161,DAY!$A$2:$E$744,6,0),0)</f>
        <v>0</v>
      </c>
      <c r="AR27" s="1"/>
      <c r="AS27" s="1"/>
      <c r="AT27" s="1"/>
      <c r="AU27" s="1"/>
      <c r="AV27" s="1"/>
      <c r="AW27" s="1"/>
      <c r="AX27" s="1"/>
      <c r="AY27" s="1"/>
      <c r="AZ27" s="1"/>
    </row>
    <row r="28" spans="1:52" ht="27.75" customHeight="1">
      <c r="A28" s="11"/>
      <c r="B28" s="22" t="s">
        <v>8</v>
      </c>
      <c r="C28" s="22">
        <f>IFERROR(VLOOKUP(C161,DAY!$A$2:$E$1096,3,0),0)</f>
        <v>0</v>
      </c>
      <c r="D28" s="22">
        <f>IFERROR(VLOOKUP(D161,DAY!$A$2:$E$1096,3,0),0)</f>
        <v>0</v>
      </c>
      <c r="E28" s="22">
        <f>IFERROR(VLOOKUP(E161,DAY!$A$2:$E$1096,3,0),0)</f>
        <v>0</v>
      </c>
      <c r="F28" s="22">
        <f>IFERROR(VLOOKUP(F161,DAY!$A$2:$E$1096,3,0),0)</f>
        <v>0</v>
      </c>
      <c r="G28" s="22">
        <f>IFERROR(VLOOKUP(G161,DAY!$A$2:$E$1096,3,0),0)</f>
        <v>0</v>
      </c>
      <c r="H28" s="22">
        <f>IFERROR(VLOOKUP(H161,DAY!$A$2:$E$1096,3,0),0)</f>
        <v>0</v>
      </c>
      <c r="I28" s="22">
        <f>IFERROR(VLOOKUP(I161,DAY!$A$2:$E$1096,3,0),0)</f>
        <v>0</v>
      </c>
      <c r="J28" s="22">
        <f>IFERROR(VLOOKUP(J161,DAY!$A$2:$E$1096,3,0),0)</f>
        <v>0</v>
      </c>
      <c r="K28" s="22">
        <f>IFERROR(VLOOKUP(K161,DAY!$A$2:$E$1096,3,0),0)</f>
        <v>0</v>
      </c>
      <c r="L28" s="22">
        <f>IFERROR(VLOOKUP(L161,DAY!$A$2:$E$1096,3,0),0)</f>
        <v>0</v>
      </c>
      <c r="M28" s="22">
        <f>IFERROR(VLOOKUP(M161,DAY!$A$2:$E$1096,3,0),0)</f>
        <v>0</v>
      </c>
      <c r="N28" s="22">
        <f>IFERROR(VLOOKUP(N161,DAY!$A$2:$E$1096,3,0),0)</f>
        <v>0</v>
      </c>
      <c r="O28" s="22">
        <f>IFERROR(VLOOKUP(O161,DAY!$A$2:$E$1096,3,0),0)</f>
        <v>0</v>
      </c>
      <c r="P28" s="22">
        <f>IFERROR(VLOOKUP(P161,DAY!$A$2:$E$1096,3,0),0)</f>
        <v>0</v>
      </c>
      <c r="Q28" s="22">
        <f>IFERROR(VLOOKUP(Q161,DAY!$A$2:$E$1096,3,0),0)</f>
        <v>0</v>
      </c>
      <c r="R28" s="22">
        <f>IFERROR(VLOOKUP(R161,DAY!$A$2:$E$1096,3,0),0)</f>
        <v>0</v>
      </c>
      <c r="S28" s="22">
        <f>IFERROR(VLOOKUP(S161,DAY!$A$2:$E$1096,3,0),0)</f>
        <v>0</v>
      </c>
      <c r="T28" s="22">
        <f>IFERROR(VLOOKUP(T161,DAY!$A$2:$E$1096,3,0),0)</f>
        <v>0</v>
      </c>
      <c r="U28" s="22">
        <f>IFERROR(VLOOKUP(U161,DAY!$A$2:$E$1096,3,0),0)</f>
        <v>0</v>
      </c>
      <c r="V28" s="22">
        <f>IFERROR(VLOOKUP(V161,DAY!$A$2:$E$1096,3,0),0)</f>
        <v>0</v>
      </c>
      <c r="W28" s="22">
        <f>IFERROR(VLOOKUP(W161,DAY!$A$2:$E$1096,3,0),0)</f>
        <v>0</v>
      </c>
      <c r="X28" s="22">
        <f>IFERROR(VLOOKUP(X161,DAY!$A$2:$E$1096,3,0),0)</f>
        <v>0</v>
      </c>
      <c r="Y28" s="22">
        <f>IFERROR(VLOOKUP(Y161,DAY!$A$2:$E$1096,3,0),0)</f>
        <v>0</v>
      </c>
      <c r="Z28" s="22">
        <f>IFERROR(VLOOKUP(Z161,DAY!$A$2:$E$1096,3,0),0)</f>
        <v>0</v>
      </c>
      <c r="AA28" s="22">
        <f>IFERROR(VLOOKUP(AA161,DAY!$A$2:$E$1096,3,0),0)</f>
        <v>0</v>
      </c>
      <c r="AB28" s="22">
        <f>IFERROR(VLOOKUP(AB161,DAY!$A$2:$E$1096,3,0),0)</f>
        <v>0</v>
      </c>
      <c r="AC28" s="22">
        <f>IFERROR(VLOOKUP(AC161,DAY!$A$2:$E$1096,3,0),0)</f>
        <v>0</v>
      </c>
      <c r="AD28" s="89">
        <f>IFERROR(VLOOKUP(AD161,DAY!$A$2:$E$1096,3,0),0)</f>
        <v>0</v>
      </c>
      <c r="AE28" s="11"/>
      <c r="AF28" s="115"/>
      <c r="AG28" s="129"/>
      <c r="AH28" s="11"/>
      <c r="AI28" s="151"/>
      <c r="AJ28" s="129"/>
      <c r="AM28" s="177"/>
      <c r="AN28" s="177"/>
      <c r="AQ28" s="23">
        <f>IFERROR(VLOOKUP(AQ162,DAY!$A$2:$E$744,2,0),0)</f>
        <v>0</v>
      </c>
    </row>
    <row r="29" spans="1:52" ht="27.75" customHeight="1">
      <c r="A29" s="11"/>
      <c r="B29" s="23" t="s">
        <v>9</v>
      </c>
      <c r="C29" s="23">
        <f>IFERROR(VLOOKUP(C161,DAY!$A$2:$E$1096,4,0),0)</f>
        <v>0</v>
      </c>
      <c r="D29" s="23">
        <f>IFERROR(VLOOKUP(D161,DAY!$A$2:$E$1096,4,0),0)</f>
        <v>0</v>
      </c>
      <c r="E29" s="23">
        <f>IFERROR(VLOOKUP(E161,DAY!$A$2:$E$1096,4,0),0)</f>
        <v>0</v>
      </c>
      <c r="F29" s="23">
        <f>IFERROR(VLOOKUP(F161,DAY!$A$2:$E$1096,4,0),0)</f>
        <v>0</v>
      </c>
      <c r="G29" s="23">
        <f>IFERROR(VLOOKUP(G161,DAY!$A$2:$E$1096,4,0),0)</f>
        <v>0</v>
      </c>
      <c r="H29" s="23">
        <f>IFERROR(VLOOKUP(H161,DAY!$A$2:$E$1096,4,0),0)</f>
        <v>0</v>
      </c>
      <c r="I29" s="23">
        <f>IFERROR(VLOOKUP(I161,DAY!$A$2:$E$1096,4,0),0)</f>
        <v>0</v>
      </c>
      <c r="J29" s="23">
        <f>IFERROR(VLOOKUP(J161,DAY!$A$2:$E$1096,4,0),0)</f>
        <v>0</v>
      </c>
      <c r="K29" s="23">
        <f>IFERROR(VLOOKUP(K161,DAY!$A$2:$E$1096,4,0),0)</f>
        <v>0</v>
      </c>
      <c r="L29" s="23">
        <f>IFERROR(VLOOKUP(L161,DAY!$A$2:$E$1096,4,0),0)</f>
        <v>0</v>
      </c>
      <c r="M29" s="23">
        <f>IFERROR(VLOOKUP(M161,DAY!$A$2:$E$1096,4,0),0)</f>
        <v>0</v>
      </c>
      <c r="N29" s="23">
        <f>IFERROR(VLOOKUP(N161,DAY!$A$2:$E$1096,4,0),0)</f>
        <v>0</v>
      </c>
      <c r="O29" s="23">
        <f>IFERROR(VLOOKUP(O161,DAY!$A$2:$E$1096,4,0),0)</f>
        <v>0</v>
      </c>
      <c r="P29" s="23">
        <f>IFERROR(VLOOKUP(P161,DAY!$A$2:$E$1096,4,0),0)</f>
        <v>0</v>
      </c>
      <c r="Q29" s="23">
        <f>IFERROR(VLOOKUP(Q161,DAY!$A$2:$E$1096,4,0),0)</f>
        <v>0</v>
      </c>
      <c r="R29" s="23">
        <f>IFERROR(VLOOKUP(R161,DAY!$A$2:$E$1096,4,0),0)</f>
        <v>0</v>
      </c>
      <c r="S29" s="23">
        <f>IFERROR(VLOOKUP(S161,DAY!$A$2:$E$1096,4,0),0)</f>
        <v>0</v>
      </c>
      <c r="T29" s="23">
        <f>IFERROR(VLOOKUP(T161,DAY!$A$2:$E$1096,4,0),0)</f>
        <v>0</v>
      </c>
      <c r="U29" s="23">
        <f>IFERROR(VLOOKUP(U161,DAY!$A$2:$E$1096,4,0),0)</f>
        <v>0</v>
      </c>
      <c r="V29" s="23">
        <f>IFERROR(VLOOKUP(V161,DAY!$A$2:$E$1096,4,0),0)</f>
        <v>0</v>
      </c>
      <c r="W29" s="23">
        <f>IFERROR(VLOOKUP(W161,DAY!$A$2:$E$1096,4,0),0)</f>
        <v>0</v>
      </c>
      <c r="X29" s="23">
        <f>IFERROR(VLOOKUP(X161,DAY!$A$2:$E$1096,4,0),0)</f>
        <v>0</v>
      </c>
      <c r="Y29" s="23">
        <f>IFERROR(VLOOKUP(Y161,DAY!$A$2:$E$1096,4,0),0)</f>
        <v>0</v>
      </c>
      <c r="Z29" s="23">
        <f>IFERROR(VLOOKUP(Z161,DAY!$A$2:$E$1096,4,0),0)</f>
        <v>0</v>
      </c>
      <c r="AA29" s="23">
        <f>IFERROR(VLOOKUP(AA161,DAY!$A$2:$E$1096,4,0),0)</f>
        <v>0</v>
      </c>
      <c r="AB29" s="23">
        <f>IFERROR(VLOOKUP(AB161,DAY!$A$2:$E$1096,4,0),0)</f>
        <v>0</v>
      </c>
      <c r="AC29" s="23">
        <f>IFERROR(VLOOKUP(AC161,DAY!$A$2:$E$1096,4,0),0)</f>
        <v>0</v>
      </c>
      <c r="AD29" s="23">
        <f>IFERROR(VLOOKUP(AD161,DAY!$A$2:$E$1096,4,0),0)</f>
        <v>0</v>
      </c>
      <c r="AE29" s="11"/>
      <c r="AF29" s="115"/>
      <c r="AG29" s="129"/>
      <c r="AH29" s="11"/>
      <c r="AI29" s="151"/>
      <c r="AJ29" s="129"/>
      <c r="AM29" s="177"/>
      <c r="AN29" s="177"/>
      <c r="AQ29" s="25">
        <f>IFERROR(VLOOKUP(AQ162,DAY!$A$2:$E$744,3,0),0)</f>
        <v>0</v>
      </c>
    </row>
    <row r="30" spans="1:52" ht="88.5" customHeight="1">
      <c r="A30" s="11"/>
      <c r="B30" s="24" t="s">
        <v>11</v>
      </c>
      <c r="C30" s="24">
        <f>IFERROR(VLOOKUP(C161,DAY!$A$2:$E$1096,5,0),0)</f>
        <v>0</v>
      </c>
      <c r="D30" s="24">
        <f>IFERROR(VLOOKUP(D161,DAY!$A$2:$E$1096,5,0),0)</f>
        <v>0</v>
      </c>
      <c r="E30" s="24">
        <f>IFERROR(VLOOKUP(E161,DAY!$A$2:$E$1096,5,0),0)</f>
        <v>0</v>
      </c>
      <c r="F30" s="24">
        <f>IFERROR(VLOOKUP(F161,DAY!$A$2:$E$1096,5,0),0)</f>
        <v>0</v>
      </c>
      <c r="G30" s="24">
        <f>IFERROR(VLOOKUP(G161,DAY!$A$2:$E$1096,5,0),0)</f>
        <v>0</v>
      </c>
      <c r="H30" s="24">
        <f>IFERROR(VLOOKUP(H161,DAY!$A$2:$E$1096,5,0),0)</f>
        <v>0</v>
      </c>
      <c r="I30" s="24">
        <f>IFERROR(VLOOKUP(I161,DAY!$A$2:$E$1096,5,0),0)</f>
        <v>0</v>
      </c>
      <c r="J30" s="24">
        <f>IFERROR(VLOOKUP(J161,DAY!$A$2:$E$1096,5,0),0)</f>
        <v>0</v>
      </c>
      <c r="K30" s="24">
        <f>IFERROR(VLOOKUP(K161,DAY!$A$2:$E$1096,5,0),0)</f>
        <v>0</v>
      </c>
      <c r="L30" s="24">
        <f>IFERROR(VLOOKUP(L161,DAY!$A$2:$E$1096,5,0),0)</f>
        <v>0</v>
      </c>
      <c r="M30" s="24">
        <f>IFERROR(VLOOKUP(M161,DAY!$A$2:$E$1096,5,0),0)</f>
        <v>0</v>
      </c>
      <c r="N30" s="24">
        <f>IFERROR(VLOOKUP(N161,DAY!$A$2:$E$1096,5,0),0)</f>
        <v>0</v>
      </c>
      <c r="O30" s="24">
        <f>IFERROR(VLOOKUP(O161,DAY!$A$2:$E$1096,5,0),0)</f>
        <v>0</v>
      </c>
      <c r="P30" s="24">
        <f>IFERROR(VLOOKUP(P161,DAY!$A$2:$E$1096,5,0),0)</f>
        <v>0</v>
      </c>
      <c r="Q30" s="24">
        <f>IFERROR(VLOOKUP(Q161,DAY!$A$2:$E$1096,5,0),0)</f>
        <v>0</v>
      </c>
      <c r="R30" s="24">
        <f>IFERROR(VLOOKUP(R161,DAY!$A$2:$E$1096,5,0),0)</f>
        <v>0</v>
      </c>
      <c r="S30" s="24">
        <f>IFERROR(VLOOKUP(S161,DAY!$A$2:$E$1096,5,0),0)</f>
        <v>0</v>
      </c>
      <c r="T30" s="24">
        <f>IFERROR(VLOOKUP(T161,DAY!$A$2:$E$1096,5,0),0)</f>
        <v>0</v>
      </c>
      <c r="U30" s="24">
        <f>IFERROR(VLOOKUP(U161,DAY!$A$2:$E$1096,5,0),0)</f>
        <v>0</v>
      </c>
      <c r="V30" s="24">
        <f>IFERROR(VLOOKUP(V161,DAY!$A$2:$E$1096,5,0),0)</f>
        <v>0</v>
      </c>
      <c r="W30" s="24">
        <f>IFERROR(VLOOKUP(W161,DAY!$A$2:$E$1096,5,0),0)</f>
        <v>0</v>
      </c>
      <c r="X30" s="24">
        <f>IFERROR(VLOOKUP(X161,DAY!$A$2:$E$1096,5,0),0)</f>
        <v>0</v>
      </c>
      <c r="Y30" s="24">
        <f>IFERROR(VLOOKUP(Y161,DAY!$A$2:$E$1096,5,0),0)</f>
        <v>0</v>
      </c>
      <c r="Z30" s="24">
        <f>IFERROR(VLOOKUP(Z161,DAY!$A$2:$E$1096,5,0),0)</f>
        <v>0</v>
      </c>
      <c r="AA30" s="24">
        <f>IFERROR(VLOOKUP(AA161,DAY!$A$2:$E$1096,5,0),0)</f>
        <v>0</v>
      </c>
      <c r="AB30" s="24">
        <f>IFERROR(VLOOKUP(AB161,DAY!$A$2:$E$1096,5,0),0)</f>
        <v>0</v>
      </c>
      <c r="AC30" s="24">
        <f>IFERROR(VLOOKUP(AC161,DAY!$A$2:$E$1096,5,0),0)</f>
        <v>0</v>
      </c>
      <c r="AD30" s="24">
        <f>IFERROR(VLOOKUP(AD161,DAY!$A$2:$E$1096,5,0),0)</f>
        <v>0</v>
      </c>
      <c r="AE30" s="11"/>
      <c r="AF30" s="115"/>
      <c r="AG30" s="130"/>
      <c r="AH30" s="11"/>
      <c r="AI30" s="151"/>
      <c r="AJ30" s="130"/>
      <c r="AM30" s="173"/>
      <c r="AN30" s="173"/>
      <c r="AQ30" s="25">
        <f>IFERROR(VLOOKUP(AQ162,DAY!$A$2:$E$744,4,0),0)</f>
        <v>0</v>
      </c>
    </row>
    <row r="31" spans="1:52" ht="27.75" customHeight="1">
      <c r="A31" s="11"/>
      <c r="B31" s="25" t="s">
        <v>3</v>
      </c>
      <c r="C31" s="34" t="s">
        <v>43</v>
      </c>
      <c r="D31" s="34" t="s">
        <v>43</v>
      </c>
      <c r="E31" s="34" t="s">
        <v>43</v>
      </c>
      <c r="F31" s="34" t="s">
        <v>43</v>
      </c>
      <c r="G31" s="34" t="s">
        <v>43</v>
      </c>
      <c r="H31" s="34" t="s">
        <v>36</v>
      </c>
      <c r="I31" s="34" t="s">
        <v>36</v>
      </c>
      <c r="J31" s="34" t="s">
        <v>43</v>
      </c>
      <c r="K31" s="34" t="s">
        <v>43</v>
      </c>
      <c r="L31" s="34" t="s">
        <v>43</v>
      </c>
      <c r="M31" s="34" t="s">
        <v>43</v>
      </c>
      <c r="N31" s="34" t="s">
        <v>43</v>
      </c>
      <c r="O31" s="34" t="s">
        <v>36</v>
      </c>
      <c r="P31" s="34" t="s">
        <v>36</v>
      </c>
      <c r="Q31" s="34" t="s">
        <v>97</v>
      </c>
      <c r="R31" s="34" t="s">
        <v>97</v>
      </c>
      <c r="S31" s="34" t="s">
        <v>97</v>
      </c>
      <c r="T31" s="34" t="s">
        <v>43</v>
      </c>
      <c r="U31" s="34" t="s">
        <v>43</v>
      </c>
      <c r="V31" s="34" t="s">
        <v>36</v>
      </c>
      <c r="W31" s="34" t="s">
        <v>36</v>
      </c>
      <c r="X31" s="34" t="s">
        <v>36</v>
      </c>
      <c r="Y31" s="34" t="s">
        <v>43</v>
      </c>
      <c r="Z31" s="34" t="s">
        <v>43</v>
      </c>
      <c r="AA31" s="34" t="s">
        <v>43</v>
      </c>
      <c r="AB31" s="34" t="s">
        <v>43</v>
      </c>
      <c r="AC31" s="34" t="s">
        <v>36</v>
      </c>
      <c r="AD31" s="34" t="s">
        <v>36</v>
      </c>
      <c r="AE31" s="98">
        <f>IF(COUNT(C31:AD31)=0,+(COUNTIF(C31:AD31,"作業"))+(COUNTIF(C31:AD31,"休日")),"")</f>
        <v>25</v>
      </c>
      <c r="AF31" s="116">
        <f>IF(+COUNT(C31:AD31)=0,(COUNTIF(C31:AD31,"休日")),"")</f>
        <v>9</v>
      </c>
      <c r="AG31" s="131" t="str">
        <f>IFERROR(IF(AND(AE31&lt;=6,AE31&gt;=1),$F$149,IF(AM32&gt;0.284,$F$147,$F$148)),0)</f>
        <v>クリア</v>
      </c>
      <c r="AH31" s="98">
        <f>IF(COUNT(C32:AD32)=0,+(COUNTIF(C32:AD32,"作業"))+(COUNTIF(C32:AD32,"休日")),"")</f>
        <v>25</v>
      </c>
      <c r="AI31" s="34">
        <f>IF(COUNT(C32:AD32)=0,(COUNTIF(C32:AD32,"休日")),"")</f>
        <v>9</v>
      </c>
      <c r="AJ31" s="131" t="str">
        <f>IFERROR(IF(AND(AH31&lt;=6,AH31&gt;=1),$F$149,IF(AN32&gt;0.284,$F$145,$F$146)),0)</f>
        <v>達成</v>
      </c>
      <c r="AL31" s="3"/>
      <c r="AM31" s="177"/>
      <c r="AN31" s="177"/>
      <c r="AO31" s="3"/>
      <c r="AP31" s="3"/>
      <c r="AQ31" s="24">
        <f>IFERROR(VLOOKUP(AQ162,DAY!$A$2:$E$744,5,0),0)</f>
        <v>0</v>
      </c>
      <c r="AR31" s="3"/>
      <c r="AS31" s="3"/>
      <c r="AT31" s="3"/>
      <c r="AU31" s="3"/>
      <c r="AV31" s="3"/>
      <c r="AW31" s="3"/>
      <c r="AX31" s="3"/>
      <c r="AY31" s="3"/>
      <c r="AZ31" s="3"/>
    </row>
    <row r="32" spans="1:52" ht="27.75" customHeight="1">
      <c r="A32" s="12"/>
      <c r="B32" s="27" t="s">
        <v>14</v>
      </c>
      <c r="C32" s="35" t="s">
        <v>43</v>
      </c>
      <c r="D32" s="35" t="s">
        <v>43</v>
      </c>
      <c r="E32" s="35" t="s">
        <v>43</v>
      </c>
      <c r="F32" s="35" t="s">
        <v>43</v>
      </c>
      <c r="G32" s="35" t="s">
        <v>43</v>
      </c>
      <c r="H32" s="35" t="s">
        <v>36</v>
      </c>
      <c r="I32" s="35" t="s">
        <v>36</v>
      </c>
      <c r="J32" s="35" t="s">
        <v>43</v>
      </c>
      <c r="K32" s="35" t="s">
        <v>43</v>
      </c>
      <c r="L32" s="35" t="s">
        <v>43</v>
      </c>
      <c r="M32" s="35" t="s">
        <v>43</v>
      </c>
      <c r="N32" s="35" t="s">
        <v>43</v>
      </c>
      <c r="O32" s="35" t="s">
        <v>36</v>
      </c>
      <c r="P32" s="35" t="s">
        <v>36</v>
      </c>
      <c r="Q32" s="35" t="s">
        <v>97</v>
      </c>
      <c r="R32" s="35" t="s">
        <v>97</v>
      </c>
      <c r="S32" s="35" t="s">
        <v>97</v>
      </c>
      <c r="T32" s="35" t="s">
        <v>43</v>
      </c>
      <c r="U32" s="35" t="s">
        <v>43</v>
      </c>
      <c r="V32" s="35" t="s">
        <v>36</v>
      </c>
      <c r="W32" s="35" t="s">
        <v>36</v>
      </c>
      <c r="X32" s="35" t="s">
        <v>36</v>
      </c>
      <c r="Y32" s="35" t="s">
        <v>43</v>
      </c>
      <c r="Z32" s="35" t="s">
        <v>43</v>
      </c>
      <c r="AA32" s="35" t="s">
        <v>43</v>
      </c>
      <c r="AB32" s="35" t="s">
        <v>43</v>
      </c>
      <c r="AC32" s="35" t="s">
        <v>36</v>
      </c>
      <c r="AD32" s="35" t="s">
        <v>36</v>
      </c>
      <c r="AE32" s="99">
        <f>IFERROR(AM32,0)</f>
        <v>0.36</v>
      </c>
      <c r="AF32" s="117"/>
      <c r="AG32" s="132"/>
      <c r="AH32" s="99">
        <f>IFERROR(AN32,0)</f>
        <v>0.36</v>
      </c>
      <c r="AI32" s="152"/>
      <c r="AJ32" s="132"/>
      <c r="AM32" s="176">
        <f>ROUND(AF31/AE31,3)</f>
        <v>0.36</v>
      </c>
      <c r="AN32" s="179">
        <f>ROUND(AI31/AH31,3)</f>
        <v>0.36</v>
      </c>
      <c r="AQ32" s="182">
        <f>IFERROR(VLOOKUP(AQ162,DAY!$A$2:$E$744,6,0),0)</f>
        <v>0</v>
      </c>
    </row>
    <row r="33" spans="1:52" s="3" customFormat="1" ht="27.75" customHeight="1">
      <c r="A33" s="10" t="s">
        <v>72</v>
      </c>
      <c r="B33" s="21" t="s">
        <v>7</v>
      </c>
      <c r="C33" s="21">
        <f>IFERROR(VLOOKUP(C162,DAY!$A$2:$E$1096,2,0),0)</f>
        <v>0</v>
      </c>
      <c r="D33" s="21">
        <f>IFERROR(VLOOKUP(D162,DAY!$A$2:$E$1096,2,0),0)</f>
        <v>0</v>
      </c>
      <c r="E33" s="21">
        <f>IFERROR(VLOOKUP(E162,DAY!$A$2:$E$1096,2,0),0)</f>
        <v>0</v>
      </c>
      <c r="F33" s="21">
        <f>IFERROR(VLOOKUP(F162,DAY!$A$2:$E$1096,2,0),0)</f>
        <v>0</v>
      </c>
      <c r="G33" s="21">
        <f>IFERROR(VLOOKUP(G162,DAY!$A$2:$E$1096,2,0),0)</f>
        <v>0</v>
      </c>
      <c r="H33" s="21">
        <f>IFERROR(VLOOKUP(H162,DAY!$A$2:$E$1096,2,0),0)</f>
        <v>0</v>
      </c>
      <c r="I33" s="21">
        <f>IFERROR(VLOOKUP(I162,DAY!$A$2:$E$1096,2,0),0)</f>
        <v>0</v>
      </c>
      <c r="J33" s="21">
        <f>IFERROR(VLOOKUP(J162,DAY!$A$2:$E$1096,2,0),0)</f>
        <v>0</v>
      </c>
      <c r="K33" s="21">
        <f>IFERROR(VLOOKUP(K162,DAY!$A$2:$E$1096,2,0),0)</f>
        <v>0</v>
      </c>
      <c r="L33" s="21">
        <f>IFERROR(VLOOKUP(L162,DAY!$A$2:$E$1096,2,0),0)</f>
        <v>0</v>
      </c>
      <c r="M33" s="21">
        <f>IFERROR(VLOOKUP(M162,DAY!$A$2:$E$1096,2,0),0)</f>
        <v>0</v>
      </c>
      <c r="N33" s="21">
        <f>IFERROR(VLOOKUP(N162,DAY!$A$2:$E$1096,2,0),0)</f>
        <v>0</v>
      </c>
      <c r="O33" s="21">
        <f>IFERROR(VLOOKUP(O162,DAY!$A$2:$E$1096,2,0),0)</f>
        <v>0</v>
      </c>
      <c r="P33" s="21">
        <f>IFERROR(VLOOKUP(P162,DAY!$A$2:$E$1096,2,0),0)</f>
        <v>0</v>
      </c>
      <c r="Q33" s="21">
        <f>IFERROR(VLOOKUP(Q162,DAY!$A$2:$E$1096,2,0),0)</f>
        <v>0</v>
      </c>
      <c r="R33" s="21">
        <f>IFERROR(VLOOKUP(R162,DAY!$A$2:$E$1096,2,0),0)</f>
        <v>0</v>
      </c>
      <c r="S33" s="21">
        <f>IFERROR(VLOOKUP(S162,DAY!$A$2:$E$1096,2,0),0)</f>
        <v>0</v>
      </c>
      <c r="T33" s="21">
        <f>IFERROR(VLOOKUP(T162,DAY!$A$2:$E$1096,2,0),0)</f>
        <v>0</v>
      </c>
      <c r="U33" s="21">
        <f>IFERROR(VLOOKUP(U162,DAY!$A$2:$E$1096,2,0),0)</f>
        <v>0</v>
      </c>
      <c r="V33" s="21">
        <f>IFERROR(VLOOKUP(V162,DAY!$A$2:$E$1096,2,0),0)</f>
        <v>0</v>
      </c>
      <c r="W33" s="21">
        <f>IFERROR(VLOOKUP(W162,DAY!$A$2:$E$1096,2,0),0)</f>
        <v>0</v>
      </c>
      <c r="X33" s="21">
        <f>IFERROR(VLOOKUP(X162,DAY!$A$2:$E$1096,2,0),0)</f>
        <v>0</v>
      </c>
      <c r="Y33" s="21">
        <f>IFERROR(VLOOKUP(Y162,DAY!$A$2:$E$1096,2,0),0)</f>
        <v>0</v>
      </c>
      <c r="Z33" s="21">
        <f>IFERROR(VLOOKUP(Z162,DAY!$A$2:$E$1096,2,0),0)</f>
        <v>0</v>
      </c>
      <c r="AA33" s="21">
        <f>IFERROR(VLOOKUP(AA162,DAY!$A$2:$E$1096,2,0),0)</f>
        <v>0</v>
      </c>
      <c r="AB33" s="21">
        <f>IFERROR(VLOOKUP(AB162,DAY!$A$2:$E$1096,2,0),0)</f>
        <v>0</v>
      </c>
      <c r="AC33" s="21">
        <f>IFERROR(VLOOKUP(AC162,DAY!$A$2:$E$1096,2,0),0)</f>
        <v>0</v>
      </c>
      <c r="AD33" s="21">
        <f>IFERROR(VLOOKUP(AD162,DAY!$A$2:$E$1096,2,0),0)</f>
        <v>0</v>
      </c>
      <c r="AE33" s="97" t="s">
        <v>23</v>
      </c>
      <c r="AF33" s="114" t="s">
        <v>6</v>
      </c>
      <c r="AG33" s="129" t="s">
        <v>93</v>
      </c>
      <c r="AH33" s="10" t="s">
        <v>23</v>
      </c>
      <c r="AI33" s="150" t="s">
        <v>26</v>
      </c>
      <c r="AJ33" s="129" t="s">
        <v>93</v>
      </c>
      <c r="AL33" s="1"/>
      <c r="AM33" s="177"/>
      <c r="AN33" s="177"/>
      <c r="AO33" s="1"/>
      <c r="AP33" s="1"/>
      <c r="AQ33" s="184">
        <f>IFERROR(VLOOKUP(AQ162,DAY!$A$2:$E$744,7,0),0)</f>
        <v>0</v>
      </c>
      <c r="AR33" s="1"/>
      <c r="AS33" s="1"/>
      <c r="AT33" s="1"/>
      <c r="AU33" s="1"/>
      <c r="AV33" s="1"/>
      <c r="AW33" s="1"/>
      <c r="AX33" s="1"/>
      <c r="AY33" s="1"/>
      <c r="AZ33" s="1"/>
    </row>
    <row r="34" spans="1:52" ht="27.75" customHeight="1">
      <c r="A34" s="11"/>
      <c r="B34" s="22" t="s">
        <v>8</v>
      </c>
      <c r="C34" s="22">
        <f>IFERROR(VLOOKUP(C162,DAY!$A$2:$E$1096,3,0),0)</f>
        <v>0</v>
      </c>
      <c r="D34" s="22">
        <f>IFERROR(VLOOKUP(D162,DAY!$A$2:$E$1096,3,0),0)</f>
        <v>0</v>
      </c>
      <c r="E34" s="22">
        <f>IFERROR(VLOOKUP(E162,DAY!$A$2:$E$1096,3,0),0)</f>
        <v>0</v>
      </c>
      <c r="F34" s="22">
        <f>IFERROR(VLOOKUP(F162,DAY!$A$2:$E$1096,3,0),0)</f>
        <v>0</v>
      </c>
      <c r="G34" s="22">
        <f>IFERROR(VLOOKUP(G162,DAY!$A$2:$E$1096,3,0),0)</f>
        <v>0</v>
      </c>
      <c r="H34" s="22">
        <f>IFERROR(VLOOKUP(H162,DAY!$A$2:$E$1096,3,0),0)</f>
        <v>0</v>
      </c>
      <c r="I34" s="22">
        <f>IFERROR(VLOOKUP(I162,DAY!$A$2:$E$1096,3,0),0)</f>
        <v>0</v>
      </c>
      <c r="J34" s="22">
        <f>IFERROR(VLOOKUP(J162,DAY!$A$2:$E$1096,3,0),0)</f>
        <v>0</v>
      </c>
      <c r="K34" s="22">
        <f>IFERROR(VLOOKUP(K162,DAY!$A$2:$E$1096,3,0),0)</f>
        <v>0</v>
      </c>
      <c r="L34" s="22">
        <f>IFERROR(VLOOKUP(L162,DAY!$A$2:$E$1096,3,0),0)</f>
        <v>0</v>
      </c>
      <c r="M34" s="22">
        <f>IFERROR(VLOOKUP(M162,DAY!$A$2:$E$1096,3,0),0)</f>
        <v>0</v>
      </c>
      <c r="N34" s="22">
        <f>IFERROR(VLOOKUP(N162,DAY!$A$2:$E$1096,3,0),0)</f>
        <v>0</v>
      </c>
      <c r="O34" s="22">
        <f>IFERROR(VLOOKUP(O162,DAY!$A$2:$E$1096,3,0),0)</f>
        <v>0</v>
      </c>
      <c r="P34" s="22">
        <f>IFERROR(VLOOKUP(P162,DAY!$A$2:$E$1096,3,0),0)</f>
        <v>0</v>
      </c>
      <c r="Q34" s="22">
        <f>IFERROR(VLOOKUP(Q162,DAY!$A$2:$E$1096,3,0),0)</f>
        <v>0</v>
      </c>
      <c r="R34" s="22">
        <f>IFERROR(VLOOKUP(R162,DAY!$A$2:$E$1096,3,0),0)</f>
        <v>0</v>
      </c>
      <c r="S34" s="22">
        <f>IFERROR(VLOOKUP(S162,DAY!$A$2:$E$1096,3,0),0)</f>
        <v>0</v>
      </c>
      <c r="T34" s="22">
        <f>IFERROR(VLOOKUP(T162,DAY!$A$2:$E$1096,3,0),0)</f>
        <v>0</v>
      </c>
      <c r="U34" s="22">
        <f>IFERROR(VLOOKUP(U162,DAY!$A$2:$E$1096,3,0),0)</f>
        <v>0</v>
      </c>
      <c r="V34" s="22">
        <f>IFERROR(VLOOKUP(V162,DAY!$A$2:$E$1096,3,0),0)</f>
        <v>0</v>
      </c>
      <c r="W34" s="22">
        <f>IFERROR(VLOOKUP(W162,DAY!$A$2:$E$1096,3,0),0)</f>
        <v>0</v>
      </c>
      <c r="X34" s="22">
        <f>IFERROR(VLOOKUP(X162,DAY!$A$2:$E$1096,3,0),0)</f>
        <v>0</v>
      </c>
      <c r="Y34" s="22">
        <f>IFERROR(VLOOKUP(Y162,DAY!$A$2:$E$1096,3,0),0)</f>
        <v>0</v>
      </c>
      <c r="Z34" s="22">
        <f>IFERROR(VLOOKUP(Z162,DAY!$A$2:$E$1096,3,0),0)</f>
        <v>0</v>
      </c>
      <c r="AA34" s="22">
        <f>IFERROR(VLOOKUP(AA162,DAY!$A$2:$E$1096,3,0),0)</f>
        <v>0</v>
      </c>
      <c r="AB34" s="22">
        <f>IFERROR(VLOOKUP(AB162,DAY!$A$2:$E$1096,3,0),0)</f>
        <v>0</v>
      </c>
      <c r="AC34" s="22">
        <f>IFERROR(VLOOKUP(AC162,DAY!$A$2:$E$1096,3,0),0)</f>
        <v>0</v>
      </c>
      <c r="AD34" s="89">
        <f>IFERROR(VLOOKUP(AD162,DAY!$A$2:$E$1096,3,0),0)</f>
        <v>0</v>
      </c>
      <c r="AE34" s="11"/>
      <c r="AF34" s="115"/>
      <c r="AG34" s="129"/>
      <c r="AH34" s="11"/>
      <c r="AI34" s="151"/>
      <c r="AJ34" s="129"/>
      <c r="AM34" s="177"/>
      <c r="AN34" s="177"/>
      <c r="AQ34" s="19">
        <f>IFERROR(VLOOKUP(AQ163,DAY!$A$2:$E$744,2,0),0)</f>
        <v>0</v>
      </c>
    </row>
    <row r="35" spans="1:52" ht="27.75" customHeight="1">
      <c r="A35" s="11"/>
      <c r="B35" s="23" t="s">
        <v>9</v>
      </c>
      <c r="C35" s="23">
        <f>IFERROR(VLOOKUP(C162,DAY!$A$2:$E$1096,4,0),0)</f>
        <v>0</v>
      </c>
      <c r="D35" s="23">
        <f>IFERROR(VLOOKUP(D162,DAY!$A$2:$E$1096,4,0),0)</f>
        <v>0</v>
      </c>
      <c r="E35" s="23">
        <f>IFERROR(VLOOKUP(E162,DAY!$A$2:$E$1096,4,0),0)</f>
        <v>0</v>
      </c>
      <c r="F35" s="23">
        <f>IFERROR(VLOOKUP(F162,DAY!$A$2:$E$1096,4,0),0)</f>
        <v>0</v>
      </c>
      <c r="G35" s="23">
        <f>IFERROR(VLOOKUP(G162,DAY!$A$2:$E$1096,4,0),0)</f>
        <v>0</v>
      </c>
      <c r="H35" s="23">
        <f>IFERROR(VLOOKUP(H162,DAY!$A$2:$E$1096,4,0),0)</f>
        <v>0</v>
      </c>
      <c r="I35" s="23">
        <f>IFERROR(VLOOKUP(I162,DAY!$A$2:$E$1096,4,0),0)</f>
        <v>0</v>
      </c>
      <c r="J35" s="23">
        <f>IFERROR(VLOOKUP(J162,DAY!$A$2:$E$1096,4,0),0)</f>
        <v>0</v>
      </c>
      <c r="K35" s="23">
        <f>IFERROR(VLOOKUP(K162,DAY!$A$2:$E$1096,4,0),0)</f>
        <v>0</v>
      </c>
      <c r="L35" s="23">
        <f>IFERROR(VLOOKUP(L162,DAY!$A$2:$E$1096,4,0),0)</f>
        <v>0</v>
      </c>
      <c r="M35" s="23">
        <f>IFERROR(VLOOKUP(M162,DAY!$A$2:$E$1096,4,0),0)</f>
        <v>0</v>
      </c>
      <c r="N35" s="23">
        <f>IFERROR(VLOOKUP(N162,DAY!$A$2:$E$1096,4,0),0)</f>
        <v>0</v>
      </c>
      <c r="O35" s="23">
        <f>IFERROR(VLOOKUP(O162,DAY!$A$2:$E$1096,4,0),0)</f>
        <v>0</v>
      </c>
      <c r="P35" s="23">
        <f>IFERROR(VLOOKUP(P162,DAY!$A$2:$E$1096,4,0),0)</f>
        <v>0</v>
      </c>
      <c r="Q35" s="23">
        <f>IFERROR(VLOOKUP(Q162,DAY!$A$2:$E$1096,4,0),0)</f>
        <v>0</v>
      </c>
      <c r="R35" s="23">
        <f>IFERROR(VLOOKUP(R162,DAY!$A$2:$E$1096,4,0),0)</f>
        <v>0</v>
      </c>
      <c r="S35" s="23">
        <f>IFERROR(VLOOKUP(S162,DAY!$A$2:$E$1096,4,0),0)</f>
        <v>0</v>
      </c>
      <c r="T35" s="23">
        <f>IFERROR(VLOOKUP(T162,DAY!$A$2:$E$1096,4,0),0)</f>
        <v>0</v>
      </c>
      <c r="U35" s="23">
        <f>IFERROR(VLOOKUP(U162,DAY!$A$2:$E$1096,4,0),0)</f>
        <v>0</v>
      </c>
      <c r="V35" s="23">
        <f>IFERROR(VLOOKUP(V162,DAY!$A$2:$E$1096,4,0),0)</f>
        <v>0</v>
      </c>
      <c r="W35" s="23">
        <f>IFERROR(VLOOKUP(W162,DAY!$A$2:$E$1096,4,0),0)</f>
        <v>0</v>
      </c>
      <c r="X35" s="23">
        <f>IFERROR(VLOOKUP(X162,DAY!$A$2:$E$1096,4,0),0)</f>
        <v>0</v>
      </c>
      <c r="Y35" s="23">
        <f>IFERROR(VLOOKUP(Y162,DAY!$A$2:$E$1096,4,0),0)</f>
        <v>0</v>
      </c>
      <c r="Z35" s="23">
        <f>IFERROR(VLOOKUP(Z162,DAY!$A$2:$E$1096,4,0),0)</f>
        <v>0</v>
      </c>
      <c r="AA35" s="23">
        <f>IFERROR(VLOOKUP(AA162,DAY!$A$2:$E$1096,4,0),0)</f>
        <v>0</v>
      </c>
      <c r="AB35" s="23">
        <f>IFERROR(VLOOKUP(AB162,DAY!$A$2:$E$1096,4,0),0)</f>
        <v>0</v>
      </c>
      <c r="AC35" s="23">
        <f>IFERROR(VLOOKUP(AC162,DAY!$A$2:$E$1096,4,0),0)</f>
        <v>0</v>
      </c>
      <c r="AD35" s="23">
        <f>IFERROR(VLOOKUP(AD162,DAY!$A$2:$E$1096,4,0),0)</f>
        <v>0</v>
      </c>
      <c r="AE35" s="11"/>
      <c r="AF35" s="115"/>
      <c r="AG35" s="129"/>
      <c r="AH35" s="11"/>
      <c r="AI35" s="151"/>
      <c r="AJ35" s="129"/>
      <c r="AM35" s="177"/>
      <c r="AN35" s="177"/>
      <c r="AQ35" s="25">
        <f>IFERROR(VLOOKUP(AQ163,DAY!$A$2:$E$744,3,0),0)</f>
        <v>0</v>
      </c>
    </row>
    <row r="36" spans="1:52" ht="88.5" customHeight="1">
      <c r="A36" s="11"/>
      <c r="B36" s="24" t="s">
        <v>11</v>
      </c>
      <c r="C36" s="24">
        <f>IFERROR(VLOOKUP(C162,DAY!$A$2:$E$1096,5,0),0)</f>
        <v>0</v>
      </c>
      <c r="D36" s="24">
        <f>IFERROR(VLOOKUP(D162,DAY!$A$2:$E$1096,5,0),0)</f>
        <v>0</v>
      </c>
      <c r="E36" s="24">
        <f>IFERROR(VLOOKUP(E162,DAY!$A$2:$E$1096,5,0),0)</f>
        <v>0</v>
      </c>
      <c r="F36" s="24">
        <f>IFERROR(VLOOKUP(F162,DAY!$A$2:$E$1096,5,0),0)</f>
        <v>0</v>
      </c>
      <c r="G36" s="24">
        <f>IFERROR(VLOOKUP(G162,DAY!$A$2:$E$1096,5,0),0)</f>
        <v>0</v>
      </c>
      <c r="H36" s="24">
        <f>IFERROR(VLOOKUP(H162,DAY!$A$2:$E$1096,5,0),0)</f>
        <v>0</v>
      </c>
      <c r="I36" s="24">
        <f>IFERROR(VLOOKUP(I162,DAY!$A$2:$E$1096,5,0),0)</f>
        <v>0</v>
      </c>
      <c r="J36" s="24">
        <f>IFERROR(VLOOKUP(J162,DAY!$A$2:$E$1096,5,0),0)</f>
        <v>0</v>
      </c>
      <c r="K36" s="24">
        <f>IFERROR(VLOOKUP(K162,DAY!$A$2:$E$1096,5,0),0)</f>
        <v>0</v>
      </c>
      <c r="L36" s="24">
        <f>IFERROR(VLOOKUP(L162,DAY!$A$2:$E$1096,5,0),0)</f>
        <v>0</v>
      </c>
      <c r="M36" s="24">
        <f>IFERROR(VLOOKUP(M162,DAY!$A$2:$E$1096,5,0),0)</f>
        <v>0</v>
      </c>
      <c r="N36" s="24">
        <f>IFERROR(VLOOKUP(N162,DAY!$A$2:$E$1096,5,0),0)</f>
        <v>0</v>
      </c>
      <c r="O36" s="24">
        <f>IFERROR(VLOOKUP(O162,DAY!$A$2:$E$1096,5,0),0)</f>
        <v>0</v>
      </c>
      <c r="P36" s="24">
        <f>IFERROR(VLOOKUP(P162,DAY!$A$2:$E$1096,5,0),0)</f>
        <v>0</v>
      </c>
      <c r="Q36" s="24">
        <f>IFERROR(VLOOKUP(Q162,DAY!$A$2:$E$1096,5,0),0)</f>
        <v>0</v>
      </c>
      <c r="R36" s="24">
        <f>IFERROR(VLOOKUP(R162,DAY!$A$2:$E$1096,5,0),0)</f>
        <v>0</v>
      </c>
      <c r="S36" s="24">
        <f>IFERROR(VLOOKUP(S162,DAY!$A$2:$E$1096,5,0),0)</f>
        <v>0</v>
      </c>
      <c r="T36" s="24">
        <f>IFERROR(VLOOKUP(T162,DAY!$A$2:$E$1096,5,0),0)</f>
        <v>0</v>
      </c>
      <c r="U36" s="24">
        <f>IFERROR(VLOOKUP(U162,DAY!$A$2:$E$1096,5,0),0)</f>
        <v>0</v>
      </c>
      <c r="V36" s="24">
        <f>IFERROR(VLOOKUP(V162,DAY!$A$2:$E$1096,5,0),0)</f>
        <v>0</v>
      </c>
      <c r="W36" s="24">
        <f>IFERROR(VLOOKUP(W162,DAY!$A$2:$E$1096,5,0),0)</f>
        <v>0</v>
      </c>
      <c r="X36" s="24">
        <f>IFERROR(VLOOKUP(X162,DAY!$A$2:$E$1096,5,0),0)</f>
        <v>0</v>
      </c>
      <c r="Y36" s="24">
        <f>IFERROR(VLOOKUP(Y162,DAY!$A$2:$E$1096,5,0),0)</f>
        <v>0</v>
      </c>
      <c r="Z36" s="24">
        <f>IFERROR(VLOOKUP(Z162,DAY!$A$2:$E$1096,5,0),0)</f>
        <v>0</v>
      </c>
      <c r="AA36" s="24">
        <f>IFERROR(VLOOKUP(AA162,DAY!$A$2:$E$1096,5,0),0)</f>
        <v>0</v>
      </c>
      <c r="AB36" s="24">
        <f>IFERROR(VLOOKUP(AB162,DAY!$A$2:$E$1096,5,0),0)</f>
        <v>0</v>
      </c>
      <c r="AC36" s="24">
        <f>IFERROR(VLOOKUP(AC162,DAY!$A$2:$E$1096,5,0),0)</f>
        <v>0</v>
      </c>
      <c r="AD36" s="24">
        <f>IFERROR(VLOOKUP(AD162,DAY!$A$2:$E$1096,5,0),0)</f>
        <v>0</v>
      </c>
      <c r="AE36" s="11"/>
      <c r="AF36" s="115"/>
      <c r="AG36" s="130"/>
      <c r="AH36" s="11"/>
      <c r="AI36" s="151"/>
      <c r="AJ36" s="130"/>
      <c r="AM36" s="173"/>
      <c r="AN36" s="173"/>
      <c r="AQ36" s="25">
        <f>IFERROR(VLOOKUP(AQ163,DAY!$A$2:$E$744,4,0),0)</f>
        <v>0</v>
      </c>
    </row>
    <row r="37" spans="1:52" ht="27.75" customHeight="1">
      <c r="A37" s="11"/>
      <c r="B37" s="25" t="s">
        <v>3</v>
      </c>
      <c r="C37" s="34" t="s">
        <v>43</v>
      </c>
      <c r="D37" s="34" t="s">
        <v>43</v>
      </c>
      <c r="E37" s="34" t="s">
        <v>43</v>
      </c>
      <c r="F37" s="34" t="s">
        <v>43</v>
      </c>
      <c r="G37" s="34" t="s">
        <v>36</v>
      </c>
      <c r="H37" s="34" t="s">
        <v>36</v>
      </c>
      <c r="I37" s="34" t="s">
        <v>36</v>
      </c>
      <c r="J37" s="34" t="s">
        <v>43</v>
      </c>
      <c r="K37" s="34" t="s">
        <v>43</v>
      </c>
      <c r="L37" s="34" t="s">
        <v>43</v>
      </c>
      <c r="M37" s="34" t="s">
        <v>43</v>
      </c>
      <c r="N37" s="34" t="s">
        <v>43</v>
      </c>
      <c r="O37" s="34" t="s">
        <v>36</v>
      </c>
      <c r="P37" s="34" t="s">
        <v>36</v>
      </c>
      <c r="Q37" s="34" t="s">
        <v>43</v>
      </c>
      <c r="R37" s="34" t="s">
        <v>43</v>
      </c>
      <c r="S37" s="34" t="s">
        <v>43</v>
      </c>
      <c r="T37" s="34" t="s">
        <v>43</v>
      </c>
      <c r="U37" s="34" t="s">
        <v>43</v>
      </c>
      <c r="V37" s="34" t="s">
        <v>36</v>
      </c>
      <c r="W37" s="34" t="s">
        <v>36</v>
      </c>
      <c r="X37" s="34" t="s">
        <v>43</v>
      </c>
      <c r="Y37" s="34" t="s">
        <v>43</v>
      </c>
      <c r="Z37" s="34" t="s">
        <v>43</v>
      </c>
      <c r="AA37" s="34" t="s">
        <v>43</v>
      </c>
      <c r="AB37" s="34" t="s">
        <v>43</v>
      </c>
      <c r="AC37" s="34" t="s">
        <v>36</v>
      </c>
      <c r="AD37" s="34" t="s">
        <v>36</v>
      </c>
      <c r="AE37" s="98">
        <f>IF(COUNT(C37:AD37)=0,+(COUNTIF(C37:AD37,"作業"))+(COUNTIF(C37:AD37,"休日")),"")</f>
        <v>28</v>
      </c>
      <c r="AF37" s="116">
        <f>IF(+COUNT(C37:AD37)=0,(COUNTIF(C37:AD37,"休日")),"")</f>
        <v>9</v>
      </c>
      <c r="AG37" s="131" t="str">
        <f>IFERROR(IF(AND(AE37&lt;=6,AE37&gt;=1),$F$149,IF(AM38&gt;0.284,$F$147,$F$148)),0)</f>
        <v>クリア</v>
      </c>
      <c r="AH37" s="98">
        <f>IF(COUNT(C38:AD38)=0,+(COUNTIF(C38:AD38,"作業"))+(COUNTIF(C38:AD38,"休日")),"")</f>
        <v>28</v>
      </c>
      <c r="AI37" s="34">
        <f>IF(COUNT(C38:AD38)=0,(COUNTIF(C38:AD38,"休日")),"")</f>
        <v>9</v>
      </c>
      <c r="AJ37" s="131" t="str">
        <f>IFERROR(IF(AND(AH37&lt;=6,AH37&gt;=1),$F$149,IF(AN38&gt;0.284,$F$145,$F$146)),0)</f>
        <v>達成</v>
      </c>
      <c r="AL37" s="3"/>
      <c r="AM37" s="177"/>
      <c r="AN37" s="177"/>
      <c r="AO37" s="3"/>
      <c r="AP37" s="3"/>
      <c r="AQ37" s="24">
        <f>IFERROR(VLOOKUP(AQ163,DAY!$A$2:$E$744,5,0),0)</f>
        <v>0</v>
      </c>
      <c r="AR37" s="3"/>
      <c r="AS37" s="3"/>
      <c r="AT37" s="3"/>
      <c r="AU37" s="3"/>
      <c r="AV37" s="3"/>
      <c r="AW37" s="3"/>
      <c r="AX37" s="3"/>
      <c r="AY37" s="3"/>
      <c r="AZ37" s="3"/>
    </row>
    <row r="38" spans="1:52" ht="27.75" customHeight="1">
      <c r="A38" s="12"/>
      <c r="B38" s="20" t="s">
        <v>14</v>
      </c>
      <c r="C38" s="35" t="s">
        <v>43</v>
      </c>
      <c r="D38" s="35" t="s">
        <v>43</v>
      </c>
      <c r="E38" s="35" t="s">
        <v>43</v>
      </c>
      <c r="F38" s="35" t="s">
        <v>43</v>
      </c>
      <c r="G38" s="35" t="s">
        <v>36</v>
      </c>
      <c r="H38" s="35" t="s">
        <v>36</v>
      </c>
      <c r="I38" s="35" t="s">
        <v>36</v>
      </c>
      <c r="J38" s="35" t="s">
        <v>43</v>
      </c>
      <c r="K38" s="35" t="s">
        <v>43</v>
      </c>
      <c r="L38" s="35" t="s">
        <v>43</v>
      </c>
      <c r="M38" s="35" t="s">
        <v>43</v>
      </c>
      <c r="N38" s="35" t="s">
        <v>43</v>
      </c>
      <c r="O38" s="35" t="s">
        <v>36</v>
      </c>
      <c r="P38" s="35" t="s">
        <v>36</v>
      </c>
      <c r="Q38" s="35" t="s">
        <v>43</v>
      </c>
      <c r="R38" s="35" t="s">
        <v>43</v>
      </c>
      <c r="S38" s="35" t="s">
        <v>43</v>
      </c>
      <c r="T38" s="35" t="s">
        <v>43</v>
      </c>
      <c r="U38" s="35" t="s">
        <v>43</v>
      </c>
      <c r="V38" s="35" t="s">
        <v>36</v>
      </c>
      <c r="W38" s="35" t="s">
        <v>36</v>
      </c>
      <c r="X38" s="35" t="s">
        <v>43</v>
      </c>
      <c r="Y38" s="35" t="s">
        <v>43</v>
      </c>
      <c r="Z38" s="35" t="s">
        <v>43</v>
      </c>
      <c r="AA38" s="35" t="s">
        <v>43</v>
      </c>
      <c r="AB38" s="35" t="s">
        <v>43</v>
      </c>
      <c r="AC38" s="35" t="s">
        <v>36</v>
      </c>
      <c r="AD38" s="35" t="s">
        <v>36</v>
      </c>
      <c r="AE38" s="99">
        <f>IFERROR(AM38,0)</f>
        <v>0.32100000000000001</v>
      </c>
      <c r="AF38" s="117"/>
      <c r="AG38" s="132"/>
      <c r="AH38" s="99">
        <f>IFERROR(AN38,0)</f>
        <v>0.32100000000000001</v>
      </c>
      <c r="AI38" s="152"/>
      <c r="AJ38" s="132"/>
      <c r="AM38" s="176">
        <f>ROUND(AF37/AE37,3)</f>
        <v>0.32100000000000001</v>
      </c>
      <c r="AN38" s="179">
        <f>ROUND(AI37/AH37,3)</f>
        <v>0.32100000000000001</v>
      </c>
      <c r="AQ38" s="182">
        <f>IFERROR(VLOOKUP(AQ163,DAY!$A$2:$E$744,6,0),0)</f>
        <v>0</v>
      </c>
    </row>
    <row r="39" spans="1:52" s="3" customFormat="1" ht="27.75" customHeight="1">
      <c r="A39" s="10" t="s">
        <v>76</v>
      </c>
      <c r="B39" s="26" t="s">
        <v>7</v>
      </c>
      <c r="C39" s="26">
        <f>IFERROR(VLOOKUP(C163,DAY!$A$2:$E$1096,2,0),0)</f>
        <v>0</v>
      </c>
      <c r="D39" s="26">
        <f>IFERROR(VLOOKUP(D163,DAY!$A$2:$E$744,2,0),0)</f>
        <v>0</v>
      </c>
      <c r="E39" s="26">
        <f>IFERROR(VLOOKUP(E163,DAY!$A$2:$E$744,2,0),0)</f>
        <v>0</v>
      </c>
      <c r="F39" s="26">
        <f>IFERROR(VLOOKUP(F163,DAY!$A$2:$E$744,2,0),0)</f>
        <v>0</v>
      </c>
      <c r="G39" s="26">
        <f>IFERROR(VLOOKUP(G163,DAY!$A$2:$E$744,2,0),0)</f>
        <v>0</v>
      </c>
      <c r="H39" s="26">
        <f>IFERROR(VLOOKUP(H163,DAY!$A$2:$E$744,2,0),0)</f>
        <v>0</v>
      </c>
      <c r="I39" s="26">
        <f>IFERROR(VLOOKUP(I163,DAY!$A$2:$E$744,2,0),0)</f>
        <v>0</v>
      </c>
      <c r="J39" s="26">
        <f>IFERROR(VLOOKUP(J163,DAY!$A$2:$E$744,2,0),0)</f>
        <v>0</v>
      </c>
      <c r="K39" s="26">
        <f>IFERROR(VLOOKUP(K163,DAY!$A$2:$E$744,2,0),0)</f>
        <v>0</v>
      </c>
      <c r="L39" s="26">
        <f>IFERROR(VLOOKUP(L163,DAY!$A$2:$E$744,2,0),0)</f>
        <v>0</v>
      </c>
      <c r="M39" s="26">
        <f>IFERROR(VLOOKUP(M163,DAY!$A$2:$E$744,2,0),0)</f>
        <v>0</v>
      </c>
      <c r="N39" s="26">
        <f>IFERROR(VLOOKUP(N163,DAY!$A$2:$E$744,2,0),0)</f>
        <v>0</v>
      </c>
      <c r="O39" s="26">
        <f>IFERROR(VLOOKUP(O163,DAY!$A$2:$E$744,2,0),0)</f>
        <v>0</v>
      </c>
      <c r="P39" s="26">
        <f>IFERROR(VLOOKUP(P163,DAY!$A$2:$E$744,2,0),0)</f>
        <v>0</v>
      </c>
      <c r="Q39" s="26">
        <f>IFERROR(VLOOKUP(Q163,DAY!$A$2:$E$744,2,0),0)</f>
        <v>0</v>
      </c>
      <c r="R39" s="26">
        <f>IFERROR(VLOOKUP(R163,DAY!$A$2:$E$744,2,0),0)</f>
        <v>0</v>
      </c>
      <c r="S39" s="26">
        <f>IFERROR(VLOOKUP(S163,DAY!$A$2:$E$744,2,0),0)</f>
        <v>0</v>
      </c>
      <c r="T39" s="26">
        <f>IFERROR(VLOOKUP(T163,DAY!$A$2:$E$744,2,0),0)</f>
        <v>0</v>
      </c>
      <c r="U39" s="26">
        <f>IFERROR(VLOOKUP(U163,DAY!$A$2:$E$744,2,0),0)</f>
        <v>0</v>
      </c>
      <c r="V39" s="26">
        <f>IFERROR(VLOOKUP(V163,DAY!$A$2:$E$744,2,0),0)</f>
        <v>0</v>
      </c>
      <c r="W39" s="26">
        <f>IFERROR(VLOOKUP(W163,DAY!$A$2:$E$744,2,0),0)</f>
        <v>0</v>
      </c>
      <c r="X39" s="26">
        <f>IFERROR(VLOOKUP(X163,DAY!$A$2:$E$744,2,0),0)</f>
        <v>0</v>
      </c>
      <c r="Y39" s="26">
        <f>IFERROR(VLOOKUP(Y163,DAY!$A$2:$E$744,2,0),0)</f>
        <v>0</v>
      </c>
      <c r="Z39" s="26">
        <f>IFERROR(VLOOKUP(Z163,DAY!$A$2:$E$744,2,0),0)</f>
        <v>0</v>
      </c>
      <c r="AA39" s="26">
        <f>IFERROR(VLOOKUP(AA163,DAY!$A$2:$E$744,2,0),0)</f>
        <v>0</v>
      </c>
      <c r="AB39" s="26">
        <f>IFERROR(VLOOKUP(AB163,DAY!$A$2:$E$744,2,0),0)</f>
        <v>0</v>
      </c>
      <c r="AC39" s="26">
        <f>IFERROR(VLOOKUP(AC163,DAY!$A$2:$E$744,2,0),0)</f>
        <v>0</v>
      </c>
      <c r="AD39" s="26">
        <f>IFERROR(VLOOKUP(AD163,DAY!$A$2:$E$744,2,0),0)</f>
        <v>0</v>
      </c>
      <c r="AE39" s="97" t="s">
        <v>23</v>
      </c>
      <c r="AF39" s="114" t="s">
        <v>6</v>
      </c>
      <c r="AG39" s="129" t="s">
        <v>93</v>
      </c>
      <c r="AH39" s="10" t="s">
        <v>23</v>
      </c>
      <c r="AI39" s="150" t="s">
        <v>26</v>
      </c>
      <c r="AJ39" s="129" t="s">
        <v>93</v>
      </c>
      <c r="AL39" s="1"/>
      <c r="AM39" s="177"/>
      <c r="AN39" s="177"/>
      <c r="AO39" s="1"/>
      <c r="AP39" s="1"/>
      <c r="AQ39" s="183">
        <f>IFERROR(VLOOKUP(AQ163,DAY!$A$2:$E$744,7,0),0)</f>
        <v>0</v>
      </c>
      <c r="AR39" s="1"/>
      <c r="AS39" s="1"/>
      <c r="AT39" s="1"/>
      <c r="AU39" s="1"/>
      <c r="AV39" s="1"/>
      <c r="AW39" s="1"/>
      <c r="AX39" s="1"/>
      <c r="AY39" s="1"/>
      <c r="AZ39" s="1"/>
    </row>
    <row r="40" spans="1:52" ht="27.75" customHeight="1">
      <c r="A40" s="11"/>
      <c r="B40" s="22" t="s">
        <v>8</v>
      </c>
      <c r="C40" s="22">
        <f>IFERROR(VLOOKUP(C163,DAY!$A$2:$E$1096,3,0),0)</f>
        <v>0</v>
      </c>
      <c r="D40" s="22">
        <f>IFERROR(VLOOKUP(D163,DAY!$A$2:$E$744,3,0),0)</f>
        <v>0</v>
      </c>
      <c r="E40" s="22">
        <f>IFERROR(VLOOKUP(E163,DAY!$A$2:$E$744,3,0),0)</f>
        <v>0</v>
      </c>
      <c r="F40" s="22">
        <f>IFERROR(VLOOKUP(F163,DAY!$A$2:$E$744,3,0),0)</f>
        <v>0</v>
      </c>
      <c r="G40" s="22">
        <f>IFERROR(VLOOKUP(G163,DAY!$A$2:$E$744,3,0),0)</f>
        <v>0</v>
      </c>
      <c r="H40" s="22">
        <f>IFERROR(VLOOKUP(H163,DAY!$A$2:$E$744,3,0),0)</f>
        <v>0</v>
      </c>
      <c r="I40" s="22">
        <f>IFERROR(VLOOKUP(I163,DAY!$A$2:$E$744,3,0),0)</f>
        <v>0</v>
      </c>
      <c r="J40" s="22">
        <f>IFERROR(VLOOKUP(J163,DAY!$A$2:$E$744,3,0),0)</f>
        <v>0</v>
      </c>
      <c r="K40" s="22">
        <f>IFERROR(VLOOKUP(K163,DAY!$A$2:$E$744,3,0),0)</f>
        <v>0</v>
      </c>
      <c r="L40" s="22">
        <f>IFERROR(VLOOKUP(L163,DAY!$A$2:$E$744,3,0),0)</f>
        <v>0</v>
      </c>
      <c r="M40" s="22">
        <f>IFERROR(VLOOKUP(M163,DAY!$A$2:$E$744,3,0),0)</f>
        <v>0</v>
      </c>
      <c r="N40" s="22">
        <f>IFERROR(VLOOKUP(N163,DAY!$A$2:$E$744,3,0),0)</f>
        <v>0</v>
      </c>
      <c r="O40" s="22">
        <f>IFERROR(VLOOKUP(O163,DAY!$A$2:$E$744,3,0),0)</f>
        <v>0</v>
      </c>
      <c r="P40" s="22">
        <f>IFERROR(VLOOKUP(P163,DAY!$A$2:$E$744,3,0),0)</f>
        <v>0</v>
      </c>
      <c r="Q40" s="22">
        <f>IFERROR(VLOOKUP(Q163,DAY!$A$2:$E$744,3,0),0)</f>
        <v>0</v>
      </c>
      <c r="R40" s="22">
        <f>IFERROR(VLOOKUP(R163,DAY!$A$2:$E$744,3,0),0)</f>
        <v>0</v>
      </c>
      <c r="S40" s="22">
        <f>IFERROR(VLOOKUP(S163,DAY!$A$2:$E$744,3,0),0)</f>
        <v>0</v>
      </c>
      <c r="T40" s="22">
        <f>IFERROR(VLOOKUP(T163,DAY!$A$2:$E$744,3,0),0)</f>
        <v>0</v>
      </c>
      <c r="U40" s="22">
        <f>IFERROR(VLOOKUP(U163,DAY!$A$2:$E$744,3,0),0)</f>
        <v>0</v>
      </c>
      <c r="V40" s="22">
        <f>IFERROR(VLOOKUP(V163,DAY!$A$2:$E$744,3,0),0)</f>
        <v>0</v>
      </c>
      <c r="W40" s="22">
        <f>IFERROR(VLOOKUP(W163,DAY!$A$2:$E$744,3,0),0)</f>
        <v>0</v>
      </c>
      <c r="X40" s="22">
        <f>IFERROR(VLOOKUP(X163,DAY!$A$2:$E$744,3,0),0)</f>
        <v>0</v>
      </c>
      <c r="Y40" s="22">
        <f>IFERROR(VLOOKUP(Y163,DAY!$A$2:$E$744,3,0),0)</f>
        <v>0</v>
      </c>
      <c r="Z40" s="22">
        <f>IFERROR(VLOOKUP(Z163,DAY!$A$2:$E$744,3,0),0)</f>
        <v>0</v>
      </c>
      <c r="AA40" s="22">
        <f>IFERROR(VLOOKUP(AA163,DAY!$A$2:$E$744,3,0),0)</f>
        <v>0</v>
      </c>
      <c r="AB40" s="22">
        <f>IFERROR(VLOOKUP(AB163,DAY!$A$2:$E$744,3,0),0)</f>
        <v>0</v>
      </c>
      <c r="AC40" s="22">
        <f>IFERROR(VLOOKUP(AC163,DAY!$A$2:$E$744,3,0),0)</f>
        <v>0</v>
      </c>
      <c r="AD40" s="89">
        <f>IFERROR(VLOOKUP(AD163,DAY!$A$2:$E$744,3,0),0)</f>
        <v>0</v>
      </c>
      <c r="AE40" s="11"/>
      <c r="AF40" s="115"/>
      <c r="AG40" s="129"/>
      <c r="AH40" s="11"/>
      <c r="AI40" s="151"/>
      <c r="AJ40" s="129"/>
      <c r="AM40" s="177"/>
      <c r="AN40" s="177"/>
      <c r="AQ40" s="23">
        <f>IFERROR(VLOOKUP(AQ164,DAY!$A$2:$E$744,2,0),0)</f>
        <v>0</v>
      </c>
    </row>
    <row r="41" spans="1:52" ht="27.75" customHeight="1">
      <c r="A41" s="11"/>
      <c r="B41" s="23" t="s">
        <v>9</v>
      </c>
      <c r="C41" s="23">
        <f>IFERROR(VLOOKUP(C163,DAY!$A$2:$E$1096,4,0),0)</f>
        <v>0</v>
      </c>
      <c r="D41" s="23">
        <f>IFERROR(VLOOKUP(D163,DAY!$A$2:$E$1096,4,0),0)</f>
        <v>0</v>
      </c>
      <c r="E41" s="23">
        <f>IFERROR(VLOOKUP(E163,DAY!$A$2:$E$1096,4,0),0)</f>
        <v>0</v>
      </c>
      <c r="F41" s="23">
        <f>IFERROR(VLOOKUP(F163,DAY!$A$2:$E$1096,4,0),0)</f>
        <v>0</v>
      </c>
      <c r="G41" s="23">
        <f>IFERROR(VLOOKUP(G163,DAY!$A$2:$E$1096,4,0),0)</f>
        <v>0</v>
      </c>
      <c r="H41" s="23">
        <f>IFERROR(VLOOKUP(H163,DAY!$A$2:$E$1096,4,0),0)</f>
        <v>0</v>
      </c>
      <c r="I41" s="23">
        <f>IFERROR(VLOOKUP(I163,DAY!$A$2:$E$1096,4,0),0)</f>
        <v>0</v>
      </c>
      <c r="J41" s="23">
        <f>IFERROR(VLOOKUP(J163,DAY!$A$2:$E$1096,4,0),0)</f>
        <v>0</v>
      </c>
      <c r="K41" s="23">
        <f>IFERROR(VLOOKUP(K163,DAY!$A$2:$E$1096,4,0),0)</f>
        <v>0</v>
      </c>
      <c r="L41" s="23">
        <f>IFERROR(VLOOKUP(L163,DAY!$A$2:$E$1096,4,0),0)</f>
        <v>0</v>
      </c>
      <c r="M41" s="23">
        <f>IFERROR(VLOOKUP(M163,DAY!$A$2:$E$1096,4,0),0)</f>
        <v>0</v>
      </c>
      <c r="N41" s="23">
        <f>IFERROR(VLOOKUP(N163,DAY!$A$2:$E$1096,4,0),0)</f>
        <v>0</v>
      </c>
      <c r="O41" s="23">
        <f>IFERROR(VLOOKUP(O163,DAY!$A$2:$E$1096,4,0),0)</f>
        <v>0</v>
      </c>
      <c r="P41" s="23">
        <f>IFERROR(VLOOKUP(P163,DAY!$A$2:$E$1096,4,0),0)</f>
        <v>0</v>
      </c>
      <c r="Q41" s="23">
        <f>IFERROR(VLOOKUP(Q163,DAY!$A$2:$E$1096,4,0),0)</f>
        <v>0</v>
      </c>
      <c r="R41" s="23">
        <f>IFERROR(VLOOKUP(R163,DAY!$A$2:$E$1096,4,0),0)</f>
        <v>0</v>
      </c>
      <c r="S41" s="23">
        <f>IFERROR(VLOOKUP(S163,DAY!$A$2:$E$1096,4,0),0)</f>
        <v>0</v>
      </c>
      <c r="T41" s="23">
        <f>IFERROR(VLOOKUP(T163,DAY!$A$2:$E$1096,4,0),0)</f>
        <v>0</v>
      </c>
      <c r="U41" s="23">
        <f>IFERROR(VLOOKUP(U163,DAY!$A$2:$E$1096,4,0),0)</f>
        <v>0</v>
      </c>
      <c r="V41" s="23">
        <f>IFERROR(VLOOKUP(V163,DAY!$A$2:$E$1096,4,0),0)</f>
        <v>0</v>
      </c>
      <c r="W41" s="23">
        <f>IFERROR(VLOOKUP(W163,DAY!$A$2:$E$1096,4,0),0)</f>
        <v>0</v>
      </c>
      <c r="X41" s="23">
        <f>IFERROR(VLOOKUP(X163,DAY!$A$2:$E$1096,4,0),0)</f>
        <v>0</v>
      </c>
      <c r="Y41" s="23">
        <f>IFERROR(VLOOKUP(Y163,DAY!$A$2:$E$1096,4,0),0)</f>
        <v>0</v>
      </c>
      <c r="Z41" s="23">
        <f>IFERROR(VLOOKUP(Z163,DAY!$A$2:$E$1096,4,0),0)</f>
        <v>0</v>
      </c>
      <c r="AA41" s="23">
        <f>IFERROR(VLOOKUP(AA163,DAY!$A$2:$E$1096,4,0),0)</f>
        <v>0</v>
      </c>
      <c r="AB41" s="23">
        <f>IFERROR(VLOOKUP(AB163,DAY!$A$2:$E$1096,4,0),0)</f>
        <v>0</v>
      </c>
      <c r="AC41" s="23">
        <f>IFERROR(VLOOKUP(AC163,DAY!$A$2:$E$1096,4,0),0)</f>
        <v>0</v>
      </c>
      <c r="AD41" s="23">
        <f>IFERROR(VLOOKUP(AD163,DAY!$A$2:$E$1096,4,0),0)</f>
        <v>0</v>
      </c>
      <c r="AE41" s="11"/>
      <c r="AF41" s="115"/>
      <c r="AG41" s="129"/>
      <c r="AH41" s="11"/>
      <c r="AI41" s="151"/>
      <c r="AJ41" s="129"/>
      <c r="AM41" s="177"/>
      <c r="AN41" s="177"/>
      <c r="AQ41" s="25">
        <f>IFERROR(VLOOKUP(AQ164,DAY!$A$2:$E$744,3,0),0)</f>
        <v>0</v>
      </c>
    </row>
    <row r="42" spans="1:52" ht="88.5" customHeight="1">
      <c r="A42" s="11"/>
      <c r="B42" s="24" t="s">
        <v>11</v>
      </c>
      <c r="C42" s="24">
        <f>IFERROR(VLOOKUP(C163,DAY!$A$2:$E$1096,5,0),0)</f>
        <v>0</v>
      </c>
      <c r="D42" s="24">
        <f>IFERROR(VLOOKUP(D163,DAY!$A$2:$E$1096,5,0),0)</f>
        <v>0</v>
      </c>
      <c r="E42" s="24">
        <f>IFERROR(VLOOKUP(E163,DAY!$A$2:$E$1096,5,0),0)</f>
        <v>0</v>
      </c>
      <c r="F42" s="24">
        <f>IFERROR(VLOOKUP(F163,DAY!$A$2:$E$1096,5,0),0)</f>
        <v>0</v>
      </c>
      <c r="G42" s="24">
        <f>IFERROR(VLOOKUP(G163,DAY!$A$2:$E$1096,5,0),0)</f>
        <v>0</v>
      </c>
      <c r="H42" s="24">
        <f>IFERROR(VLOOKUP(H163,DAY!$A$2:$E$1096,5,0),0)</f>
        <v>0</v>
      </c>
      <c r="I42" s="24">
        <f>IFERROR(VLOOKUP(I163,DAY!$A$2:$E$1096,5,0),0)</f>
        <v>0</v>
      </c>
      <c r="J42" s="24">
        <f>IFERROR(VLOOKUP(J163,DAY!$A$2:$E$1096,5,0),0)</f>
        <v>0</v>
      </c>
      <c r="K42" s="24">
        <f>IFERROR(VLOOKUP(K163,DAY!$A$2:$E$1096,5,0),0)</f>
        <v>0</v>
      </c>
      <c r="L42" s="24">
        <f>IFERROR(VLOOKUP(L163,DAY!$A$2:$E$1096,5,0),0)</f>
        <v>0</v>
      </c>
      <c r="M42" s="24">
        <f>IFERROR(VLOOKUP(M163,DAY!$A$2:$E$1096,5,0),0)</f>
        <v>0</v>
      </c>
      <c r="N42" s="24">
        <f>IFERROR(VLOOKUP(N163,DAY!$A$2:$E$1096,5,0),0)</f>
        <v>0</v>
      </c>
      <c r="O42" s="24">
        <f>IFERROR(VLOOKUP(O163,DAY!$A$2:$E$1096,5,0),0)</f>
        <v>0</v>
      </c>
      <c r="P42" s="24">
        <f>IFERROR(VLOOKUP(P163,DAY!$A$2:$E$1096,5,0),0)</f>
        <v>0</v>
      </c>
      <c r="Q42" s="24">
        <f>IFERROR(VLOOKUP(Q163,DAY!$A$2:$E$1096,5,0),0)</f>
        <v>0</v>
      </c>
      <c r="R42" s="24">
        <f>IFERROR(VLOOKUP(R163,DAY!$A$2:$E$1096,5,0),0)</f>
        <v>0</v>
      </c>
      <c r="S42" s="24">
        <f>IFERROR(VLOOKUP(S163,DAY!$A$2:$E$1096,5,0),0)</f>
        <v>0</v>
      </c>
      <c r="T42" s="24">
        <f>IFERROR(VLOOKUP(T163,DAY!$A$2:$E$1096,5,0),0)</f>
        <v>0</v>
      </c>
      <c r="U42" s="24">
        <f>IFERROR(VLOOKUP(U163,DAY!$A$2:$E$1096,5,0),0)</f>
        <v>0</v>
      </c>
      <c r="V42" s="24">
        <f>IFERROR(VLOOKUP(V163,DAY!$A$2:$E$1096,5,0),0)</f>
        <v>0</v>
      </c>
      <c r="W42" s="24">
        <f>IFERROR(VLOOKUP(W163,DAY!$A$2:$E$1096,5,0),0)</f>
        <v>0</v>
      </c>
      <c r="X42" s="24">
        <f>IFERROR(VLOOKUP(X163,DAY!$A$2:$E$1096,5,0),0)</f>
        <v>0</v>
      </c>
      <c r="Y42" s="24">
        <f>IFERROR(VLOOKUP(Y163,DAY!$A$2:$E$1096,5,0),0)</f>
        <v>0</v>
      </c>
      <c r="Z42" s="24">
        <f>IFERROR(VLOOKUP(Z163,DAY!$A$2:$E$1096,5,0),0)</f>
        <v>0</v>
      </c>
      <c r="AA42" s="24">
        <f>IFERROR(VLOOKUP(AA163,DAY!$A$2:$E$1096,5,0),0)</f>
        <v>0</v>
      </c>
      <c r="AB42" s="24">
        <f>IFERROR(VLOOKUP(AB163,DAY!$A$2:$E$1096,5,0),0)</f>
        <v>0</v>
      </c>
      <c r="AC42" s="24">
        <f>IFERROR(VLOOKUP(AC163,DAY!$A$2:$E$1096,5,0),0)</f>
        <v>0</v>
      </c>
      <c r="AD42" s="24">
        <f>IFERROR(VLOOKUP(AD163,DAY!$A$2:$E$1096,5,0),0)</f>
        <v>0</v>
      </c>
      <c r="AE42" s="11"/>
      <c r="AF42" s="115"/>
      <c r="AG42" s="130"/>
      <c r="AH42" s="11"/>
      <c r="AI42" s="151"/>
      <c r="AJ42" s="130"/>
      <c r="AM42" s="173"/>
      <c r="AN42" s="173"/>
      <c r="AQ42" s="25">
        <f>IFERROR(VLOOKUP(AQ164,DAY!$A$2:$E$744,4,0),0)</f>
        <v>0</v>
      </c>
    </row>
    <row r="43" spans="1:52" ht="27.75" customHeight="1">
      <c r="A43" s="11"/>
      <c r="B43" s="25" t="s">
        <v>3</v>
      </c>
      <c r="C43" s="34" t="s">
        <v>43</v>
      </c>
      <c r="D43" s="34" t="s">
        <v>43</v>
      </c>
      <c r="E43" s="34" t="s">
        <v>36</v>
      </c>
      <c r="F43" s="34" t="s">
        <v>43</v>
      </c>
      <c r="G43" s="34" t="s">
        <v>43</v>
      </c>
      <c r="H43" s="34" t="s">
        <v>36</v>
      </c>
      <c r="I43" s="34" t="s">
        <v>36</v>
      </c>
      <c r="J43" s="34" t="s">
        <v>43</v>
      </c>
      <c r="K43" s="34" t="s">
        <v>43</v>
      </c>
      <c r="L43" s="34" t="s">
        <v>43</v>
      </c>
      <c r="M43" s="34" t="s">
        <v>43</v>
      </c>
      <c r="N43" s="34" t="s">
        <v>43</v>
      </c>
      <c r="O43" s="34" t="s">
        <v>36</v>
      </c>
      <c r="P43" s="34" t="s">
        <v>36</v>
      </c>
      <c r="Q43" s="34" t="s">
        <v>43</v>
      </c>
      <c r="R43" s="34" t="s">
        <v>43</v>
      </c>
      <c r="S43" s="34" t="s">
        <v>43</v>
      </c>
      <c r="T43" s="34" t="s">
        <v>43</v>
      </c>
      <c r="U43" s="34" t="s">
        <v>43</v>
      </c>
      <c r="V43" s="34" t="s">
        <v>36</v>
      </c>
      <c r="W43" s="34" t="s">
        <v>36</v>
      </c>
      <c r="X43" s="34" t="s">
        <v>43</v>
      </c>
      <c r="Y43" s="34" t="s">
        <v>43</v>
      </c>
      <c r="Z43" s="34" t="s">
        <v>43</v>
      </c>
      <c r="AA43" s="34" t="s">
        <v>43</v>
      </c>
      <c r="AB43" s="34" t="s">
        <v>43</v>
      </c>
      <c r="AC43" s="34" t="s">
        <v>36</v>
      </c>
      <c r="AD43" s="34" t="s">
        <v>36</v>
      </c>
      <c r="AE43" s="98">
        <f>IF(COUNT(C43:AD43)=0,+(COUNTIF(C43:AD43,"作業"))+(COUNTIF(C43:AD43,"休日")),"")</f>
        <v>28</v>
      </c>
      <c r="AF43" s="116">
        <f>IF(+COUNT(C43:AD43)=0,(COUNTIF(C43:AD43,"休日")),"")</f>
        <v>9</v>
      </c>
      <c r="AG43" s="131" t="str">
        <f>IFERROR(IF(AND(AE43&lt;=6,AE43&gt;=1),$F$149,IF(AM44&gt;0.284,$F$147,$F$148)),0)</f>
        <v>クリア</v>
      </c>
      <c r="AH43" s="98">
        <f>IF(COUNT(C44:AD44)=0,+(COUNTIF(C44:AD44,"作業"))+(COUNTIF(C44:AD44,"休日")),"")</f>
        <v>28</v>
      </c>
      <c r="AI43" s="34">
        <f>IF(COUNT(C44:AD44)=0,(COUNTIF(C44:AD44,"休日")),"")</f>
        <v>9</v>
      </c>
      <c r="AJ43" s="131" t="str">
        <f>IFERROR(IF(AND(AH43&lt;=6,AH43&gt;=1),$F$149,IF(AN44&gt;0.284,$F$145,$F$146)),0)</f>
        <v>達成</v>
      </c>
      <c r="AL43" s="3"/>
      <c r="AM43" s="177"/>
      <c r="AN43" s="177"/>
      <c r="AO43" s="3"/>
      <c r="AP43" s="3"/>
      <c r="AQ43" s="24">
        <f>IFERROR(VLOOKUP(AQ164,DAY!$A$2:$E$744,5,0),0)</f>
        <v>0</v>
      </c>
      <c r="AR43" s="3"/>
      <c r="AS43" s="3"/>
      <c r="AT43" s="3"/>
      <c r="AU43" s="3"/>
      <c r="AV43" s="3"/>
      <c r="AW43" s="3"/>
      <c r="AX43" s="3"/>
      <c r="AY43" s="3"/>
      <c r="AZ43" s="3"/>
    </row>
    <row r="44" spans="1:52" ht="27.75" customHeight="1">
      <c r="A44" s="12"/>
      <c r="B44" s="27" t="s">
        <v>14</v>
      </c>
      <c r="C44" s="35" t="s">
        <v>43</v>
      </c>
      <c r="D44" s="35" t="s">
        <v>43</v>
      </c>
      <c r="E44" s="35" t="s">
        <v>36</v>
      </c>
      <c r="F44" s="35" t="s">
        <v>43</v>
      </c>
      <c r="G44" s="35" t="s">
        <v>43</v>
      </c>
      <c r="H44" s="35" t="s">
        <v>36</v>
      </c>
      <c r="I44" s="35" t="s">
        <v>36</v>
      </c>
      <c r="J44" s="35" t="s">
        <v>43</v>
      </c>
      <c r="K44" s="35" t="s">
        <v>43</v>
      </c>
      <c r="L44" s="35" t="s">
        <v>43</v>
      </c>
      <c r="M44" s="35" t="s">
        <v>43</v>
      </c>
      <c r="N44" s="35" t="s">
        <v>43</v>
      </c>
      <c r="O44" s="35" t="s">
        <v>36</v>
      </c>
      <c r="P44" s="35" t="s">
        <v>36</v>
      </c>
      <c r="Q44" s="35" t="s">
        <v>43</v>
      </c>
      <c r="R44" s="35" t="s">
        <v>43</v>
      </c>
      <c r="S44" s="35" t="s">
        <v>43</v>
      </c>
      <c r="T44" s="35" t="s">
        <v>43</v>
      </c>
      <c r="U44" s="35" t="s">
        <v>43</v>
      </c>
      <c r="V44" s="35" t="s">
        <v>36</v>
      </c>
      <c r="W44" s="35" t="s">
        <v>36</v>
      </c>
      <c r="X44" s="35" t="s">
        <v>43</v>
      </c>
      <c r="Y44" s="35" t="s">
        <v>43</v>
      </c>
      <c r="Z44" s="35" t="s">
        <v>43</v>
      </c>
      <c r="AA44" s="35" t="s">
        <v>43</v>
      </c>
      <c r="AB44" s="35" t="s">
        <v>43</v>
      </c>
      <c r="AC44" s="35" t="s">
        <v>36</v>
      </c>
      <c r="AD44" s="35" t="s">
        <v>36</v>
      </c>
      <c r="AE44" s="99">
        <f>IFERROR(AM44,0)</f>
        <v>0.32100000000000001</v>
      </c>
      <c r="AF44" s="117"/>
      <c r="AG44" s="132"/>
      <c r="AH44" s="99">
        <f>IFERROR(AN44,0)</f>
        <v>0.32100000000000001</v>
      </c>
      <c r="AI44" s="152"/>
      <c r="AJ44" s="132"/>
      <c r="AM44" s="176">
        <f>ROUND(AF43/AE43,3)</f>
        <v>0.32100000000000001</v>
      </c>
      <c r="AN44" s="179">
        <f>ROUND(AI43/AH43,3)</f>
        <v>0.32100000000000001</v>
      </c>
      <c r="AQ44" s="182">
        <f>IFERROR(VLOOKUP(AQ164,DAY!$A$2:$E$744,6,0),0)</f>
        <v>0</v>
      </c>
    </row>
    <row r="45" spans="1:52" s="3" customFormat="1" ht="27.75" customHeight="1">
      <c r="A45" s="10" t="s">
        <v>58</v>
      </c>
      <c r="B45" s="21" t="s">
        <v>7</v>
      </c>
      <c r="C45" s="21">
        <f>IFERROR(VLOOKUP(C164,DAY!$A$2:$E$1096,2,0),0)</f>
        <v>0</v>
      </c>
      <c r="D45" s="21">
        <f>IFERROR(VLOOKUP(D164,DAY!$A$2:$E$744,2,0),0)</f>
        <v>0</v>
      </c>
      <c r="E45" s="21">
        <f>IFERROR(VLOOKUP(E164,DAY!$A$2:$E$744,2,0),0)</f>
        <v>0</v>
      </c>
      <c r="F45" s="21">
        <f>IFERROR(VLOOKUP(F164,DAY!$A$2:$E$744,2,0),0)</f>
        <v>0</v>
      </c>
      <c r="G45" s="21">
        <f>IFERROR(VLOOKUP(G164,DAY!$A$2:$E$744,2,0),0)</f>
        <v>0</v>
      </c>
      <c r="H45" s="21">
        <f>IFERROR(VLOOKUP(H164,DAY!$A$2:$E$744,2,0),0)</f>
        <v>0</v>
      </c>
      <c r="I45" s="21">
        <f>IFERROR(VLOOKUP(I164,DAY!$A$2:$E$744,2,0),0)</f>
        <v>0</v>
      </c>
      <c r="J45" s="21">
        <f>IFERROR(VLOOKUP(J164,DAY!$A$2:$E$744,2,0),0)</f>
        <v>0</v>
      </c>
      <c r="K45" s="21">
        <f>IFERROR(VLOOKUP(K164,DAY!$A$2:$E$744,2,0),0)</f>
        <v>0</v>
      </c>
      <c r="L45" s="21">
        <f>IFERROR(VLOOKUP(L164,DAY!$A$2:$E$744,2,0),0)</f>
        <v>0</v>
      </c>
      <c r="M45" s="21">
        <f>IFERROR(VLOOKUP(M164,DAY!$A$2:$E$744,2,0),0)</f>
        <v>0</v>
      </c>
      <c r="N45" s="21">
        <f>IFERROR(VLOOKUP(N164,DAY!$A$2:$E$744,2,0),0)</f>
        <v>0</v>
      </c>
      <c r="O45" s="21">
        <f>IFERROR(VLOOKUP(O164,DAY!$A$2:$E$744,2,0),0)</f>
        <v>0</v>
      </c>
      <c r="P45" s="21">
        <f>IFERROR(VLOOKUP(P164,DAY!$A$2:$E$744,2,0),0)</f>
        <v>0</v>
      </c>
      <c r="Q45" s="21">
        <f>IFERROR(VLOOKUP(Q164,DAY!$A$2:$E$744,2,0),0)</f>
        <v>0</v>
      </c>
      <c r="R45" s="21">
        <f>IFERROR(VLOOKUP(R164,DAY!$A$2:$E$744,2,0),0)</f>
        <v>0</v>
      </c>
      <c r="S45" s="21">
        <f>IFERROR(VLOOKUP(S164,DAY!$A$2:$E$744,2,0),0)</f>
        <v>0</v>
      </c>
      <c r="T45" s="21">
        <f>IFERROR(VLOOKUP(T164,DAY!$A$2:$E$744,2,0),0)</f>
        <v>0</v>
      </c>
      <c r="U45" s="21">
        <f>IFERROR(VLOOKUP(U164,DAY!$A$2:$E$744,2,0),0)</f>
        <v>0</v>
      </c>
      <c r="V45" s="21">
        <f>IFERROR(VLOOKUP(V164,DAY!$A$2:$E$744,2,0),0)</f>
        <v>0</v>
      </c>
      <c r="W45" s="21">
        <f>IFERROR(VLOOKUP(W164,DAY!$A$2:$E$744,2,0),0)</f>
        <v>0</v>
      </c>
      <c r="X45" s="21">
        <f>IFERROR(VLOOKUP(X164,DAY!$A$2:$E$744,2,0),0)</f>
        <v>0</v>
      </c>
      <c r="Y45" s="21">
        <f>IFERROR(VLOOKUP(Y164,DAY!$A$2:$E$744,2,0),0)</f>
        <v>0</v>
      </c>
      <c r="Z45" s="21">
        <f>IFERROR(VLOOKUP(Z164,DAY!$A$2:$E$744,2,0),0)</f>
        <v>0</v>
      </c>
      <c r="AA45" s="21">
        <f>IFERROR(VLOOKUP(AA164,DAY!$A$2:$E$744,2,0),0)</f>
        <v>0</v>
      </c>
      <c r="AB45" s="21">
        <f>IFERROR(VLOOKUP(AB164,DAY!$A$2:$E$744,2,0),0)</f>
        <v>0</v>
      </c>
      <c r="AC45" s="21">
        <f>IFERROR(VLOOKUP(AC164,DAY!$A$2:$E$744,2,0),0)</f>
        <v>0</v>
      </c>
      <c r="AD45" s="21">
        <f>IFERROR(VLOOKUP(AD164,DAY!$A$2:$E$744,2,0),0)</f>
        <v>0</v>
      </c>
      <c r="AE45" s="97" t="s">
        <v>23</v>
      </c>
      <c r="AF45" s="114" t="s">
        <v>6</v>
      </c>
      <c r="AG45" s="129" t="s">
        <v>93</v>
      </c>
      <c r="AH45" s="10" t="s">
        <v>23</v>
      </c>
      <c r="AI45" s="150" t="s">
        <v>26</v>
      </c>
      <c r="AJ45" s="129" t="s">
        <v>93</v>
      </c>
      <c r="AL45" s="1"/>
      <c r="AM45" s="177"/>
      <c r="AN45" s="177"/>
      <c r="AO45" s="1"/>
      <c r="AP45" s="1"/>
      <c r="AQ45" s="184">
        <f>IFERROR(VLOOKUP(AQ164,DAY!$A$2:$E$744,7,0),0)</f>
        <v>0</v>
      </c>
      <c r="AR45" s="1"/>
      <c r="AS45" s="1"/>
      <c r="AT45" s="1"/>
      <c r="AU45" s="1"/>
      <c r="AV45" s="1"/>
      <c r="AW45" s="1"/>
      <c r="AX45" s="1"/>
      <c r="AY45" s="1"/>
      <c r="AZ45" s="1"/>
    </row>
    <row r="46" spans="1:52" ht="27.75" customHeight="1">
      <c r="A46" s="11"/>
      <c r="B46" s="22" t="s">
        <v>8</v>
      </c>
      <c r="C46" s="22">
        <f>IFERROR(VLOOKUP(C164,DAY!$A$2:$E$1096,3,0),0)</f>
        <v>0</v>
      </c>
      <c r="D46" s="22">
        <f>IFERROR(VLOOKUP(D164,DAY!$A$2:$E$744,3,0),0)</f>
        <v>0</v>
      </c>
      <c r="E46" s="22">
        <f>IFERROR(VLOOKUP(E164,DAY!$A$2:$E$744,3,0),0)</f>
        <v>0</v>
      </c>
      <c r="F46" s="22">
        <f>IFERROR(VLOOKUP(F164,DAY!$A$2:$E$744,3,0),0)</f>
        <v>0</v>
      </c>
      <c r="G46" s="22">
        <f>IFERROR(VLOOKUP(G164,DAY!$A$2:$E$744,3,0),0)</f>
        <v>0</v>
      </c>
      <c r="H46" s="22">
        <f>IFERROR(VLOOKUP(H164,DAY!$A$2:$E$744,3,0),0)</f>
        <v>0</v>
      </c>
      <c r="I46" s="22">
        <f>IFERROR(VLOOKUP(I164,DAY!$A$2:$E$744,3,0),0)</f>
        <v>0</v>
      </c>
      <c r="J46" s="22">
        <f>IFERROR(VLOOKUP(J164,DAY!$A$2:$E$744,3,0),0)</f>
        <v>0</v>
      </c>
      <c r="K46" s="22">
        <f>IFERROR(VLOOKUP(K164,DAY!$A$2:$E$744,3,0),0)</f>
        <v>0</v>
      </c>
      <c r="L46" s="22">
        <f>IFERROR(VLOOKUP(L164,DAY!$A$2:$E$744,3,0),0)</f>
        <v>0</v>
      </c>
      <c r="M46" s="22">
        <f>IFERROR(VLOOKUP(M164,DAY!$A$2:$E$744,3,0),0)</f>
        <v>0</v>
      </c>
      <c r="N46" s="22">
        <f>IFERROR(VLOOKUP(N164,DAY!$A$2:$E$744,3,0),0)</f>
        <v>0</v>
      </c>
      <c r="O46" s="22">
        <f>IFERROR(VLOOKUP(O164,DAY!$A$2:$E$744,3,0),0)</f>
        <v>0</v>
      </c>
      <c r="P46" s="22">
        <f>IFERROR(VLOOKUP(P164,DAY!$A$2:$E$744,3,0),0)</f>
        <v>0</v>
      </c>
      <c r="Q46" s="22">
        <f>IFERROR(VLOOKUP(Q164,DAY!$A$2:$E$744,3,0),0)</f>
        <v>0</v>
      </c>
      <c r="R46" s="22">
        <f>IFERROR(VLOOKUP(R164,DAY!$A$2:$E$744,3,0),0)</f>
        <v>0</v>
      </c>
      <c r="S46" s="22">
        <f>IFERROR(VLOOKUP(S164,DAY!$A$2:$E$744,3,0),0)</f>
        <v>0</v>
      </c>
      <c r="T46" s="22">
        <f>IFERROR(VLOOKUP(T164,DAY!$A$2:$E$744,3,0),0)</f>
        <v>0</v>
      </c>
      <c r="U46" s="22">
        <f>IFERROR(VLOOKUP(U164,DAY!$A$2:$E$744,3,0),0)</f>
        <v>0</v>
      </c>
      <c r="V46" s="22">
        <f>IFERROR(VLOOKUP(V164,DAY!$A$2:$E$744,3,0),0)</f>
        <v>0</v>
      </c>
      <c r="W46" s="22">
        <f>IFERROR(VLOOKUP(W164,DAY!$A$2:$E$744,3,0),0)</f>
        <v>0</v>
      </c>
      <c r="X46" s="22">
        <f>IFERROR(VLOOKUP(X164,DAY!$A$2:$E$744,3,0),0)</f>
        <v>0</v>
      </c>
      <c r="Y46" s="22">
        <f>IFERROR(VLOOKUP(Y164,DAY!$A$2:$E$744,3,0),0)</f>
        <v>0</v>
      </c>
      <c r="Z46" s="22">
        <f>IFERROR(VLOOKUP(Z164,DAY!$A$2:$E$744,3,0),0)</f>
        <v>0</v>
      </c>
      <c r="AA46" s="22">
        <f>IFERROR(VLOOKUP(AA164,DAY!$A$2:$E$744,3,0),0)</f>
        <v>0</v>
      </c>
      <c r="AB46" s="22">
        <f>IFERROR(VLOOKUP(AB164,DAY!$A$2:$E$744,3,0),0)</f>
        <v>0</v>
      </c>
      <c r="AC46" s="22">
        <f>IFERROR(VLOOKUP(AC164,DAY!$A$2:$E$744,3,0),0)</f>
        <v>0</v>
      </c>
      <c r="AD46" s="89">
        <f>IFERROR(VLOOKUP(AD164,DAY!$A$2:$E$744,3,0),0)</f>
        <v>0</v>
      </c>
      <c r="AE46" s="11"/>
      <c r="AF46" s="115"/>
      <c r="AG46" s="129"/>
      <c r="AH46" s="11"/>
      <c r="AI46" s="151"/>
      <c r="AJ46" s="129"/>
      <c r="AM46" s="177"/>
      <c r="AN46" s="177"/>
      <c r="AQ46" s="19">
        <f>IFERROR(VLOOKUP(AQ165,DAY!$A$2:$E$744,2,0),0)</f>
        <v>0</v>
      </c>
    </row>
    <row r="47" spans="1:52" ht="27.75" customHeight="1">
      <c r="A47" s="11"/>
      <c r="B47" s="23" t="s">
        <v>9</v>
      </c>
      <c r="C47" s="23">
        <f>IFERROR(VLOOKUP(C164,DAY!$A$2:$E$1096,4,0),0)</f>
        <v>0</v>
      </c>
      <c r="D47" s="23">
        <f>IFERROR(VLOOKUP(D164,DAY!$A$2:$E$1096,4,0),0)</f>
        <v>0</v>
      </c>
      <c r="E47" s="23">
        <f>IFERROR(VLOOKUP(E164,DAY!$A$2:$E$1096,4,0),0)</f>
        <v>0</v>
      </c>
      <c r="F47" s="23">
        <f>IFERROR(VLOOKUP(F164,DAY!$A$2:$E$1096,4,0),0)</f>
        <v>0</v>
      </c>
      <c r="G47" s="23">
        <f>IFERROR(VLOOKUP(G164,DAY!$A$2:$E$1096,4,0),0)</f>
        <v>0</v>
      </c>
      <c r="H47" s="23">
        <f>IFERROR(VLOOKUP(H164,DAY!$A$2:$E$1096,4,0),0)</f>
        <v>0</v>
      </c>
      <c r="I47" s="23">
        <f>IFERROR(VLOOKUP(I164,DAY!$A$2:$E$1096,4,0),0)</f>
        <v>0</v>
      </c>
      <c r="J47" s="23">
        <f>IFERROR(VLOOKUP(J164,DAY!$A$2:$E$1096,4,0),0)</f>
        <v>0</v>
      </c>
      <c r="K47" s="23">
        <f>IFERROR(VLOOKUP(K164,DAY!$A$2:$E$1096,4,0),0)</f>
        <v>0</v>
      </c>
      <c r="L47" s="23">
        <f>IFERROR(VLOOKUP(L164,DAY!$A$2:$E$1096,4,0),0)</f>
        <v>0</v>
      </c>
      <c r="M47" s="23">
        <f>IFERROR(VLOOKUP(M164,DAY!$A$2:$E$1096,4,0),0)</f>
        <v>0</v>
      </c>
      <c r="N47" s="23">
        <f>IFERROR(VLOOKUP(N164,DAY!$A$2:$E$1096,4,0),0)</f>
        <v>0</v>
      </c>
      <c r="O47" s="23">
        <f>IFERROR(VLOOKUP(O164,DAY!$A$2:$E$1096,4,0),0)</f>
        <v>0</v>
      </c>
      <c r="P47" s="23">
        <f>IFERROR(VLOOKUP(P164,DAY!$A$2:$E$1096,4,0),0)</f>
        <v>0</v>
      </c>
      <c r="Q47" s="23">
        <f>IFERROR(VLOOKUP(Q164,DAY!$A$2:$E$1096,4,0),0)</f>
        <v>0</v>
      </c>
      <c r="R47" s="23">
        <f>IFERROR(VLOOKUP(R164,DAY!$A$2:$E$1096,4,0),0)</f>
        <v>0</v>
      </c>
      <c r="S47" s="23">
        <f>IFERROR(VLOOKUP(S164,DAY!$A$2:$E$1096,4,0),0)</f>
        <v>0</v>
      </c>
      <c r="T47" s="23">
        <f>IFERROR(VLOOKUP(T164,DAY!$A$2:$E$1096,4,0),0)</f>
        <v>0</v>
      </c>
      <c r="U47" s="23">
        <f>IFERROR(VLOOKUP(U164,DAY!$A$2:$E$1096,4,0),0)</f>
        <v>0</v>
      </c>
      <c r="V47" s="23">
        <f>IFERROR(VLOOKUP(V164,DAY!$A$2:$E$1096,4,0),0)</f>
        <v>0</v>
      </c>
      <c r="W47" s="23">
        <f>IFERROR(VLOOKUP(W164,DAY!$A$2:$E$1096,4,0),0)</f>
        <v>0</v>
      </c>
      <c r="X47" s="23">
        <f>IFERROR(VLOOKUP(X164,DAY!$A$2:$E$1096,4,0),0)</f>
        <v>0</v>
      </c>
      <c r="Y47" s="23">
        <f>IFERROR(VLOOKUP(Y164,DAY!$A$2:$E$1096,4,0),0)</f>
        <v>0</v>
      </c>
      <c r="Z47" s="23">
        <f>IFERROR(VLOOKUP(Z164,DAY!$A$2:$E$1096,4,0),0)</f>
        <v>0</v>
      </c>
      <c r="AA47" s="23">
        <f>IFERROR(VLOOKUP(AA164,DAY!$A$2:$E$1096,4,0),0)</f>
        <v>0</v>
      </c>
      <c r="AB47" s="23">
        <f>IFERROR(VLOOKUP(AB164,DAY!$A$2:$E$1096,4,0),0)</f>
        <v>0</v>
      </c>
      <c r="AC47" s="23">
        <f>IFERROR(VLOOKUP(AC164,DAY!$A$2:$E$1096,4,0),0)</f>
        <v>0</v>
      </c>
      <c r="AD47" s="23">
        <f>IFERROR(VLOOKUP(AD164,DAY!$A$2:$E$1096,4,0),0)</f>
        <v>0</v>
      </c>
      <c r="AE47" s="11"/>
      <c r="AF47" s="115"/>
      <c r="AG47" s="129"/>
      <c r="AH47" s="11"/>
      <c r="AI47" s="151"/>
      <c r="AJ47" s="129"/>
      <c r="AM47" s="177"/>
      <c r="AN47" s="177"/>
      <c r="AQ47" s="25">
        <f>IFERROR(VLOOKUP(AQ165,DAY!$A$2:$E$744,3,0),0)</f>
        <v>0</v>
      </c>
    </row>
    <row r="48" spans="1:52" ht="88.5" customHeight="1">
      <c r="A48" s="11"/>
      <c r="B48" s="24" t="s">
        <v>11</v>
      </c>
      <c r="C48" s="24">
        <f>IFERROR(VLOOKUP(C164,DAY!$A$2:$E$1096,5,0),0)</f>
        <v>0</v>
      </c>
      <c r="D48" s="24">
        <f>IFERROR(VLOOKUP(D164,DAY!$A$2:$E$1096,5,0),0)</f>
        <v>0</v>
      </c>
      <c r="E48" s="24">
        <f>IFERROR(VLOOKUP(E164,DAY!$A$2:$E$1096,5,0),0)</f>
        <v>0</v>
      </c>
      <c r="F48" s="24">
        <f>IFERROR(VLOOKUP(F164,DAY!$A$2:$E$1096,5,0),0)</f>
        <v>0</v>
      </c>
      <c r="G48" s="24">
        <f>IFERROR(VLOOKUP(G164,DAY!$A$2:$E$1096,5,0),0)</f>
        <v>0</v>
      </c>
      <c r="H48" s="24">
        <f>IFERROR(VLOOKUP(H164,DAY!$A$2:$E$1096,5,0),0)</f>
        <v>0</v>
      </c>
      <c r="I48" s="24">
        <f>IFERROR(VLOOKUP(I164,DAY!$A$2:$E$1096,5,0),0)</f>
        <v>0</v>
      </c>
      <c r="J48" s="24">
        <f>IFERROR(VLOOKUP(J164,DAY!$A$2:$E$1096,5,0),0)</f>
        <v>0</v>
      </c>
      <c r="K48" s="24">
        <f>IFERROR(VLOOKUP(K164,DAY!$A$2:$E$1096,5,0),0)</f>
        <v>0</v>
      </c>
      <c r="L48" s="24">
        <f>IFERROR(VLOOKUP(L164,DAY!$A$2:$E$1096,5,0),0)</f>
        <v>0</v>
      </c>
      <c r="M48" s="24">
        <f>IFERROR(VLOOKUP(M164,DAY!$A$2:$E$1096,5,0),0)</f>
        <v>0</v>
      </c>
      <c r="N48" s="24">
        <f>IFERROR(VLOOKUP(N164,DAY!$A$2:$E$1096,5,0),0)</f>
        <v>0</v>
      </c>
      <c r="O48" s="24">
        <f>IFERROR(VLOOKUP(O164,DAY!$A$2:$E$1096,5,0),0)</f>
        <v>0</v>
      </c>
      <c r="P48" s="24">
        <f>IFERROR(VLOOKUP(P164,DAY!$A$2:$E$1096,5,0),0)</f>
        <v>0</v>
      </c>
      <c r="Q48" s="24">
        <f>IFERROR(VLOOKUP(Q164,DAY!$A$2:$E$1096,5,0),0)</f>
        <v>0</v>
      </c>
      <c r="R48" s="24">
        <f>IFERROR(VLOOKUP(R164,DAY!$A$2:$E$1096,5,0),0)</f>
        <v>0</v>
      </c>
      <c r="S48" s="24">
        <f>IFERROR(VLOOKUP(S164,DAY!$A$2:$E$1096,5,0),0)</f>
        <v>0</v>
      </c>
      <c r="T48" s="24">
        <f>IFERROR(VLOOKUP(T164,DAY!$A$2:$E$1096,5,0),0)</f>
        <v>0</v>
      </c>
      <c r="U48" s="24">
        <f>IFERROR(VLOOKUP(U164,DAY!$A$2:$E$1096,5,0),0)</f>
        <v>0</v>
      </c>
      <c r="V48" s="24">
        <f>IFERROR(VLOOKUP(V164,DAY!$A$2:$E$1096,5,0),0)</f>
        <v>0</v>
      </c>
      <c r="W48" s="24">
        <f>IFERROR(VLOOKUP(W164,DAY!$A$2:$E$1096,5,0),0)</f>
        <v>0</v>
      </c>
      <c r="X48" s="24">
        <f>IFERROR(VLOOKUP(X164,DAY!$A$2:$E$1096,5,0),0)</f>
        <v>0</v>
      </c>
      <c r="Y48" s="24">
        <f>IFERROR(VLOOKUP(Y164,DAY!$A$2:$E$1096,5,0),0)</f>
        <v>0</v>
      </c>
      <c r="Z48" s="24">
        <f>IFERROR(VLOOKUP(Z164,DAY!$A$2:$E$1096,5,0),0)</f>
        <v>0</v>
      </c>
      <c r="AA48" s="24">
        <f>IFERROR(VLOOKUP(AA164,DAY!$A$2:$E$1096,5,0),0)</f>
        <v>0</v>
      </c>
      <c r="AB48" s="24">
        <f>IFERROR(VLOOKUP(AB164,DAY!$A$2:$E$1096,5,0),0)</f>
        <v>0</v>
      </c>
      <c r="AC48" s="24">
        <f>IFERROR(VLOOKUP(AC164,DAY!$A$2:$E$1096,5,0),0)</f>
        <v>0</v>
      </c>
      <c r="AD48" s="24">
        <f>IFERROR(VLOOKUP(AD164,DAY!$A$2:$E$1096,5,0),0)</f>
        <v>0</v>
      </c>
      <c r="AE48" s="11"/>
      <c r="AF48" s="115"/>
      <c r="AG48" s="130"/>
      <c r="AH48" s="11"/>
      <c r="AI48" s="151"/>
      <c r="AJ48" s="130"/>
      <c r="AM48" s="173"/>
      <c r="AN48" s="173"/>
      <c r="AQ48" s="25">
        <f>IFERROR(VLOOKUP(AQ165,DAY!$A$2:$E$744,4,0),0)</f>
        <v>0</v>
      </c>
    </row>
    <row r="49" spans="1:43" ht="27.75" customHeight="1">
      <c r="A49" s="11"/>
      <c r="B49" s="25" t="s">
        <v>3</v>
      </c>
      <c r="C49" s="34" t="s">
        <v>43</v>
      </c>
      <c r="D49" s="34" t="s">
        <v>43</v>
      </c>
      <c r="E49" s="34" t="s">
        <v>43</v>
      </c>
      <c r="F49" s="34" t="s">
        <v>43</v>
      </c>
      <c r="G49" s="34" t="s">
        <v>43</v>
      </c>
      <c r="H49" s="34" t="s">
        <v>36</v>
      </c>
      <c r="I49" s="34" t="s">
        <v>36</v>
      </c>
      <c r="J49" s="34" t="s">
        <v>43</v>
      </c>
      <c r="K49" s="34" t="s">
        <v>43</v>
      </c>
      <c r="L49" s="34" t="s">
        <v>43</v>
      </c>
      <c r="M49" s="34" t="s">
        <v>43</v>
      </c>
      <c r="N49" s="34" t="s">
        <v>43</v>
      </c>
      <c r="O49" s="34" t="s">
        <v>36</v>
      </c>
      <c r="P49" s="34" t="s">
        <v>36</v>
      </c>
      <c r="Q49" s="34" t="s">
        <v>36</v>
      </c>
      <c r="R49" s="34" t="s">
        <v>43</v>
      </c>
      <c r="S49" s="34" t="s">
        <v>43</v>
      </c>
      <c r="T49" s="34" t="s">
        <v>43</v>
      </c>
      <c r="U49" s="34" t="s">
        <v>36</v>
      </c>
      <c r="V49" s="34" t="s">
        <v>36</v>
      </c>
      <c r="W49" s="34" t="s">
        <v>36</v>
      </c>
      <c r="X49" s="34" t="s">
        <v>36</v>
      </c>
      <c r="Y49" s="34" t="s">
        <v>43</v>
      </c>
      <c r="Z49" s="34" t="s">
        <v>43</v>
      </c>
      <c r="AA49" s="34" t="s">
        <v>43</v>
      </c>
      <c r="AB49" s="34" t="s">
        <v>43</v>
      </c>
      <c r="AC49" s="34" t="s">
        <v>36</v>
      </c>
      <c r="AD49" s="34" t="s">
        <v>36</v>
      </c>
      <c r="AE49" s="98">
        <f>IF(COUNT(C49:AD49)=0,+(COUNTIF(C49:AD49,"作業"))+(COUNTIF(C49:AD49,"休日")),"")</f>
        <v>28</v>
      </c>
      <c r="AF49" s="116">
        <f>IF(+COUNT(C49:AD49)=0,(COUNTIF(C49:AD49,"休日")),"")</f>
        <v>11</v>
      </c>
      <c r="AG49" s="131" t="str">
        <f>IFERROR(IF(AND(AE49&lt;=6,AE49&gt;=1),$F$149,IF(AM50&gt;0.284,$F$147,$F$148)),0)</f>
        <v>クリア</v>
      </c>
      <c r="AH49" s="98">
        <f>IF(COUNT(C50:AD50)=0,+(COUNTIF(C50:AD50,"作業"))+(COUNTIF(C50:AD50,"休日")),"")</f>
        <v>28</v>
      </c>
      <c r="AI49" s="34">
        <f>IF(COUNT(C50:AD50)=0,(COUNTIF(C50:AD50,"休日")),"")</f>
        <v>11</v>
      </c>
      <c r="AJ49" s="131" t="str">
        <f>IFERROR(IF(AND(AH49&lt;=6,AH49&gt;=1),$F$149,IF(AN50&gt;0.284,$F$145,$F$146)),0)</f>
        <v>達成</v>
      </c>
      <c r="AL49" s="3"/>
      <c r="AM49" s="177"/>
      <c r="AN49" s="177"/>
      <c r="AQ49" s="24">
        <f>IFERROR(VLOOKUP(AQ165,DAY!$A$2:$E$744,5,0),0)</f>
        <v>0</v>
      </c>
    </row>
    <row r="50" spans="1:43" ht="27.75" customHeight="1">
      <c r="A50" s="12"/>
      <c r="B50" s="20" t="s">
        <v>14</v>
      </c>
      <c r="C50" s="35" t="s">
        <v>43</v>
      </c>
      <c r="D50" s="35" t="s">
        <v>43</v>
      </c>
      <c r="E50" s="35" t="s">
        <v>43</v>
      </c>
      <c r="F50" s="35" t="s">
        <v>43</v>
      </c>
      <c r="G50" s="35" t="s">
        <v>36</v>
      </c>
      <c r="H50" s="35" t="s">
        <v>43</v>
      </c>
      <c r="I50" s="35" t="s">
        <v>36</v>
      </c>
      <c r="J50" s="35" t="s">
        <v>43</v>
      </c>
      <c r="K50" s="35" t="s">
        <v>43</v>
      </c>
      <c r="L50" s="35" t="s">
        <v>43</v>
      </c>
      <c r="M50" s="35" t="s">
        <v>43</v>
      </c>
      <c r="N50" s="35" t="s">
        <v>43</v>
      </c>
      <c r="O50" s="35" t="s">
        <v>36</v>
      </c>
      <c r="P50" s="35" t="s">
        <v>36</v>
      </c>
      <c r="Q50" s="35" t="s">
        <v>36</v>
      </c>
      <c r="R50" s="35" t="s">
        <v>43</v>
      </c>
      <c r="S50" s="35" t="s">
        <v>43</v>
      </c>
      <c r="T50" s="35" t="s">
        <v>43</v>
      </c>
      <c r="U50" s="35" t="s">
        <v>36</v>
      </c>
      <c r="V50" s="35" t="s">
        <v>36</v>
      </c>
      <c r="W50" s="35" t="s">
        <v>36</v>
      </c>
      <c r="X50" s="35" t="s">
        <v>36</v>
      </c>
      <c r="Y50" s="35" t="s">
        <v>43</v>
      </c>
      <c r="Z50" s="35" t="s">
        <v>43</v>
      </c>
      <c r="AA50" s="35" t="s">
        <v>43</v>
      </c>
      <c r="AB50" s="35" t="s">
        <v>43</v>
      </c>
      <c r="AC50" s="35" t="s">
        <v>36</v>
      </c>
      <c r="AD50" s="35" t="s">
        <v>36</v>
      </c>
      <c r="AE50" s="99">
        <f>IFERROR(AM50,0)</f>
        <v>0.39300000000000002</v>
      </c>
      <c r="AF50" s="117"/>
      <c r="AG50" s="132"/>
      <c r="AH50" s="99">
        <f>IFERROR(AN50,0)</f>
        <v>0.39300000000000002</v>
      </c>
      <c r="AI50" s="152"/>
      <c r="AJ50" s="132"/>
      <c r="AM50" s="176">
        <f>ROUND(AF49/AE49,3)</f>
        <v>0.39300000000000002</v>
      </c>
      <c r="AN50" s="179">
        <f>ROUND(AI49/AH49,3)</f>
        <v>0.39300000000000002</v>
      </c>
      <c r="AQ50" s="182">
        <f>IFERROR(VLOOKUP(AQ165,DAY!$A$2:$E$744,6,0),0)</f>
        <v>0</v>
      </c>
    </row>
    <row r="51" spans="1:43" ht="27.75" customHeight="1">
      <c r="A51" s="10" t="s">
        <v>77</v>
      </c>
      <c r="B51" s="21" t="s">
        <v>7</v>
      </c>
      <c r="C51" s="26">
        <f>IFERROR(VLOOKUP(C165,DAY!$A$2:$E$1096,2,0),0)</f>
        <v>0</v>
      </c>
      <c r="D51" s="26">
        <f>IFERROR(VLOOKUP(D165,DAY!$A$2:$E$744,2,0),0)</f>
        <v>0</v>
      </c>
      <c r="E51" s="26">
        <f>IFERROR(VLOOKUP(E165,DAY!$A$2:$E$744,2,0),0)</f>
        <v>0</v>
      </c>
      <c r="F51" s="26">
        <f>IFERROR(VLOOKUP(F165,DAY!$A$2:$E$744,2,0),0)</f>
        <v>0</v>
      </c>
      <c r="G51" s="26">
        <f>IFERROR(VLOOKUP(G165,DAY!$A$2:$E$744,2,0),0)</f>
        <v>0</v>
      </c>
      <c r="H51" s="26">
        <f>IFERROR(VLOOKUP(H165,DAY!$A$2:$E$744,2,0),0)</f>
        <v>0</v>
      </c>
      <c r="I51" s="26">
        <f>IFERROR(VLOOKUP(I165,DAY!$A$2:$E$744,2,0),0)</f>
        <v>0</v>
      </c>
      <c r="J51" s="26">
        <f>IFERROR(VLOOKUP(J165,DAY!$A$2:$E$744,2,0),0)</f>
        <v>0</v>
      </c>
      <c r="K51" s="26">
        <f>IFERROR(VLOOKUP(K165,DAY!$A$2:$E$744,2,0),0)</f>
        <v>0</v>
      </c>
      <c r="L51" s="26">
        <f>IFERROR(VLOOKUP(L165,DAY!$A$2:$E$744,2,0),0)</f>
        <v>0</v>
      </c>
      <c r="M51" s="26">
        <f>IFERROR(VLOOKUP(M165,DAY!$A$2:$E$744,2,0),0)</f>
        <v>0</v>
      </c>
      <c r="N51" s="26">
        <f>IFERROR(VLOOKUP(N165,DAY!$A$2:$E$744,2,0),0)</f>
        <v>0</v>
      </c>
      <c r="O51" s="26">
        <f>IFERROR(VLOOKUP(O165,DAY!$A$2:$E$744,2,0),0)</f>
        <v>0</v>
      </c>
      <c r="P51" s="26">
        <f>IFERROR(VLOOKUP(P165,DAY!$A$2:$E$744,2,0),0)</f>
        <v>0</v>
      </c>
      <c r="Q51" s="26">
        <f>IFERROR(VLOOKUP(Q165,DAY!$A$2:$E$744,2,0),0)</f>
        <v>0</v>
      </c>
      <c r="R51" s="26">
        <f>IFERROR(VLOOKUP(R165,DAY!$A$2:$E$744,2,0),0)</f>
        <v>0</v>
      </c>
      <c r="S51" s="26">
        <f>IFERROR(VLOOKUP(S165,DAY!$A$2:$E$744,2,0),0)</f>
        <v>0</v>
      </c>
      <c r="T51" s="26">
        <f>IFERROR(VLOOKUP(T165,DAY!$A$2:$E$744,2,0),0)</f>
        <v>0</v>
      </c>
      <c r="U51" s="26">
        <f>IFERROR(VLOOKUP(U165,DAY!$A$2:$E$744,2,0),0)</f>
        <v>0</v>
      </c>
      <c r="V51" s="26">
        <f>IFERROR(VLOOKUP(V165,DAY!$A$2:$E$744,2,0),0)</f>
        <v>0</v>
      </c>
      <c r="W51" s="26">
        <f>IFERROR(VLOOKUP(W165,DAY!$A$2:$E$744,2,0),0)</f>
        <v>0</v>
      </c>
      <c r="X51" s="26">
        <f>IFERROR(VLOOKUP(X165,DAY!$A$2:$E$744,2,0),0)</f>
        <v>0</v>
      </c>
      <c r="Y51" s="26">
        <f>IFERROR(VLOOKUP(Y165,DAY!$A$2:$E$744,2,0),0)</f>
        <v>0</v>
      </c>
      <c r="Z51" s="26">
        <f>IFERROR(VLOOKUP(Z165,DAY!$A$2:$E$744,2,0),0)</f>
        <v>0</v>
      </c>
      <c r="AA51" s="26">
        <f>IFERROR(VLOOKUP(AA165,DAY!$A$2:$E$744,2,0),0)</f>
        <v>0</v>
      </c>
      <c r="AB51" s="26">
        <f>IFERROR(VLOOKUP(AB165,DAY!$A$2:$E$744,2,0),0)</f>
        <v>0</v>
      </c>
      <c r="AC51" s="26">
        <f>IFERROR(VLOOKUP(AC165,DAY!$A$2:$E$744,2,0),0)</f>
        <v>0</v>
      </c>
      <c r="AD51" s="26">
        <f>IFERROR(VLOOKUP(AD165,DAY!$A$2:$E$744,2,0),0)</f>
        <v>0</v>
      </c>
      <c r="AE51" s="97" t="s">
        <v>23</v>
      </c>
      <c r="AF51" s="114" t="s">
        <v>6</v>
      </c>
      <c r="AG51" s="129" t="s">
        <v>93</v>
      </c>
      <c r="AH51" s="10" t="s">
        <v>23</v>
      </c>
      <c r="AI51" s="150" t="s">
        <v>26</v>
      </c>
      <c r="AJ51" s="129" t="s">
        <v>93</v>
      </c>
      <c r="AK51" s="3"/>
      <c r="AM51" s="177"/>
      <c r="AN51" s="177"/>
      <c r="AQ51" s="183">
        <f>IFERROR(VLOOKUP(AQ165,DAY!$A$2:$E$744,7,0),0)</f>
        <v>0</v>
      </c>
    </row>
    <row r="52" spans="1:43" ht="27.75" customHeight="1">
      <c r="A52" s="11"/>
      <c r="B52" s="22" t="s">
        <v>8</v>
      </c>
      <c r="C52" s="22">
        <f>IFERROR(VLOOKUP(C165,DAY!$A$2:$E$1096,3,0),0)</f>
        <v>0</v>
      </c>
      <c r="D52" s="22">
        <f>IFERROR(VLOOKUP(D165,DAY!$A$2:$E$744,3,0),0)</f>
        <v>0</v>
      </c>
      <c r="E52" s="22">
        <f>IFERROR(VLOOKUP(E165,DAY!$A$2:$E$744,3,0),0)</f>
        <v>0</v>
      </c>
      <c r="F52" s="22">
        <f>IFERROR(VLOOKUP(F165,DAY!$A$2:$E$744,3,0),0)</f>
        <v>0</v>
      </c>
      <c r="G52" s="22">
        <f>IFERROR(VLOOKUP(G165,DAY!$A$2:$E$744,3,0),0)</f>
        <v>0</v>
      </c>
      <c r="H52" s="22">
        <f>IFERROR(VLOOKUP(H165,DAY!$A$2:$E$744,3,0),0)</f>
        <v>0</v>
      </c>
      <c r="I52" s="22">
        <f>IFERROR(VLOOKUP(I165,DAY!$A$2:$E$744,3,0),0)</f>
        <v>0</v>
      </c>
      <c r="J52" s="22">
        <f>IFERROR(VLOOKUP(J165,DAY!$A$2:$E$744,3,0),0)</f>
        <v>0</v>
      </c>
      <c r="K52" s="22">
        <f>IFERROR(VLOOKUP(K165,DAY!$A$2:$E$744,3,0),0)</f>
        <v>0</v>
      </c>
      <c r="L52" s="22">
        <f>IFERROR(VLOOKUP(L165,DAY!$A$2:$E$744,3,0),0)</f>
        <v>0</v>
      </c>
      <c r="M52" s="22">
        <f>IFERROR(VLOOKUP(M165,DAY!$A$2:$E$744,3,0),0)</f>
        <v>0</v>
      </c>
      <c r="N52" s="22">
        <f>IFERROR(VLOOKUP(N165,DAY!$A$2:$E$744,3,0),0)</f>
        <v>0</v>
      </c>
      <c r="O52" s="22">
        <f>IFERROR(VLOOKUP(O165,DAY!$A$2:$E$744,3,0),0)</f>
        <v>0</v>
      </c>
      <c r="P52" s="22">
        <f>IFERROR(VLOOKUP(P165,DAY!$A$2:$E$744,3,0),0)</f>
        <v>0</v>
      </c>
      <c r="Q52" s="22">
        <f>IFERROR(VLOOKUP(Q165,DAY!$A$2:$E$744,3,0),0)</f>
        <v>0</v>
      </c>
      <c r="R52" s="22">
        <f>IFERROR(VLOOKUP(R165,DAY!$A$2:$E$744,3,0),0)</f>
        <v>0</v>
      </c>
      <c r="S52" s="22">
        <f>IFERROR(VLOOKUP(S165,DAY!$A$2:$E$744,3,0),0)</f>
        <v>0</v>
      </c>
      <c r="T52" s="22">
        <f>IFERROR(VLOOKUP(T165,DAY!$A$2:$E$744,3,0),0)</f>
        <v>0</v>
      </c>
      <c r="U52" s="22">
        <f>IFERROR(VLOOKUP(U165,DAY!$A$2:$E$744,3,0),0)</f>
        <v>0</v>
      </c>
      <c r="V52" s="22">
        <f>IFERROR(VLOOKUP(V165,DAY!$A$2:$E$744,3,0),0)</f>
        <v>0</v>
      </c>
      <c r="W52" s="22">
        <f>IFERROR(VLOOKUP(W165,DAY!$A$2:$E$744,3,0),0)</f>
        <v>0</v>
      </c>
      <c r="X52" s="22">
        <f>IFERROR(VLOOKUP(X165,DAY!$A$2:$E$744,3,0),0)</f>
        <v>0</v>
      </c>
      <c r="Y52" s="22">
        <f>IFERROR(VLOOKUP(Y165,DAY!$A$2:$E$744,3,0),0)</f>
        <v>0</v>
      </c>
      <c r="Z52" s="22">
        <f>IFERROR(VLOOKUP(Z165,DAY!$A$2:$E$744,3,0),0)</f>
        <v>0</v>
      </c>
      <c r="AA52" s="22">
        <f>IFERROR(VLOOKUP(AA165,DAY!$A$2:$E$744,3,0),0)</f>
        <v>0</v>
      </c>
      <c r="AB52" s="22">
        <f>IFERROR(VLOOKUP(AB165,DAY!$A$2:$E$744,3,0),0)</f>
        <v>0</v>
      </c>
      <c r="AC52" s="22">
        <f>IFERROR(VLOOKUP(AC165,DAY!$A$2:$E$744,3,0),0)</f>
        <v>0</v>
      </c>
      <c r="AD52" s="89">
        <f>IFERROR(VLOOKUP(AD165,DAY!$A$2:$E$744,3,0),0)</f>
        <v>0</v>
      </c>
      <c r="AE52" s="11"/>
      <c r="AF52" s="115"/>
      <c r="AG52" s="129"/>
      <c r="AH52" s="11"/>
      <c r="AI52" s="151"/>
      <c r="AJ52" s="129"/>
      <c r="AM52" s="177"/>
      <c r="AN52" s="177"/>
      <c r="AQ52" s="23">
        <f>IFERROR(VLOOKUP(AQ166,DAY!$A$2:$E$744,2,0),0)</f>
        <v>0</v>
      </c>
    </row>
    <row r="53" spans="1:43" ht="27.75" customHeight="1">
      <c r="A53" s="11"/>
      <c r="B53" s="23" t="s">
        <v>9</v>
      </c>
      <c r="C53" s="23">
        <f>IFERROR(VLOOKUP(C165,DAY!$A$2:$E$1096,4,0),0)</f>
        <v>0</v>
      </c>
      <c r="D53" s="23">
        <f>IFERROR(VLOOKUP(D165,DAY!$A$2:$E$1096,4,0),0)</f>
        <v>0</v>
      </c>
      <c r="E53" s="23">
        <f>IFERROR(VLOOKUP(E165,DAY!$A$2:$E$1096,4,0),0)</f>
        <v>0</v>
      </c>
      <c r="F53" s="23">
        <f>IFERROR(VLOOKUP(F165,DAY!$A$2:$E$1096,4,0),0)</f>
        <v>0</v>
      </c>
      <c r="G53" s="23">
        <f>IFERROR(VLOOKUP(G165,DAY!$A$2:$E$1096,4,0),0)</f>
        <v>0</v>
      </c>
      <c r="H53" s="23">
        <f>IFERROR(VLOOKUP(H165,DAY!$A$2:$E$1096,4,0),0)</f>
        <v>0</v>
      </c>
      <c r="I53" s="23">
        <f>IFERROR(VLOOKUP(I165,DAY!$A$2:$E$1096,4,0),0)</f>
        <v>0</v>
      </c>
      <c r="J53" s="23">
        <f>IFERROR(VLOOKUP(J165,DAY!$A$2:$E$1096,4,0),0)</f>
        <v>0</v>
      </c>
      <c r="K53" s="23">
        <f>IFERROR(VLOOKUP(K165,DAY!$A$2:$E$1096,4,0),0)</f>
        <v>0</v>
      </c>
      <c r="L53" s="23">
        <f>IFERROR(VLOOKUP(L165,DAY!$A$2:$E$1096,4,0),0)</f>
        <v>0</v>
      </c>
      <c r="M53" s="23">
        <f>IFERROR(VLOOKUP(M165,DAY!$A$2:$E$1096,4,0),0)</f>
        <v>0</v>
      </c>
      <c r="N53" s="23">
        <f>IFERROR(VLOOKUP(N165,DAY!$A$2:$E$1096,4,0),0)</f>
        <v>0</v>
      </c>
      <c r="O53" s="23">
        <f>IFERROR(VLOOKUP(O165,DAY!$A$2:$E$1096,4,0),0)</f>
        <v>0</v>
      </c>
      <c r="P53" s="23">
        <f>IFERROR(VLOOKUP(P165,DAY!$A$2:$E$1096,4,0),0)</f>
        <v>0</v>
      </c>
      <c r="Q53" s="23">
        <f>IFERROR(VLOOKUP(Q165,DAY!$A$2:$E$1096,4,0),0)</f>
        <v>0</v>
      </c>
      <c r="R53" s="23">
        <f>IFERROR(VLOOKUP(R165,DAY!$A$2:$E$1096,4,0),0)</f>
        <v>0</v>
      </c>
      <c r="S53" s="23">
        <f>IFERROR(VLOOKUP(S165,DAY!$A$2:$E$1096,4,0),0)</f>
        <v>0</v>
      </c>
      <c r="T53" s="23">
        <f>IFERROR(VLOOKUP(T165,DAY!$A$2:$E$1096,4,0),0)</f>
        <v>0</v>
      </c>
      <c r="U53" s="23">
        <f>IFERROR(VLOOKUP(U165,DAY!$A$2:$E$1096,4,0),0)</f>
        <v>0</v>
      </c>
      <c r="V53" s="23">
        <f>IFERROR(VLOOKUP(V165,DAY!$A$2:$E$1096,4,0),0)</f>
        <v>0</v>
      </c>
      <c r="W53" s="23">
        <f>IFERROR(VLOOKUP(W165,DAY!$A$2:$E$1096,4,0),0)</f>
        <v>0</v>
      </c>
      <c r="X53" s="23">
        <f>IFERROR(VLOOKUP(X165,DAY!$A$2:$E$1096,4,0),0)</f>
        <v>0</v>
      </c>
      <c r="Y53" s="23">
        <f>IFERROR(VLOOKUP(Y165,DAY!$A$2:$E$1096,4,0),0)</f>
        <v>0</v>
      </c>
      <c r="Z53" s="23">
        <f>IFERROR(VLOOKUP(Z165,DAY!$A$2:$E$1096,4,0),0)</f>
        <v>0</v>
      </c>
      <c r="AA53" s="23">
        <f>IFERROR(VLOOKUP(AA165,DAY!$A$2:$E$1096,4,0),0)</f>
        <v>0</v>
      </c>
      <c r="AB53" s="23">
        <f>IFERROR(VLOOKUP(AB165,DAY!$A$2:$E$1096,4,0),0)</f>
        <v>0</v>
      </c>
      <c r="AC53" s="23">
        <f>IFERROR(VLOOKUP(AC165,DAY!$A$2:$E$1096,4,0),0)</f>
        <v>0</v>
      </c>
      <c r="AD53" s="23">
        <f>IFERROR(VLOOKUP(AD165,DAY!$A$2:$E$1096,4,0),0)</f>
        <v>0</v>
      </c>
      <c r="AE53" s="11"/>
      <c r="AF53" s="115"/>
      <c r="AG53" s="129"/>
      <c r="AH53" s="11"/>
      <c r="AI53" s="151"/>
      <c r="AJ53" s="129"/>
      <c r="AM53" s="177"/>
      <c r="AN53" s="177"/>
      <c r="AQ53" s="25">
        <f>IFERROR(VLOOKUP(AQ166,DAY!$A$2:$E$744,3,0),0)</f>
        <v>0</v>
      </c>
    </row>
    <row r="54" spans="1:43" ht="88.5" customHeight="1">
      <c r="A54" s="11"/>
      <c r="B54" s="24" t="s">
        <v>11</v>
      </c>
      <c r="C54" s="24">
        <f>IFERROR(VLOOKUP(C165,DAY!$A$2:$E$1096,5,0),0)</f>
        <v>0</v>
      </c>
      <c r="D54" s="24">
        <f>IFERROR(VLOOKUP(D165,DAY!$A$2:$E$1096,5,0),0)</f>
        <v>0</v>
      </c>
      <c r="E54" s="24">
        <f>IFERROR(VLOOKUP(E165,DAY!$A$2:$E$1096,5,0),0)</f>
        <v>0</v>
      </c>
      <c r="F54" s="24">
        <f>IFERROR(VLOOKUP(F165,DAY!$A$2:$E$1096,5,0),0)</f>
        <v>0</v>
      </c>
      <c r="G54" s="24">
        <f>IFERROR(VLOOKUP(G165,DAY!$A$2:$E$1096,5,0),0)</f>
        <v>0</v>
      </c>
      <c r="H54" s="24">
        <f>IFERROR(VLOOKUP(H165,DAY!$A$2:$E$1096,5,0),0)</f>
        <v>0</v>
      </c>
      <c r="I54" s="24">
        <f>IFERROR(VLOOKUP(I165,DAY!$A$2:$E$1096,5,0),0)</f>
        <v>0</v>
      </c>
      <c r="J54" s="24">
        <f>IFERROR(VLOOKUP(J165,DAY!$A$2:$E$1096,5,0),0)</f>
        <v>0</v>
      </c>
      <c r="K54" s="24">
        <f>IFERROR(VLOOKUP(K165,DAY!$A$2:$E$1096,5,0),0)</f>
        <v>0</v>
      </c>
      <c r="L54" s="24">
        <f>IFERROR(VLOOKUP(L165,DAY!$A$2:$E$1096,5,0),0)</f>
        <v>0</v>
      </c>
      <c r="M54" s="24">
        <f>IFERROR(VLOOKUP(M165,DAY!$A$2:$E$1096,5,0),0)</f>
        <v>0</v>
      </c>
      <c r="N54" s="24">
        <f>IFERROR(VLOOKUP(N165,DAY!$A$2:$E$1096,5,0),0)</f>
        <v>0</v>
      </c>
      <c r="O54" s="24">
        <f>IFERROR(VLOOKUP(O165,DAY!$A$2:$E$1096,5,0),0)</f>
        <v>0</v>
      </c>
      <c r="P54" s="24">
        <f>IFERROR(VLOOKUP(P165,DAY!$A$2:$E$1096,5,0),0)</f>
        <v>0</v>
      </c>
      <c r="Q54" s="24">
        <f>IFERROR(VLOOKUP(Q165,DAY!$A$2:$E$1096,5,0),0)</f>
        <v>0</v>
      </c>
      <c r="R54" s="24">
        <f>IFERROR(VLOOKUP(R165,DAY!$A$2:$E$1096,5,0),0)</f>
        <v>0</v>
      </c>
      <c r="S54" s="24">
        <f>IFERROR(VLOOKUP(S165,DAY!$A$2:$E$1096,5,0),0)</f>
        <v>0</v>
      </c>
      <c r="T54" s="24">
        <f>IFERROR(VLOOKUP(T165,DAY!$A$2:$E$1096,5,0),0)</f>
        <v>0</v>
      </c>
      <c r="U54" s="24">
        <f>IFERROR(VLOOKUP(U165,DAY!$A$2:$E$1096,5,0),0)</f>
        <v>0</v>
      </c>
      <c r="V54" s="24">
        <f>IFERROR(VLOOKUP(V165,DAY!$A$2:$E$1096,5,0),0)</f>
        <v>0</v>
      </c>
      <c r="W54" s="24">
        <f>IFERROR(VLOOKUP(W165,DAY!$A$2:$E$1096,5,0),0)</f>
        <v>0</v>
      </c>
      <c r="X54" s="24">
        <f>IFERROR(VLOOKUP(X165,DAY!$A$2:$E$1096,5,0),0)</f>
        <v>0</v>
      </c>
      <c r="Y54" s="24">
        <f>IFERROR(VLOOKUP(Y165,DAY!$A$2:$E$1096,5,0),0)</f>
        <v>0</v>
      </c>
      <c r="Z54" s="24">
        <f>IFERROR(VLOOKUP(Z165,DAY!$A$2:$E$1096,5,0),0)</f>
        <v>0</v>
      </c>
      <c r="AA54" s="24">
        <f>IFERROR(VLOOKUP(AA165,DAY!$A$2:$E$1096,5,0),0)</f>
        <v>0</v>
      </c>
      <c r="AB54" s="24">
        <f>IFERROR(VLOOKUP(AB165,DAY!$A$2:$E$1096,5,0),0)</f>
        <v>0</v>
      </c>
      <c r="AC54" s="24">
        <f>IFERROR(VLOOKUP(AC165,DAY!$A$2:$E$1096,5,0),0)</f>
        <v>0</v>
      </c>
      <c r="AD54" s="24">
        <f>IFERROR(VLOOKUP(AD165,DAY!$A$2:$E$1096,5,0),0)</f>
        <v>0</v>
      </c>
      <c r="AE54" s="11"/>
      <c r="AF54" s="115"/>
      <c r="AG54" s="130"/>
      <c r="AH54" s="11"/>
      <c r="AI54" s="151"/>
      <c r="AJ54" s="130"/>
      <c r="AM54" s="173"/>
      <c r="AN54" s="173"/>
      <c r="AQ54" s="25">
        <f>IFERROR(VLOOKUP(AQ166,DAY!$A$2:$E$744,4,0),0)</f>
        <v>0</v>
      </c>
    </row>
    <row r="55" spans="1:43" ht="29.25" customHeight="1">
      <c r="A55" s="11"/>
      <c r="B55" s="25" t="s">
        <v>3</v>
      </c>
      <c r="C55" s="34" t="s">
        <v>43</v>
      </c>
      <c r="D55" s="34" t="s">
        <v>43</v>
      </c>
      <c r="E55" s="34" t="s">
        <v>43</v>
      </c>
      <c r="F55" s="34" t="s">
        <v>43</v>
      </c>
      <c r="G55" s="34" t="s">
        <v>43</v>
      </c>
      <c r="H55" s="34" t="s">
        <v>36</v>
      </c>
      <c r="I55" s="34" t="s">
        <v>36</v>
      </c>
      <c r="J55" s="34" t="s">
        <v>43</v>
      </c>
      <c r="K55" s="34" t="s">
        <v>43</v>
      </c>
      <c r="L55" s="34" t="s">
        <v>43</v>
      </c>
      <c r="M55" s="34" t="s">
        <v>43</v>
      </c>
      <c r="N55" s="34" t="s">
        <v>43</v>
      </c>
      <c r="O55" s="34" t="s">
        <v>36</v>
      </c>
      <c r="P55" s="34" t="s">
        <v>36</v>
      </c>
      <c r="Q55" s="34" t="s">
        <v>43</v>
      </c>
      <c r="R55" s="34" t="s">
        <v>43</v>
      </c>
      <c r="S55" s="34" t="s">
        <v>43</v>
      </c>
      <c r="T55" s="34" t="s">
        <v>43</v>
      </c>
      <c r="U55" s="34" t="s">
        <v>43</v>
      </c>
      <c r="V55" s="34" t="s">
        <v>36</v>
      </c>
      <c r="W55" s="34" t="s">
        <v>36</v>
      </c>
      <c r="X55" s="34" t="s">
        <v>43</v>
      </c>
      <c r="Y55" s="34" t="s">
        <v>43</v>
      </c>
      <c r="Z55" s="34" t="s">
        <v>43</v>
      </c>
      <c r="AA55" s="34" t="s">
        <v>43</v>
      </c>
      <c r="AB55" s="34" t="s">
        <v>43</v>
      </c>
      <c r="AC55" s="34" t="s">
        <v>36</v>
      </c>
      <c r="AD55" s="34" t="s">
        <v>36</v>
      </c>
      <c r="AE55" s="98">
        <f>IF(COUNT(C55:AD55)=0,+(COUNTIF(C55:AD55,"作業"))+(COUNTIF(C55:AD55,"休日")),"")</f>
        <v>28</v>
      </c>
      <c r="AF55" s="116">
        <f>IF(+COUNT(C55:AD55)=0,(COUNTIF(C55:AD55,"休日")),"")</f>
        <v>8</v>
      </c>
      <c r="AG55" s="131" t="str">
        <f>IFERROR(IF(AND(AE55&lt;=6,AE55&gt;=1),$F$149,IF(AM56&gt;0.284,$F$147,$F$148)),0)</f>
        <v>クリア</v>
      </c>
      <c r="AH55" s="98">
        <f>IF(COUNT(C56:AD56)=0,+(COUNTIF(C56:AD56,"作業"))+(COUNTIF(C56:AD56,"休日")),"")</f>
        <v>28</v>
      </c>
      <c r="AI55" s="34">
        <f>IF(COUNT(C56:AD56)=0,(COUNTIF(C56:AD56,"休日")),"")</f>
        <v>7</v>
      </c>
      <c r="AJ55" s="131" t="str">
        <f>IFERROR(IF(AND(AH55&lt;=6,AH55&gt;=1),$F$149,IF(AN56&gt;0.284,$F$145,$F$146)),0)</f>
        <v>未達成</v>
      </c>
      <c r="AL55" s="3"/>
      <c r="AM55" s="177"/>
      <c r="AN55" s="177"/>
      <c r="AQ55" s="24">
        <f>IFERROR(VLOOKUP(AQ166,DAY!$A$2:$E$744,5,0),0)</f>
        <v>0</v>
      </c>
    </row>
    <row r="56" spans="1:43" ht="29.25" customHeight="1">
      <c r="A56" s="12"/>
      <c r="B56" s="20" t="s">
        <v>14</v>
      </c>
      <c r="C56" s="35" t="s">
        <v>43</v>
      </c>
      <c r="D56" s="35" t="s">
        <v>43</v>
      </c>
      <c r="E56" s="35" t="s">
        <v>43</v>
      </c>
      <c r="F56" s="35" t="s">
        <v>43</v>
      </c>
      <c r="G56" s="35" t="s">
        <v>43</v>
      </c>
      <c r="H56" s="35" t="s">
        <v>36</v>
      </c>
      <c r="I56" s="35" t="s">
        <v>36</v>
      </c>
      <c r="J56" s="35" t="s">
        <v>43</v>
      </c>
      <c r="K56" s="35" t="s">
        <v>43</v>
      </c>
      <c r="L56" s="35" t="s">
        <v>43</v>
      </c>
      <c r="M56" s="35" t="s">
        <v>43</v>
      </c>
      <c r="N56" s="35" t="s">
        <v>43</v>
      </c>
      <c r="O56" s="35" t="s">
        <v>36</v>
      </c>
      <c r="P56" s="35" t="s">
        <v>36</v>
      </c>
      <c r="Q56" s="35" t="s">
        <v>43</v>
      </c>
      <c r="R56" s="35" t="s">
        <v>43</v>
      </c>
      <c r="S56" s="35" t="s">
        <v>43</v>
      </c>
      <c r="T56" s="35" t="s">
        <v>43</v>
      </c>
      <c r="U56" s="35" t="s">
        <v>43</v>
      </c>
      <c r="V56" s="35" t="s">
        <v>36</v>
      </c>
      <c r="W56" s="35" t="s">
        <v>36</v>
      </c>
      <c r="X56" s="35" t="s">
        <v>43</v>
      </c>
      <c r="Y56" s="35" t="s">
        <v>43</v>
      </c>
      <c r="Z56" s="35" t="s">
        <v>43</v>
      </c>
      <c r="AA56" s="35" t="s">
        <v>43</v>
      </c>
      <c r="AB56" s="35" t="s">
        <v>43</v>
      </c>
      <c r="AC56" s="35" t="s">
        <v>43</v>
      </c>
      <c r="AD56" s="35" t="s">
        <v>36</v>
      </c>
      <c r="AE56" s="99">
        <f>IFERROR(AM56,0)</f>
        <v>0.28599999999999998</v>
      </c>
      <c r="AF56" s="117"/>
      <c r="AG56" s="132"/>
      <c r="AH56" s="99">
        <f>IFERROR(AN56,0)</f>
        <v>0.25</v>
      </c>
      <c r="AI56" s="152"/>
      <c r="AJ56" s="132"/>
      <c r="AM56" s="176">
        <f>ROUND(AF55/AE55,3)</f>
        <v>0.28599999999999998</v>
      </c>
      <c r="AN56" s="179">
        <f>ROUND(AI55/AH55,3)</f>
        <v>0.25</v>
      </c>
      <c r="AQ56" s="182">
        <f>IFERROR(VLOOKUP(AQ166,DAY!$A$2:$E$744,6,0),0)</f>
        <v>0</v>
      </c>
    </row>
    <row r="57" spans="1:43" ht="27.75" customHeight="1">
      <c r="A57" s="10" t="s">
        <v>78</v>
      </c>
      <c r="B57" s="21" t="s">
        <v>7</v>
      </c>
      <c r="C57" s="21">
        <f>IFERROR(VLOOKUP(C166,DAY!$A$2:$E$1096,2,0),0)</f>
        <v>0</v>
      </c>
      <c r="D57" s="21">
        <f>IFERROR(VLOOKUP(D166,DAY!$A$2:$E$744,2,0),0)</f>
        <v>0</v>
      </c>
      <c r="E57" s="21">
        <f>IFERROR(VLOOKUP(E166,DAY!$A$2:$E$744,2,0),0)</f>
        <v>0</v>
      </c>
      <c r="F57" s="21">
        <f>IFERROR(VLOOKUP(F166,DAY!$A$2:$E$744,2,0),0)</f>
        <v>0</v>
      </c>
      <c r="G57" s="21">
        <f>IFERROR(VLOOKUP(G166,DAY!$A$2:$E$744,2,0),0)</f>
        <v>0</v>
      </c>
      <c r="H57" s="21">
        <f>IFERROR(VLOOKUP(H166,DAY!$A$2:$E$744,2,0),0)</f>
        <v>0</v>
      </c>
      <c r="I57" s="21">
        <f>IFERROR(VLOOKUP(I166,DAY!$A$2:$E$744,2,0),0)</f>
        <v>0</v>
      </c>
      <c r="J57" s="21">
        <f>IFERROR(VLOOKUP(J166,DAY!$A$2:$E$744,2,0),0)</f>
        <v>0</v>
      </c>
      <c r="K57" s="21">
        <f>IFERROR(VLOOKUP(K166,DAY!$A$2:$E$744,2,0),0)</f>
        <v>0</v>
      </c>
      <c r="L57" s="21">
        <f>IFERROR(VLOOKUP(L166,DAY!$A$2:$E$744,2,0),0)</f>
        <v>0</v>
      </c>
      <c r="M57" s="21">
        <f>IFERROR(VLOOKUP(M166,DAY!$A$2:$E$744,2,0),0)</f>
        <v>0</v>
      </c>
      <c r="N57" s="21">
        <f>IFERROR(VLOOKUP(N166,DAY!$A$2:$E$744,2,0),0)</f>
        <v>0</v>
      </c>
      <c r="O57" s="21">
        <f>IFERROR(VLOOKUP(O166,DAY!$A$2:$E$744,2,0),0)</f>
        <v>0</v>
      </c>
      <c r="P57" s="21">
        <f>IFERROR(VLOOKUP(P166,DAY!$A$2:$E$744,2,0),0)</f>
        <v>0</v>
      </c>
      <c r="Q57" s="21">
        <f>IFERROR(VLOOKUP(Q166,DAY!$A$2:$E$744,2,0),0)</f>
        <v>0</v>
      </c>
      <c r="R57" s="21">
        <f>IFERROR(VLOOKUP(R166,DAY!$A$2:$E$744,2,0),0)</f>
        <v>0</v>
      </c>
      <c r="S57" s="21">
        <f>IFERROR(VLOOKUP(S166,DAY!$A$2:$E$744,2,0),0)</f>
        <v>0</v>
      </c>
      <c r="T57" s="21">
        <f>IFERROR(VLOOKUP(T166,DAY!$A$2:$E$744,2,0),0)</f>
        <v>0</v>
      </c>
      <c r="U57" s="21">
        <f>IFERROR(VLOOKUP(U166,DAY!$A$2:$E$744,2,0),0)</f>
        <v>0</v>
      </c>
      <c r="V57" s="21">
        <f>IFERROR(VLOOKUP(V166,DAY!$A$2:$E$744,2,0),0)</f>
        <v>0</v>
      </c>
      <c r="W57" s="21">
        <f>IFERROR(VLOOKUP(W166,DAY!$A$2:$E$744,2,0),0)</f>
        <v>0</v>
      </c>
      <c r="X57" s="21">
        <f>IFERROR(VLOOKUP(X166,DAY!$A$2:$E$744,2,0),0)</f>
        <v>0</v>
      </c>
      <c r="Y57" s="21">
        <f>IFERROR(VLOOKUP(Y166,DAY!$A$2:$E$744,2,0),0)</f>
        <v>0</v>
      </c>
      <c r="Z57" s="21">
        <f>IFERROR(VLOOKUP(Z166,DAY!$A$2:$E$744,2,0),0)</f>
        <v>0</v>
      </c>
      <c r="AA57" s="21">
        <f>IFERROR(VLOOKUP(AA166,DAY!$A$2:$E$744,2,0),0)</f>
        <v>0</v>
      </c>
      <c r="AB57" s="21">
        <f>IFERROR(VLOOKUP(AB166,DAY!$A$2:$E$744,2,0),0)</f>
        <v>0</v>
      </c>
      <c r="AC57" s="21">
        <f>IFERROR(VLOOKUP(AC166,DAY!$A$2:$E$744,2,0),0)</f>
        <v>0</v>
      </c>
      <c r="AD57" s="21">
        <f>IFERROR(VLOOKUP(AD166,DAY!$A$2:$E$744,2,0),0)</f>
        <v>0</v>
      </c>
      <c r="AE57" s="97" t="s">
        <v>23</v>
      </c>
      <c r="AF57" s="114" t="s">
        <v>6</v>
      </c>
      <c r="AG57" s="129" t="s">
        <v>93</v>
      </c>
      <c r="AH57" s="10" t="s">
        <v>23</v>
      </c>
      <c r="AI57" s="150" t="s">
        <v>26</v>
      </c>
      <c r="AJ57" s="129" t="s">
        <v>93</v>
      </c>
      <c r="AK57" s="3"/>
      <c r="AM57" s="177"/>
      <c r="AN57" s="177"/>
      <c r="AQ57" s="184">
        <f>IFERROR(VLOOKUP(AQ166,DAY!$A$2:$E$744,7,0),0)</f>
        <v>0</v>
      </c>
    </row>
    <row r="58" spans="1:43" ht="27.75" customHeight="1">
      <c r="A58" s="11"/>
      <c r="B58" s="22" t="s">
        <v>8</v>
      </c>
      <c r="C58" s="22">
        <f>IFERROR(VLOOKUP(C166,DAY!$A$2:$E$1096,3,0),0)</f>
        <v>0</v>
      </c>
      <c r="D58" s="22">
        <f>IFERROR(VLOOKUP(D166,DAY!$A$2:$E$744,3,0),0)</f>
        <v>0</v>
      </c>
      <c r="E58" s="22">
        <f>IFERROR(VLOOKUP(E166,DAY!$A$2:$E$744,3,0),0)</f>
        <v>0</v>
      </c>
      <c r="F58" s="22">
        <f>IFERROR(VLOOKUP(F166,DAY!$A$2:$E$744,3,0),0)</f>
        <v>0</v>
      </c>
      <c r="G58" s="22">
        <f>IFERROR(VLOOKUP(G166,DAY!$A$2:$E$744,3,0),0)</f>
        <v>0</v>
      </c>
      <c r="H58" s="22">
        <f>IFERROR(VLOOKUP(H166,DAY!$A$2:$E$744,3,0),0)</f>
        <v>0</v>
      </c>
      <c r="I58" s="22">
        <f>IFERROR(VLOOKUP(I166,DAY!$A$2:$E$744,3,0),0)</f>
        <v>0</v>
      </c>
      <c r="J58" s="22">
        <f>IFERROR(VLOOKUP(J166,DAY!$A$2:$E$744,3,0),0)</f>
        <v>0</v>
      </c>
      <c r="K58" s="22">
        <f>IFERROR(VLOOKUP(K166,DAY!$A$2:$E$744,3,0),0)</f>
        <v>0</v>
      </c>
      <c r="L58" s="22">
        <f>IFERROR(VLOOKUP(L166,DAY!$A$2:$E$744,3,0),0)</f>
        <v>0</v>
      </c>
      <c r="M58" s="22">
        <f>IFERROR(VLOOKUP(M166,DAY!$A$2:$E$744,3,0),0)</f>
        <v>0</v>
      </c>
      <c r="N58" s="22">
        <f>IFERROR(VLOOKUP(N166,DAY!$A$2:$E$744,3,0),0)</f>
        <v>0</v>
      </c>
      <c r="O58" s="22">
        <f>IFERROR(VLOOKUP(O166,DAY!$A$2:$E$744,3,0),0)</f>
        <v>0</v>
      </c>
      <c r="P58" s="22">
        <f>IFERROR(VLOOKUP(P166,DAY!$A$2:$E$744,3,0),0)</f>
        <v>0</v>
      </c>
      <c r="Q58" s="22">
        <f>IFERROR(VLOOKUP(Q166,DAY!$A$2:$E$744,3,0),0)</f>
        <v>0</v>
      </c>
      <c r="R58" s="22">
        <f>IFERROR(VLOOKUP(R166,DAY!$A$2:$E$744,3,0),0)</f>
        <v>0</v>
      </c>
      <c r="S58" s="22">
        <f>IFERROR(VLOOKUP(S166,DAY!$A$2:$E$744,3,0),0)</f>
        <v>0</v>
      </c>
      <c r="T58" s="22">
        <f>IFERROR(VLOOKUP(T166,DAY!$A$2:$E$744,3,0),0)</f>
        <v>0</v>
      </c>
      <c r="U58" s="22">
        <f>IFERROR(VLOOKUP(U166,DAY!$A$2:$E$744,3,0),0)</f>
        <v>0</v>
      </c>
      <c r="V58" s="22">
        <f>IFERROR(VLOOKUP(V166,DAY!$A$2:$E$744,3,0),0)</f>
        <v>0</v>
      </c>
      <c r="W58" s="22">
        <f>IFERROR(VLOOKUP(W166,DAY!$A$2:$E$744,3,0),0)</f>
        <v>0</v>
      </c>
      <c r="X58" s="22">
        <f>IFERROR(VLOOKUP(X166,DAY!$A$2:$E$744,3,0),0)</f>
        <v>0</v>
      </c>
      <c r="Y58" s="22">
        <f>IFERROR(VLOOKUP(Y166,DAY!$A$2:$E$744,3,0),0)</f>
        <v>0</v>
      </c>
      <c r="Z58" s="22">
        <f>IFERROR(VLOOKUP(Z166,DAY!$A$2:$E$744,3,0),0)</f>
        <v>0</v>
      </c>
      <c r="AA58" s="22">
        <f>IFERROR(VLOOKUP(AA166,DAY!$A$2:$E$744,3,0),0)</f>
        <v>0</v>
      </c>
      <c r="AB58" s="22">
        <f>IFERROR(VLOOKUP(AB166,DAY!$A$2:$E$744,3,0),0)</f>
        <v>0</v>
      </c>
      <c r="AC58" s="22">
        <f>IFERROR(VLOOKUP(AC166,DAY!$A$2:$E$744,3,0),0)</f>
        <v>0</v>
      </c>
      <c r="AD58" s="89">
        <f>IFERROR(VLOOKUP(AD166,DAY!$A$2:$E$744,3,0),0)</f>
        <v>0</v>
      </c>
      <c r="AE58" s="11"/>
      <c r="AF58" s="115"/>
      <c r="AG58" s="129"/>
      <c r="AH58" s="11"/>
      <c r="AI58" s="151"/>
      <c r="AJ58" s="129"/>
      <c r="AM58" s="177"/>
      <c r="AN58" s="177"/>
      <c r="AQ58" s="19">
        <f>IFERROR(VLOOKUP(AQ167,DAY!$A$2:$E$744,2,0),0)</f>
        <v>0</v>
      </c>
    </row>
    <row r="59" spans="1:43" ht="27.75" customHeight="1">
      <c r="A59" s="11"/>
      <c r="B59" s="23" t="s">
        <v>9</v>
      </c>
      <c r="C59" s="23">
        <f>IFERROR(VLOOKUP(C166,DAY!$A$2:$E$1096,4,0),0)</f>
        <v>0</v>
      </c>
      <c r="D59" s="23">
        <f>IFERROR(VLOOKUP(D166,DAY!$A$2:$E$1096,4,0),0)</f>
        <v>0</v>
      </c>
      <c r="E59" s="23">
        <f>IFERROR(VLOOKUP(E166,DAY!$A$2:$E$1096,4,0),0)</f>
        <v>0</v>
      </c>
      <c r="F59" s="23">
        <f>IFERROR(VLOOKUP(F166,DAY!$A$2:$E$1096,4,0),0)</f>
        <v>0</v>
      </c>
      <c r="G59" s="23">
        <f>IFERROR(VLOOKUP(G166,DAY!$A$2:$E$1096,4,0),0)</f>
        <v>0</v>
      </c>
      <c r="H59" s="23">
        <f>IFERROR(VLOOKUP(H166,DAY!$A$2:$E$1096,4,0),0)</f>
        <v>0</v>
      </c>
      <c r="I59" s="23">
        <f>IFERROR(VLOOKUP(I166,DAY!$A$2:$E$1096,4,0),0)</f>
        <v>0</v>
      </c>
      <c r="J59" s="23">
        <f>IFERROR(VLOOKUP(J166,DAY!$A$2:$E$1096,4,0),0)</f>
        <v>0</v>
      </c>
      <c r="K59" s="23">
        <f>IFERROR(VLOOKUP(K166,DAY!$A$2:$E$1096,4,0),0)</f>
        <v>0</v>
      </c>
      <c r="L59" s="23">
        <f>IFERROR(VLOOKUP(L166,DAY!$A$2:$E$1096,4,0),0)</f>
        <v>0</v>
      </c>
      <c r="M59" s="23">
        <f>IFERROR(VLOOKUP(M166,DAY!$A$2:$E$1096,4,0),0)</f>
        <v>0</v>
      </c>
      <c r="N59" s="23">
        <f>IFERROR(VLOOKUP(N166,DAY!$A$2:$E$1096,4,0),0)</f>
        <v>0</v>
      </c>
      <c r="O59" s="23">
        <f>IFERROR(VLOOKUP(O166,DAY!$A$2:$E$1096,4,0),0)</f>
        <v>0</v>
      </c>
      <c r="P59" s="23">
        <f>IFERROR(VLOOKUP(P166,DAY!$A$2:$E$1096,4,0),0)</f>
        <v>0</v>
      </c>
      <c r="Q59" s="23">
        <f>IFERROR(VLOOKUP(Q166,DAY!$A$2:$E$1096,4,0),0)</f>
        <v>0</v>
      </c>
      <c r="R59" s="23">
        <f>IFERROR(VLOOKUP(R166,DAY!$A$2:$E$1096,4,0),0)</f>
        <v>0</v>
      </c>
      <c r="S59" s="23">
        <f>IFERROR(VLOOKUP(S166,DAY!$A$2:$E$1096,4,0),0)</f>
        <v>0</v>
      </c>
      <c r="T59" s="23">
        <f>IFERROR(VLOOKUP(T166,DAY!$A$2:$E$1096,4,0),0)</f>
        <v>0</v>
      </c>
      <c r="U59" s="23">
        <f>IFERROR(VLOOKUP(U166,DAY!$A$2:$E$1096,4,0),0)</f>
        <v>0</v>
      </c>
      <c r="V59" s="23">
        <f>IFERROR(VLOOKUP(V166,DAY!$A$2:$E$1096,4,0),0)</f>
        <v>0</v>
      </c>
      <c r="W59" s="23">
        <f>IFERROR(VLOOKUP(W166,DAY!$A$2:$E$1096,4,0),0)</f>
        <v>0</v>
      </c>
      <c r="X59" s="23">
        <f>IFERROR(VLOOKUP(X166,DAY!$A$2:$E$1096,4,0),0)</f>
        <v>0</v>
      </c>
      <c r="Y59" s="23">
        <f>IFERROR(VLOOKUP(Y166,DAY!$A$2:$E$1096,4,0),0)</f>
        <v>0</v>
      </c>
      <c r="Z59" s="23">
        <f>IFERROR(VLOOKUP(Z166,DAY!$A$2:$E$1096,4,0),0)</f>
        <v>0</v>
      </c>
      <c r="AA59" s="23">
        <f>IFERROR(VLOOKUP(AA166,DAY!$A$2:$E$1096,4,0),0)</f>
        <v>0</v>
      </c>
      <c r="AB59" s="23">
        <f>IFERROR(VLOOKUP(AB166,DAY!$A$2:$E$1096,4,0),0)</f>
        <v>0</v>
      </c>
      <c r="AC59" s="23">
        <f>IFERROR(VLOOKUP(AC166,DAY!$A$2:$E$1096,4,0),0)</f>
        <v>0</v>
      </c>
      <c r="AD59" s="23">
        <f>IFERROR(VLOOKUP(AD166,DAY!$A$2:$E$1096,4,0),0)</f>
        <v>0</v>
      </c>
      <c r="AE59" s="11"/>
      <c r="AF59" s="115"/>
      <c r="AG59" s="129"/>
      <c r="AH59" s="11"/>
      <c r="AI59" s="151"/>
      <c r="AJ59" s="129"/>
      <c r="AM59" s="177"/>
      <c r="AN59" s="177"/>
      <c r="AQ59" s="25">
        <f>IFERROR(VLOOKUP(AQ167,DAY!$A$2:$E$744,3,0),0)</f>
        <v>0</v>
      </c>
    </row>
    <row r="60" spans="1:43" ht="88.5" customHeight="1">
      <c r="A60" s="11"/>
      <c r="B60" s="24" t="s">
        <v>11</v>
      </c>
      <c r="C60" s="24">
        <f>IFERROR(VLOOKUP(C166,DAY!$A$2:$E$1096,5,0),0)</f>
        <v>0</v>
      </c>
      <c r="D60" s="24">
        <f>IFERROR(VLOOKUP(D166,DAY!$A$2:$E$1096,5,0),0)</f>
        <v>0</v>
      </c>
      <c r="E60" s="24">
        <f>IFERROR(VLOOKUP(E166,DAY!$A$2:$E$1096,5,0),0)</f>
        <v>0</v>
      </c>
      <c r="F60" s="24">
        <f>IFERROR(VLOOKUP(F166,DAY!$A$2:$E$1096,5,0),0)</f>
        <v>0</v>
      </c>
      <c r="G60" s="24">
        <f>IFERROR(VLOOKUP(G166,DAY!$A$2:$E$1096,5,0),0)</f>
        <v>0</v>
      </c>
      <c r="H60" s="24">
        <f>IFERROR(VLOOKUP(H166,DAY!$A$2:$E$1096,5,0),0)</f>
        <v>0</v>
      </c>
      <c r="I60" s="24">
        <f>IFERROR(VLOOKUP(I166,DAY!$A$2:$E$1096,5,0),0)</f>
        <v>0</v>
      </c>
      <c r="J60" s="24">
        <f>IFERROR(VLOOKUP(J166,DAY!$A$2:$E$1096,5,0),0)</f>
        <v>0</v>
      </c>
      <c r="K60" s="24">
        <f>IFERROR(VLOOKUP(K166,DAY!$A$2:$E$1096,5,0),0)</f>
        <v>0</v>
      </c>
      <c r="L60" s="24">
        <f>IFERROR(VLOOKUP(L166,DAY!$A$2:$E$1096,5,0),0)</f>
        <v>0</v>
      </c>
      <c r="M60" s="24">
        <f>IFERROR(VLOOKUP(M166,DAY!$A$2:$E$1096,5,0),0)</f>
        <v>0</v>
      </c>
      <c r="N60" s="24">
        <f>IFERROR(VLOOKUP(N166,DAY!$A$2:$E$1096,5,0),0)</f>
        <v>0</v>
      </c>
      <c r="O60" s="24">
        <f>IFERROR(VLOOKUP(O166,DAY!$A$2:$E$1096,5,0),0)</f>
        <v>0</v>
      </c>
      <c r="P60" s="24">
        <f>IFERROR(VLOOKUP(P166,DAY!$A$2:$E$1096,5,0),0)</f>
        <v>0</v>
      </c>
      <c r="Q60" s="24">
        <f>IFERROR(VLOOKUP(Q166,DAY!$A$2:$E$1096,5,0),0)</f>
        <v>0</v>
      </c>
      <c r="R60" s="24">
        <f>IFERROR(VLOOKUP(R166,DAY!$A$2:$E$1096,5,0),0)</f>
        <v>0</v>
      </c>
      <c r="S60" s="24">
        <f>IFERROR(VLOOKUP(S166,DAY!$A$2:$E$1096,5,0),0)</f>
        <v>0</v>
      </c>
      <c r="T60" s="24">
        <f>IFERROR(VLOOKUP(T166,DAY!$A$2:$E$1096,5,0),0)</f>
        <v>0</v>
      </c>
      <c r="U60" s="24">
        <f>IFERROR(VLOOKUP(U166,DAY!$A$2:$E$1096,5,0),0)</f>
        <v>0</v>
      </c>
      <c r="V60" s="24">
        <f>IFERROR(VLOOKUP(V166,DAY!$A$2:$E$1096,5,0),0)</f>
        <v>0</v>
      </c>
      <c r="W60" s="24">
        <f>IFERROR(VLOOKUP(W166,DAY!$A$2:$E$1096,5,0),0)</f>
        <v>0</v>
      </c>
      <c r="X60" s="24">
        <f>IFERROR(VLOOKUP(X166,DAY!$A$2:$E$1096,5,0),0)</f>
        <v>0</v>
      </c>
      <c r="Y60" s="24">
        <f>IFERROR(VLOOKUP(Y166,DAY!$A$2:$E$1096,5,0),0)</f>
        <v>0</v>
      </c>
      <c r="Z60" s="24">
        <f>IFERROR(VLOOKUP(Z166,DAY!$A$2:$E$1096,5,0),0)</f>
        <v>0</v>
      </c>
      <c r="AA60" s="24">
        <f>IFERROR(VLOOKUP(AA166,DAY!$A$2:$E$1096,5,0),0)</f>
        <v>0</v>
      </c>
      <c r="AB60" s="24">
        <f>IFERROR(VLOOKUP(AB166,DAY!$A$2:$E$1096,5,0),0)</f>
        <v>0</v>
      </c>
      <c r="AC60" s="24">
        <f>IFERROR(VLOOKUP(AC166,DAY!$A$2:$E$1096,5,0),0)</f>
        <v>0</v>
      </c>
      <c r="AD60" s="24">
        <f>IFERROR(VLOOKUP(AD166,DAY!$A$2:$E$1096,5,0),0)</f>
        <v>0</v>
      </c>
      <c r="AE60" s="11"/>
      <c r="AF60" s="115"/>
      <c r="AG60" s="130"/>
      <c r="AH60" s="11"/>
      <c r="AI60" s="151"/>
      <c r="AJ60" s="130"/>
      <c r="AM60" s="173"/>
      <c r="AN60" s="173"/>
      <c r="AQ60" s="25">
        <f>IFERROR(VLOOKUP(AQ167,DAY!$A$2:$E$744,4,0),0)</f>
        <v>0</v>
      </c>
    </row>
    <row r="61" spans="1:43" ht="27.75" customHeight="1">
      <c r="A61" s="11"/>
      <c r="B61" s="25" t="s">
        <v>3</v>
      </c>
      <c r="C61" s="34" t="s">
        <v>43</v>
      </c>
      <c r="D61" s="34" t="s">
        <v>43</v>
      </c>
      <c r="E61" s="34" t="s">
        <v>43</v>
      </c>
      <c r="F61" s="34" t="s">
        <v>43</v>
      </c>
      <c r="G61" s="34" t="s">
        <v>43</v>
      </c>
      <c r="H61" s="34" t="s">
        <v>36</v>
      </c>
      <c r="I61" s="34" t="s">
        <v>36</v>
      </c>
      <c r="J61" s="34" t="s">
        <v>43</v>
      </c>
      <c r="K61" s="34" t="s">
        <v>43</v>
      </c>
      <c r="L61" s="34" t="s">
        <v>43</v>
      </c>
      <c r="M61" s="34" t="s">
        <v>43</v>
      </c>
      <c r="N61" s="34" t="s">
        <v>43</v>
      </c>
      <c r="O61" s="34" t="s">
        <v>36</v>
      </c>
      <c r="P61" s="34" t="s">
        <v>36</v>
      </c>
      <c r="Q61" s="34" t="s">
        <v>43</v>
      </c>
      <c r="R61" s="34" t="s">
        <v>43</v>
      </c>
      <c r="S61" s="34" t="s">
        <v>43</v>
      </c>
      <c r="T61" s="34" t="s">
        <v>43</v>
      </c>
      <c r="U61" s="34" t="s">
        <v>43</v>
      </c>
      <c r="V61" s="34" t="s">
        <v>36</v>
      </c>
      <c r="W61" s="34" t="s">
        <v>36</v>
      </c>
      <c r="X61" s="34" t="s">
        <v>43</v>
      </c>
      <c r="Y61" s="34" t="s">
        <v>43</v>
      </c>
      <c r="Z61" s="34" t="s">
        <v>43</v>
      </c>
      <c r="AA61" s="34" t="s">
        <v>43</v>
      </c>
      <c r="AB61" s="34" t="s">
        <v>43</v>
      </c>
      <c r="AC61" s="34" t="s">
        <v>36</v>
      </c>
      <c r="AD61" s="34" t="s">
        <v>36</v>
      </c>
      <c r="AE61" s="98">
        <f>IF(COUNT(C61:AD61)=0,+(COUNTIF(C61:AD61,"作業"))+(COUNTIF(C61:AD61,"休日")),"")</f>
        <v>28</v>
      </c>
      <c r="AF61" s="116">
        <f>IF(+COUNT(C61:AD61)=0,(COUNTIF(C61:AD61,"休日")),"")</f>
        <v>8</v>
      </c>
      <c r="AG61" s="131" t="str">
        <f>IFERROR(IF(AND(AE61&lt;=6,AE61&gt;=1),$F$149,IF(AM62&gt;0.284,$F$147,$F$148)),0)</f>
        <v>クリア</v>
      </c>
      <c r="AH61" s="98">
        <f>IF(COUNT(C62:AD62)=0,+(COUNTIF(C62:AD62,"作業"))+(COUNTIF(C62:AD62,"休日")),"")</f>
        <v>28</v>
      </c>
      <c r="AI61" s="34">
        <f>IF(COUNT(C62:AD62)=0,(COUNTIF(C62:AD62,"休日")),"")</f>
        <v>8</v>
      </c>
      <c r="AJ61" s="131" t="str">
        <f>IFERROR(IF(AND(AH61&lt;=6,AH61&gt;=1),$F$149,IF(AN62&gt;0.284,$F$145,$F$146)),0)</f>
        <v>達成</v>
      </c>
      <c r="AL61" s="3"/>
      <c r="AM61" s="177"/>
      <c r="AN61" s="177"/>
      <c r="AQ61" s="24">
        <f>IFERROR(VLOOKUP(AQ167,DAY!$A$2:$E$744,5,0),0)</f>
        <v>0</v>
      </c>
    </row>
    <row r="62" spans="1:43" ht="27.75" customHeight="1">
      <c r="A62" s="12"/>
      <c r="B62" s="20" t="s">
        <v>14</v>
      </c>
      <c r="C62" s="35" t="s">
        <v>43</v>
      </c>
      <c r="D62" s="35" t="s">
        <v>43</v>
      </c>
      <c r="E62" s="35" t="s">
        <v>43</v>
      </c>
      <c r="F62" s="35" t="s">
        <v>43</v>
      </c>
      <c r="G62" s="35" t="s">
        <v>43</v>
      </c>
      <c r="H62" s="35" t="s">
        <v>36</v>
      </c>
      <c r="I62" s="35" t="s">
        <v>36</v>
      </c>
      <c r="J62" s="35" t="s">
        <v>43</v>
      </c>
      <c r="K62" s="35" t="s">
        <v>43</v>
      </c>
      <c r="L62" s="35" t="s">
        <v>43</v>
      </c>
      <c r="M62" s="35" t="s">
        <v>43</v>
      </c>
      <c r="N62" s="35" t="s">
        <v>43</v>
      </c>
      <c r="O62" s="35" t="s">
        <v>36</v>
      </c>
      <c r="P62" s="35" t="s">
        <v>36</v>
      </c>
      <c r="Q62" s="35" t="s">
        <v>43</v>
      </c>
      <c r="R62" s="35" t="s">
        <v>43</v>
      </c>
      <c r="S62" s="35" t="s">
        <v>43</v>
      </c>
      <c r="T62" s="35" t="s">
        <v>43</v>
      </c>
      <c r="U62" s="35" t="s">
        <v>43</v>
      </c>
      <c r="V62" s="35" t="s">
        <v>36</v>
      </c>
      <c r="W62" s="35" t="s">
        <v>36</v>
      </c>
      <c r="X62" s="35" t="s">
        <v>43</v>
      </c>
      <c r="Y62" s="35" t="s">
        <v>43</v>
      </c>
      <c r="Z62" s="35" t="s">
        <v>43</v>
      </c>
      <c r="AA62" s="35" t="s">
        <v>43</v>
      </c>
      <c r="AB62" s="35" t="s">
        <v>43</v>
      </c>
      <c r="AC62" s="35" t="s">
        <v>36</v>
      </c>
      <c r="AD62" s="35" t="s">
        <v>36</v>
      </c>
      <c r="AE62" s="99">
        <f>IFERROR(AM62,0)</f>
        <v>0.28599999999999998</v>
      </c>
      <c r="AF62" s="117"/>
      <c r="AG62" s="132"/>
      <c r="AH62" s="99">
        <f>IFERROR(AN62,0)</f>
        <v>0.28599999999999998</v>
      </c>
      <c r="AI62" s="152"/>
      <c r="AJ62" s="132"/>
      <c r="AM62" s="176">
        <f>ROUND(AF61/AE61,3)</f>
        <v>0.28599999999999998</v>
      </c>
      <c r="AN62" s="179">
        <f>ROUND(AI61/AH61,3)</f>
        <v>0.28599999999999998</v>
      </c>
      <c r="AQ62" s="182">
        <f>IFERROR(VLOOKUP(AQ167,DAY!$A$2:$E$744,6,0),0)</f>
        <v>0</v>
      </c>
    </row>
    <row r="63" spans="1:43" ht="27.75" customHeight="1">
      <c r="A63" s="10" t="s">
        <v>79</v>
      </c>
      <c r="B63" s="21" t="s">
        <v>7</v>
      </c>
      <c r="C63" s="26">
        <f>IFERROR(VLOOKUP(C167,DAY!$A$2:$E$1096,2,0),0)</f>
        <v>0</v>
      </c>
      <c r="D63" s="26">
        <f>IFERROR(VLOOKUP(D167,DAY!$A$2:$E$744,2,0),0)</f>
        <v>0</v>
      </c>
      <c r="E63" s="26">
        <f>IFERROR(VLOOKUP(E167,DAY!$A$2:$E$744,2,0),0)</f>
        <v>0</v>
      </c>
      <c r="F63" s="26">
        <f>IFERROR(VLOOKUP(F167,DAY!$A$2:$E$744,2,0),0)</f>
        <v>0</v>
      </c>
      <c r="G63" s="26">
        <f>IFERROR(VLOOKUP(G167,DAY!$A$2:$E$744,2,0),0)</f>
        <v>0</v>
      </c>
      <c r="H63" s="26">
        <f>IFERROR(VLOOKUP(H167,DAY!$A$2:$E$744,2,0),0)</f>
        <v>0</v>
      </c>
      <c r="I63" s="26">
        <f>IFERROR(VLOOKUP(I167,DAY!$A$2:$E$744,2,0),0)</f>
        <v>0</v>
      </c>
      <c r="J63" s="26">
        <f>IFERROR(VLOOKUP(J167,DAY!$A$2:$E$744,2,0),0)</f>
        <v>0</v>
      </c>
      <c r="K63" s="26">
        <f>IFERROR(VLOOKUP(K167,DAY!$A$2:$E$744,2,0),0)</f>
        <v>0</v>
      </c>
      <c r="L63" s="26">
        <f>IFERROR(VLOOKUP(L167,DAY!$A$2:$E$744,2,0),0)</f>
        <v>0</v>
      </c>
      <c r="M63" s="26">
        <f>IFERROR(VLOOKUP(M167,DAY!$A$2:$E$744,2,0),0)</f>
        <v>0</v>
      </c>
      <c r="N63" s="26">
        <f>IFERROR(VLOOKUP(N167,DAY!$A$2:$E$744,2,0),0)</f>
        <v>0</v>
      </c>
      <c r="O63" s="26">
        <f>IFERROR(VLOOKUP(O167,DAY!$A$2:$E$744,2,0),0)</f>
        <v>0</v>
      </c>
      <c r="P63" s="26">
        <f>IFERROR(VLOOKUP(P167,DAY!$A$2:$E$744,2,0),0)</f>
        <v>0</v>
      </c>
      <c r="Q63" s="26">
        <f>IFERROR(VLOOKUP(Q167,DAY!$A$2:$E$744,2,0),0)</f>
        <v>0</v>
      </c>
      <c r="R63" s="26">
        <f>IFERROR(VLOOKUP(R167,DAY!$A$2:$E$744,2,0),0)</f>
        <v>0</v>
      </c>
      <c r="S63" s="26">
        <f>IFERROR(VLOOKUP(S167,DAY!$A$2:$E$744,2,0),0)</f>
        <v>0</v>
      </c>
      <c r="T63" s="26">
        <f>IFERROR(VLOOKUP(T167,DAY!$A$2:$E$744,2,0),0)</f>
        <v>0</v>
      </c>
      <c r="U63" s="26">
        <f>IFERROR(VLOOKUP(U167,DAY!$A$2:$E$744,2,0),0)</f>
        <v>0</v>
      </c>
      <c r="V63" s="26">
        <f>IFERROR(VLOOKUP(V167,DAY!$A$2:$E$744,2,0),0)</f>
        <v>0</v>
      </c>
      <c r="W63" s="26">
        <f>IFERROR(VLOOKUP(W167,DAY!$A$2:$E$744,2,0),0)</f>
        <v>0</v>
      </c>
      <c r="X63" s="26">
        <f>IFERROR(VLOOKUP(X167,DAY!$A$2:$E$744,2,0),0)</f>
        <v>0</v>
      </c>
      <c r="Y63" s="26">
        <f>IFERROR(VLOOKUP(Y167,DAY!$A$2:$E$744,2,0),0)</f>
        <v>0</v>
      </c>
      <c r="Z63" s="26">
        <f>IFERROR(VLOOKUP(Z167,DAY!$A$2:$E$744,2,0),0)</f>
        <v>0</v>
      </c>
      <c r="AA63" s="26">
        <f>IFERROR(VLOOKUP(AA167,DAY!$A$2:$E$744,2,0),0)</f>
        <v>0</v>
      </c>
      <c r="AB63" s="26">
        <f>IFERROR(VLOOKUP(AB167,DAY!$A$2:$E$744,2,0),0)</f>
        <v>0</v>
      </c>
      <c r="AC63" s="26">
        <f>IFERROR(VLOOKUP(AC167,DAY!$A$2:$E$744,2,0),0)</f>
        <v>0</v>
      </c>
      <c r="AD63" s="26">
        <f>IFERROR(VLOOKUP(AD167,DAY!$A$2:$E$744,2,0),0)</f>
        <v>0</v>
      </c>
      <c r="AE63" s="97" t="s">
        <v>23</v>
      </c>
      <c r="AF63" s="114" t="s">
        <v>6</v>
      </c>
      <c r="AG63" s="129" t="s">
        <v>93</v>
      </c>
      <c r="AH63" s="10" t="s">
        <v>23</v>
      </c>
      <c r="AI63" s="150" t="s">
        <v>26</v>
      </c>
      <c r="AJ63" s="129" t="s">
        <v>93</v>
      </c>
      <c r="AK63" s="3"/>
      <c r="AM63" s="177"/>
      <c r="AN63" s="177"/>
      <c r="AQ63" s="183">
        <f>IFERROR(VLOOKUP(AQ167,DAY!$A$2:$E$744,7,0),0)</f>
        <v>0</v>
      </c>
    </row>
    <row r="64" spans="1:43" ht="27.75" customHeight="1">
      <c r="A64" s="11"/>
      <c r="B64" s="22" t="s">
        <v>8</v>
      </c>
      <c r="C64" s="22">
        <f>IFERROR(VLOOKUP(C167,DAY!$A$2:$E$1096,3,0),0)</f>
        <v>0</v>
      </c>
      <c r="D64" s="22">
        <f>IFERROR(VLOOKUP(D167,DAY!$A$2:$E$744,3,0),0)</f>
        <v>0</v>
      </c>
      <c r="E64" s="22">
        <f>IFERROR(VLOOKUP(E167,DAY!$A$2:$E$744,3,0),0)</f>
        <v>0</v>
      </c>
      <c r="F64" s="22">
        <f>IFERROR(VLOOKUP(F167,DAY!$A$2:$E$744,3,0),0)</f>
        <v>0</v>
      </c>
      <c r="G64" s="22">
        <f>IFERROR(VLOOKUP(G167,DAY!$A$2:$E$744,3,0),0)</f>
        <v>0</v>
      </c>
      <c r="H64" s="22">
        <f>IFERROR(VLOOKUP(H167,DAY!$A$2:$E$744,3,0),0)</f>
        <v>0</v>
      </c>
      <c r="I64" s="22">
        <f>IFERROR(VLOOKUP(I167,DAY!$A$2:$E$744,3,0),0)</f>
        <v>0</v>
      </c>
      <c r="J64" s="22">
        <f>IFERROR(VLOOKUP(J167,DAY!$A$2:$E$744,3,0),0)</f>
        <v>0</v>
      </c>
      <c r="K64" s="22">
        <f>IFERROR(VLOOKUP(K167,DAY!$A$2:$E$744,3,0),0)</f>
        <v>0</v>
      </c>
      <c r="L64" s="22">
        <f>IFERROR(VLOOKUP(L167,DAY!$A$2:$E$744,3,0),0)</f>
        <v>0</v>
      </c>
      <c r="M64" s="22">
        <f>IFERROR(VLOOKUP(M167,DAY!$A$2:$E$744,3,0),0)</f>
        <v>0</v>
      </c>
      <c r="N64" s="22">
        <f>IFERROR(VLOOKUP(N167,DAY!$A$2:$E$744,3,0),0)</f>
        <v>0</v>
      </c>
      <c r="O64" s="22">
        <f>IFERROR(VLOOKUP(O167,DAY!$A$2:$E$744,3,0),0)</f>
        <v>0</v>
      </c>
      <c r="P64" s="22">
        <f>IFERROR(VLOOKUP(P167,DAY!$A$2:$E$744,3,0),0)</f>
        <v>0</v>
      </c>
      <c r="Q64" s="22">
        <f>IFERROR(VLOOKUP(Q167,DAY!$A$2:$E$744,3,0),0)</f>
        <v>0</v>
      </c>
      <c r="R64" s="22">
        <f>IFERROR(VLOOKUP(R167,DAY!$A$2:$E$744,3,0),0)</f>
        <v>0</v>
      </c>
      <c r="S64" s="22">
        <f>IFERROR(VLOOKUP(S167,DAY!$A$2:$E$744,3,0),0)</f>
        <v>0</v>
      </c>
      <c r="T64" s="22">
        <f>IFERROR(VLOOKUP(T167,DAY!$A$2:$E$744,3,0),0)</f>
        <v>0</v>
      </c>
      <c r="U64" s="22">
        <f>IFERROR(VLOOKUP(U167,DAY!$A$2:$E$744,3,0),0)</f>
        <v>0</v>
      </c>
      <c r="V64" s="22">
        <f>IFERROR(VLOOKUP(V167,DAY!$A$2:$E$744,3,0),0)</f>
        <v>0</v>
      </c>
      <c r="W64" s="22">
        <f>IFERROR(VLOOKUP(W167,DAY!$A$2:$E$744,3,0),0)</f>
        <v>0</v>
      </c>
      <c r="X64" s="22">
        <f>IFERROR(VLOOKUP(X167,DAY!$A$2:$E$744,3,0),0)</f>
        <v>0</v>
      </c>
      <c r="Y64" s="22">
        <f>IFERROR(VLOOKUP(Y167,DAY!$A$2:$E$744,3,0),0)</f>
        <v>0</v>
      </c>
      <c r="Z64" s="22">
        <f>IFERROR(VLOOKUP(Z167,DAY!$A$2:$E$744,3,0),0)</f>
        <v>0</v>
      </c>
      <c r="AA64" s="22">
        <f>IFERROR(VLOOKUP(AA167,DAY!$A$2:$E$744,3,0),0)</f>
        <v>0</v>
      </c>
      <c r="AB64" s="22">
        <f>IFERROR(VLOOKUP(AB167,DAY!$A$2:$E$744,3,0),0)</f>
        <v>0</v>
      </c>
      <c r="AC64" s="22">
        <f>IFERROR(VLOOKUP(AC167,DAY!$A$2:$E$744,3,0),0)</f>
        <v>0</v>
      </c>
      <c r="AD64" s="89">
        <f>IFERROR(VLOOKUP(AD167,DAY!$A$2:$E$744,3,0),0)</f>
        <v>0</v>
      </c>
      <c r="AE64" s="11"/>
      <c r="AF64" s="115"/>
      <c r="AG64" s="129"/>
      <c r="AH64" s="11"/>
      <c r="AI64" s="151"/>
      <c r="AJ64" s="129"/>
      <c r="AM64" s="177"/>
      <c r="AN64" s="177"/>
      <c r="AQ64" s="23">
        <f>IFERROR(VLOOKUP(AQ168,DAY!$A$2:$E$744,2,0),0)</f>
        <v>0</v>
      </c>
    </row>
    <row r="65" spans="1:43" ht="27.75" customHeight="1">
      <c r="A65" s="11"/>
      <c r="B65" s="23" t="s">
        <v>9</v>
      </c>
      <c r="C65" s="23">
        <f>IFERROR(VLOOKUP(C167,DAY!$A$2:$E$1096,4,0),0)</f>
        <v>0</v>
      </c>
      <c r="D65" s="23">
        <f>IFERROR(VLOOKUP(D167,DAY!$A$2:$E$1096,4,0),0)</f>
        <v>0</v>
      </c>
      <c r="E65" s="23">
        <f>IFERROR(VLOOKUP(E167,DAY!$A$2:$E$1096,4,0),0)</f>
        <v>0</v>
      </c>
      <c r="F65" s="23">
        <f>IFERROR(VLOOKUP(F167,DAY!$A$2:$E$1096,4,0),0)</f>
        <v>0</v>
      </c>
      <c r="G65" s="23">
        <f>IFERROR(VLOOKUP(G167,DAY!$A$2:$E$1096,4,0),0)</f>
        <v>0</v>
      </c>
      <c r="H65" s="23">
        <f>IFERROR(VLOOKUP(H167,DAY!$A$2:$E$1096,4,0),0)</f>
        <v>0</v>
      </c>
      <c r="I65" s="23">
        <f>IFERROR(VLOOKUP(I167,DAY!$A$2:$E$1096,4,0),0)</f>
        <v>0</v>
      </c>
      <c r="J65" s="23">
        <f>IFERROR(VLOOKUP(J167,DAY!$A$2:$E$1096,4,0),0)</f>
        <v>0</v>
      </c>
      <c r="K65" s="23">
        <f>IFERROR(VLOOKUP(K167,DAY!$A$2:$E$1096,4,0),0)</f>
        <v>0</v>
      </c>
      <c r="L65" s="23">
        <f>IFERROR(VLOOKUP(L167,DAY!$A$2:$E$1096,4,0),0)</f>
        <v>0</v>
      </c>
      <c r="M65" s="23">
        <f>IFERROR(VLOOKUP(M167,DAY!$A$2:$E$1096,4,0),0)</f>
        <v>0</v>
      </c>
      <c r="N65" s="23">
        <f>IFERROR(VLOOKUP(N167,DAY!$A$2:$E$1096,4,0),0)</f>
        <v>0</v>
      </c>
      <c r="O65" s="23">
        <f>IFERROR(VLOOKUP(O167,DAY!$A$2:$E$1096,4,0),0)</f>
        <v>0</v>
      </c>
      <c r="P65" s="23">
        <f>IFERROR(VLOOKUP(P167,DAY!$A$2:$E$1096,4,0),0)</f>
        <v>0</v>
      </c>
      <c r="Q65" s="23">
        <f>IFERROR(VLOOKUP(Q167,DAY!$A$2:$E$1096,4,0),0)</f>
        <v>0</v>
      </c>
      <c r="R65" s="23">
        <f>IFERROR(VLOOKUP(R167,DAY!$A$2:$E$1096,4,0),0)</f>
        <v>0</v>
      </c>
      <c r="S65" s="23">
        <f>IFERROR(VLOOKUP(S167,DAY!$A$2:$E$1096,4,0),0)</f>
        <v>0</v>
      </c>
      <c r="T65" s="23">
        <f>IFERROR(VLOOKUP(T167,DAY!$A$2:$E$1096,4,0),0)</f>
        <v>0</v>
      </c>
      <c r="U65" s="23">
        <f>IFERROR(VLOOKUP(U167,DAY!$A$2:$E$1096,4,0),0)</f>
        <v>0</v>
      </c>
      <c r="V65" s="23">
        <f>IFERROR(VLOOKUP(V167,DAY!$A$2:$E$1096,4,0),0)</f>
        <v>0</v>
      </c>
      <c r="W65" s="23">
        <f>IFERROR(VLOOKUP(W167,DAY!$A$2:$E$1096,4,0),0)</f>
        <v>0</v>
      </c>
      <c r="X65" s="23">
        <f>IFERROR(VLOOKUP(X167,DAY!$A$2:$E$1096,4,0),0)</f>
        <v>0</v>
      </c>
      <c r="Y65" s="23">
        <f>IFERROR(VLOOKUP(Y167,DAY!$A$2:$E$1096,4,0),0)</f>
        <v>0</v>
      </c>
      <c r="Z65" s="23">
        <f>IFERROR(VLOOKUP(Z167,DAY!$A$2:$E$1096,4,0),0)</f>
        <v>0</v>
      </c>
      <c r="AA65" s="23">
        <f>IFERROR(VLOOKUP(AA167,DAY!$A$2:$E$1096,4,0),0)</f>
        <v>0</v>
      </c>
      <c r="AB65" s="23">
        <f>IFERROR(VLOOKUP(AB167,DAY!$A$2:$E$1096,4,0),0)</f>
        <v>0</v>
      </c>
      <c r="AC65" s="23">
        <f>IFERROR(VLOOKUP(AC167,DAY!$A$2:$E$1096,4,0),0)</f>
        <v>0</v>
      </c>
      <c r="AD65" s="23">
        <f>IFERROR(VLOOKUP(AD167,DAY!$A$2:$E$1096,4,0),0)</f>
        <v>0</v>
      </c>
      <c r="AE65" s="11"/>
      <c r="AF65" s="115"/>
      <c r="AG65" s="129"/>
      <c r="AH65" s="11"/>
      <c r="AI65" s="151"/>
      <c r="AJ65" s="129"/>
      <c r="AM65" s="177"/>
      <c r="AN65" s="177"/>
      <c r="AQ65" s="25">
        <f>IFERROR(VLOOKUP(AQ168,DAY!$A$2:$E$744,3,0),0)</f>
        <v>0</v>
      </c>
    </row>
    <row r="66" spans="1:43" ht="89.25" customHeight="1" outlineLevel="1">
      <c r="A66" s="11"/>
      <c r="B66" s="24" t="s">
        <v>11</v>
      </c>
      <c r="C66" s="24">
        <f>IFERROR(VLOOKUP(C167,DAY!$A$2:$E$1096,5,0),0)</f>
        <v>0</v>
      </c>
      <c r="D66" s="24">
        <f>IFERROR(VLOOKUP(D167,DAY!$A$2:$E$1096,5,0),0)</f>
        <v>0</v>
      </c>
      <c r="E66" s="24">
        <f>IFERROR(VLOOKUP(E167,DAY!$A$2:$E$1096,5,0),0)</f>
        <v>0</v>
      </c>
      <c r="F66" s="24">
        <f>IFERROR(VLOOKUP(F167,DAY!$A$2:$E$1096,5,0),0)</f>
        <v>0</v>
      </c>
      <c r="G66" s="24">
        <f>IFERROR(VLOOKUP(G167,DAY!$A$2:$E$1096,5,0),0)</f>
        <v>0</v>
      </c>
      <c r="H66" s="24">
        <f>IFERROR(VLOOKUP(H167,DAY!$A$2:$E$1096,5,0),0)</f>
        <v>0</v>
      </c>
      <c r="I66" s="24">
        <f>IFERROR(VLOOKUP(I167,DAY!$A$2:$E$1096,5,0),0)</f>
        <v>0</v>
      </c>
      <c r="J66" s="24">
        <f>IFERROR(VLOOKUP(J167,DAY!$A$2:$E$1096,5,0),0)</f>
        <v>0</v>
      </c>
      <c r="K66" s="24">
        <f>IFERROR(VLOOKUP(K167,DAY!$A$2:$E$1096,5,0),0)</f>
        <v>0</v>
      </c>
      <c r="L66" s="24">
        <f>IFERROR(VLOOKUP(L167,DAY!$A$2:$E$1096,5,0),0)</f>
        <v>0</v>
      </c>
      <c r="M66" s="24">
        <f>IFERROR(VLOOKUP(M167,DAY!$A$2:$E$1096,5,0),0)</f>
        <v>0</v>
      </c>
      <c r="N66" s="24">
        <f>IFERROR(VLOOKUP(N167,DAY!$A$2:$E$1096,5,0),0)</f>
        <v>0</v>
      </c>
      <c r="O66" s="24">
        <f>IFERROR(VLOOKUP(O167,DAY!$A$2:$E$1096,5,0),0)</f>
        <v>0</v>
      </c>
      <c r="P66" s="24">
        <f>IFERROR(VLOOKUP(P167,DAY!$A$2:$E$1096,5,0),0)</f>
        <v>0</v>
      </c>
      <c r="Q66" s="24">
        <f>IFERROR(VLOOKUP(Q167,DAY!$A$2:$E$1096,5,0),0)</f>
        <v>0</v>
      </c>
      <c r="R66" s="24">
        <f>IFERROR(VLOOKUP(R167,DAY!$A$2:$E$1096,5,0),0)</f>
        <v>0</v>
      </c>
      <c r="S66" s="24">
        <f>IFERROR(VLOOKUP(S167,DAY!$A$2:$E$1096,5,0),0)</f>
        <v>0</v>
      </c>
      <c r="T66" s="24">
        <f>IFERROR(VLOOKUP(T167,DAY!$A$2:$E$1096,5,0),0)</f>
        <v>0</v>
      </c>
      <c r="U66" s="24">
        <f>IFERROR(VLOOKUP(U167,DAY!$A$2:$E$1096,5,0),0)</f>
        <v>0</v>
      </c>
      <c r="V66" s="24">
        <f>IFERROR(VLOOKUP(V167,DAY!$A$2:$E$1096,5,0),0)</f>
        <v>0</v>
      </c>
      <c r="W66" s="24">
        <f>IFERROR(VLOOKUP(W167,DAY!$A$2:$E$1096,5,0),0)</f>
        <v>0</v>
      </c>
      <c r="X66" s="24">
        <f>IFERROR(VLOOKUP(X167,DAY!$A$2:$E$1096,5,0),0)</f>
        <v>0</v>
      </c>
      <c r="Y66" s="24">
        <f>IFERROR(VLOOKUP(Y167,DAY!$A$2:$E$1096,5,0),0)</f>
        <v>0</v>
      </c>
      <c r="Z66" s="24">
        <f>IFERROR(VLOOKUP(Z167,DAY!$A$2:$E$1096,5,0),0)</f>
        <v>0</v>
      </c>
      <c r="AA66" s="24">
        <f>IFERROR(VLOOKUP(AA167,DAY!$A$2:$E$1096,5,0),0)</f>
        <v>0</v>
      </c>
      <c r="AB66" s="24">
        <f>IFERROR(VLOOKUP(AB167,DAY!$A$2:$E$1096,5,0),0)</f>
        <v>0</v>
      </c>
      <c r="AC66" s="24">
        <f>IFERROR(VLOOKUP(AC167,DAY!$A$2:$E$1096,5,0),0)</f>
        <v>0</v>
      </c>
      <c r="AD66" s="24">
        <f>IFERROR(VLOOKUP(AD167,DAY!$A$2:$E$1096,5,0),0)</f>
        <v>0</v>
      </c>
      <c r="AE66" s="11"/>
      <c r="AF66" s="115"/>
      <c r="AG66" s="130"/>
      <c r="AH66" s="11"/>
      <c r="AI66" s="151"/>
      <c r="AJ66" s="130"/>
      <c r="AM66" s="173"/>
      <c r="AN66" s="173"/>
      <c r="AQ66" s="25">
        <f>IFERROR(VLOOKUP(AQ168,DAY!$A$2:$E$744,4,0),0)</f>
        <v>0</v>
      </c>
    </row>
    <row r="67" spans="1:43" ht="27.75" customHeight="1" outlineLevel="1">
      <c r="A67" s="11"/>
      <c r="B67" s="25" t="s">
        <v>3</v>
      </c>
      <c r="C67" s="34" t="s">
        <v>43</v>
      </c>
      <c r="D67" s="34" t="s">
        <v>43</v>
      </c>
      <c r="E67" s="34" t="s">
        <v>43</v>
      </c>
      <c r="F67" s="34" t="s">
        <v>43</v>
      </c>
      <c r="G67" s="34" t="s">
        <v>43</v>
      </c>
      <c r="H67" s="34" t="s">
        <v>36</v>
      </c>
      <c r="I67" s="34" t="s">
        <v>36</v>
      </c>
      <c r="J67" s="34" t="s">
        <v>36</v>
      </c>
      <c r="K67" s="34" t="s">
        <v>43</v>
      </c>
      <c r="L67" s="34" t="s">
        <v>43</v>
      </c>
      <c r="M67" s="34" t="s">
        <v>43</v>
      </c>
      <c r="N67" s="34" t="s">
        <v>43</v>
      </c>
      <c r="O67" s="34" t="s">
        <v>36</v>
      </c>
      <c r="P67" s="34" t="s">
        <v>36</v>
      </c>
      <c r="Q67" s="34" t="s">
        <v>43</v>
      </c>
      <c r="R67" s="34" t="s">
        <v>97</v>
      </c>
      <c r="S67" s="34" t="s">
        <v>97</v>
      </c>
      <c r="T67" s="34" t="s">
        <v>43</v>
      </c>
      <c r="U67" s="34" t="s">
        <v>43</v>
      </c>
      <c r="V67" s="34" t="s">
        <v>36</v>
      </c>
      <c r="W67" s="34" t="s">
        <v>36</v>
      </c>
      <c r="X67" s="34" t="s">
        <v>43</v>
      </c>
      <c r="Y67" s="34" t="s">
        <v>43</v>
      </c>
      <c r="Z67" s="34" t="s">
        <v>43</v>
      </c>
      <c r="AA67" s="34" t="s">
        <v>43</v>
      </c>
      <c r="AB67" s="34" t="s">
        <v>43</v>
      </c>
      <c r="AC67" s="34" t="s">
        <v>36</v>
      </c>
      <c r="AD67" s="34" t="s">
        <v>36</v>
      </c>
      <c r="AE67" s="98">
        <f>IF(COUNT(C67:AD67)=0,+(COUNTIF(C67:AD67,"作業"))+(COUNTIF(C67:AD67,"休日")),"")</f>
        <v>26</v>
      </c>
      <c r="AF67" s="116">
        <f>IF(+COUNT(C67:AD67)=0,(COUNTIF(C67:AD67,"休日")),"")</f>
        <v>9</v>
      </c>
      <c r="AG67" s="131" t="str">
        <f>IFERROR(IF(AND(AE67&lt;=6,AE67&gt;=1),$F$149,IF(AM68&gt;0.284,$F$147,$F$148)),0)</f>
        <v>クリア</v>
      </c>
      <c r="AH67" s="98">
        <f>IF(COUNT(C68:AD68)=0,+(COUNTIF(C68:AD68,"作業"))+(COUNTIF(C68:AD68,"休日")),"")</f>
        <v>26</v>
      </c>
      <c r="AI67" s="34">
        <f>IF(COUNT(C68:AD68)=0,(COUNTIF(C68:AD68,"休日")),"")</f>
        <v>8</v>
      </c>
      <c r="AJ67" s="131" t="str">
        <f>IFERROR(IF(AND(AH67&lt;=6,AH67&gt;=1),$F$149,IF(AN68&gt;0.284,$F$145,$F$146)),0)</f>
        <v>達成</v>
      </c>
      <c r="AL67" s="173"/>
      <c r="AM67" s="177"/>
      <c r="AN67" s="177"/>
      <c r="AQ67" s="24">
        <f>IFERROR(VLOOKUP(AQ168,DAY!$A$2:$E$744,5,0),0)</f>
        <v>0</v>
      </c>
    </row>
    <row r="68" spans="1:43" ht="27.75" customHeight="1" outlineLevel="1">
      <c r="A68" s="12"/>
      <c r="B68" s="20" t="s">
        <v>14</v>
      </c>
      <c r="C68" s="35" t="s">
        <v>43</v>
      </c>
      <c r="D68" s="35" t="s">
        <v>43</v>
      </c>
      <c r="E68" s="35" t="s">
        <v>43</v>
      </c>
      <c r="F68" s="35" t="s">
        <v>43</v>
      </c>
      <c r="G68" s="35" t="s">
        <v>43</v>
      </c>
      <c r="H68" s="35" t="s">
        <v>36</v>
      </c>
      <c r="I68" s="35" t="s">
        <v>36</v>
      </c>
      <c r="J68" s="35" t="s">
        <v>36</v>
      </c>
      <c r="K68" s="35" t="s">
        <v>43</v>
      </c>
      <c r="L68" s="35" t="s">
        <v>43</v>
      </c>
      <c r="M68" s="35" t="s">
        <v>43</v>
      </c>
      <c r="N68" s="35" t="s">
        <v>43</v>
      </c>
      <c r="O68" s="35" t="s">
        <v>36</v>
      </c>
      <c r="P68" s="35" t="s">
        <v>36</v>
      </c>
      <c r="Q68" s="35" t="s">
        <v>43</v>
      </c>
      <c r="R68" s="35" t="s">
        <v>97</v>
      </c>
      <c r="S68" s="35" t="s">
        <v>97</v>
      </c>
      <c r="T68" s="35" t="s">
        <v>43</v>
      </c>
      <c r="U68" s="35" t="s">
        <v>43</v>
      </c>
      <c r="V68" s="35" t="s">
        <v>36</v>
      </c>
      <c r="W68" s="35" t="s">
        <v>36</v>
      </c>
      <c r="X68" s="35" t="s">
        <v>43</v>
      </c>
      <c r="Y68" s="35" t="s">
        <v>43</v>
      </c>
      <c r="Z68" s="35" t="s">
        <v>43</v>
      </c>
      <c r="AA68" s="35" t="s">
        <v>43</v>
      </c>
      <c r="AB68" s="35" t="s">
        <v>43</v>
      </c>
      <c r="AC68" s="35" t="s">
        <v>36</v>
      </c>
      <c r="AD68" s="35" t="s">
        <v>43</v>
      </c>
      <c r="AE68" s="99">
        <f>IFERROR(AM68,0)</f>
        <v>0.34599999999999997</v>
      </c>
      <c r="AF68" s="117"/>
      <c r="AG68" s="132"/>
      <c r="AH68" s="99">
        <f>IFERROR(AN68,0)</f>
        <v>0.308</v>
      </c>
      <c r="AI68" s="152"/>
      <c r="AJ68" s="132"/>
      <c r="AM68" s="176">
        <f>ROUND(AF67/AE67,3)</f>
        <v>0.34599999999999997</v>
      </c>
      <c r="AN68" s="179">
        <f>ROUND(AI67/AH67,3)</f>
        <v>0.308</v>
      </c>
      <c r="AQ68" s="182">
        <f>IFERROR(VLOOKUP(AQ168,DAY!$A$2:$E$744,6,0),0)</f>
        <v>0</v>
      </c>
    </row>
    <row r="69" spans="1:43" ht="27.75" customHeight="1" outlineLevel="1">
      <c r="A69" s="10" t="s">
        <v>29</v>
      </c>
      <c r="B69" s="21" t="s">
        <v>7</v>
      </c>
      <c r="C69" s="21">
        <f>IFERROR(VLOOKUP(C168,DAY!$A$2:$E$1096,2,0),0)</f>
        <v>0</v>
      </c>
      <c r="D69" s="21">
        <f>IFERROR(VLOOKUP(D168,DAY!$A$2:$E$744,2,0),0)</f>
        <v>0</v>
      </c>
      <c r="E69" s="21">
        <f>IFERROR(VLOOKUP(E168,DAY!$A$2:$E$744,2,0),0)</f>
        <v>0</v>
      </c>
      <c r="F69" s="21">
        <f>IFERROR(VLOOKUP(F168,DAY!$A$2:$E$744,2,0),0)</f>
        <v>0</v>
      </c>
      <c r="G69" s="21">
        <f>IFERROR(VLOOKUP(G168,DAY!$A$2:$E$744,2,0),0)</f>
        <v>0</v>
      </c>
      <c r="H69" s="21">
        <f>IFERROR(VLOOKUP(H168,DAY!$A$2:$E$744,2,0),0)</f>
        <v>0</v>
      </c>
      <c r="I69" s="21">
        <f>IFERROR(VLOOKUP(I168,DAY!$A$2:$E$744,2,0),0)</f>
        <v>0</v>
      </c>
      <c r="J69" s="21">
        <f>IFERROR(VLOOKUP(J168,DAY!$A$2:$E$744,2,0),0)</f>
        <v>0</v>
      </c>
      <c r="K69" s="21">
        <f>IFERROR(VLOOKUP(K168,DAY!$A$2:$E$744,2,0),0)</f>
        <v>0</v>
      </c>
      <c r="L69" s="21">
        <f>IFERROR(VLOOKUP(L168,DAY!$A$2:$E$744,2,0),0)</f>
        <v>0</v>
      </c>
      <c r="M69" s="21">
        <f>IFERROR(VLOOKUP(M168,DAY!$A$2:$E$744,2,0),0)</f>
        <v>0</v>
      </c>
      <c r="N69" s="21">
        <f>IFERROR(VLOOKUP(N168,DAY!$A$2:$E$744,2,0),0)</f>
        <v>0</v>
      </c>
      <c r="O69" s="21">
        <f>IFERROR(VLOOKUP(O168,DAY!$A$2:$E$744,2,0),0)</f>
        <v>0</v>
      </c>
      <c r="P69" s="21">
        <f>IFERROR(VLOOKUP(P168,DAY!$A$2:$E$744,2,0),0)</f>
        <v>0</v>
      </c>
      <c r="Q69" s="21">
        <f>IFERROR(VLOOKUP(Q168,DAY!$A$2:$E$744,2,0),0)</f>
        <v>0</v>
      </c>
      <c r="R69" s="21">
        <f>IFERROR(VLOOKUP(R168,DAY!$A$2:$E$744,2,0),0)</f>
        <v>0</v>
      </c>
      <c r="S69" s="21">
        <f>IFERROR(VLOOKUP(S168,DAY!$A$2:$E$744,2,0),0)</f>
        <v>0</v>
      </c>
      <c r="T69" s="21">
        <f>IFERROR(VLOOKUP(T168,DAY!$A$2:$E$744,2,0),0)</f>
        <v>0</v>
      </c>
      <c r="U69" s="21">
        <f>IFERROR(VLOOKUP(U168,DAY!$A$2:$E$744,2,0),0)</f>
        <v>0</v>
      </c>
      <c r="V69" s="21">
        <f>IFERROR(VLOOKUP(V168,DAY!$A$2:$E$744,2,0),0)</f>
        <v>0</v>
      </c>
      <c r="W69" s="21">
        <f>IFERROR(VLOOKUP(W168,DAY!$A$2:$E$744,2,0),0)</f>
        <v>0</v>
      </c>
      <c r="X69" s="21">
        <f>IFERROR(VLOOKUP(X168,DAY!$A$2:$E$744,2,0),0)</f>
        <v>0</v>
      </c>
      <c r="Y69" s="21">
        <f>IFERROR(VLOOKUP(Y168,DAY!$A$2:$E$744,2,0),0)</f>
        <v>0</v>
      </c>
      <c r="Z69" s="21">
        <f>IFERROR(VLOOKUP(Z168,DAY!$A$2:$E$744,2,0),0)</f>
        <v>0</v>
      </c>
      <c r="AA69" s="21">
        <f>IFERROR(VLOOKUP(AA168,DAY!$A$2:$E$744,2,0),0)</f>
        <v>0</v>
      </c>
      <c r="AB69" s="21">
        <f>IFERROR(VLOOKUP(AB168,DAY!$A$2:$E$744,2,0),0)</f>
        <v>0</v>
      </c>
      <c r="AC69" s="21">
        <f>IFERROR(VLOOKUP(AC168,DAY!$A$2:$E$744,2,0),0)</f>
        <v>0</v>
      </c>
      <c r="AD69" s="21">
        <f>IFERROR(VLOOKUP(AD168,DAY!$A$2:$E$744,2,0),0)</f>
        <v>0</v>
      </c>
      <c r="AE69" s="97" t="s">
        <v>23</v>
      </c>
      <c r="AF69" s="114" t="s">
        <v>6</v>
      </c>
      <c r="AG69" s="129" t="s">
        <v>93</v>
      </c>
      <c r="AH69" s="10" t="s">
        <v>23</v>
      </c>
      <c r="AI69" s="150" t="s">
        <v>26</v>
      </c>
      <c r="AJ69" s="129" t="s">
        <v>93</v>
      </c>
      <c r="AK69" s="3"/>
      <c r="AM69" s="177"/>
      <c r="AN69" s="177"/>
      <c r="AQ69" s="184">
        <f>IFERROR(VLOOKUP(AQ168,DAY!$A$2:$E$744,7,0),0)</f>
        <v>0</v>
      </c>
    </row>
    <row r="70" spans="1:43" ht="27.75" customHeight="1" outlineLevel="1">
      <c r="A70" s="11"/>
      <c r="B70" s="22" t="s">
        <v>8</v>
      </c>
      <c r="C70" s="22">
        <f>IFERROR(VLOOKUP(C168,DAY!$A$2:$E$1096,3,0),0)</f>
        <v>0</v>
      </c>
      <c r="D70" s="22">
        <f>IFERROR(VLOOKUP(D168,DAY!$A$2:$E$744,3,0),0)</f>
        <v>0</v>
      </c>
      <c r="E70" s="22">
        <f>IFERROR(VLOOKUP(E168,DAY!$A$2:$E$744,3,0),0)</f>
        <v>0</v>
      </c>
      <c r="F70" s="22">
        <f>IFERROR(VLOOKUP(F168,DAY!$A$2:$E$744,3,0),0)</f>
        <v>0</v>
      </c>
      <c r="G70" s="22">
        <f>IFERROR(VLOOKUP(G168,DAY!$A$2:$E$744,3,0),0)</f>
        <v>0</v>
      </c>
      <c r="H70" s="22">
        <f>IFERROR(VLOOKUP(H168,DAY!$A$2:$E$744,3,0),0)</f>
        <v>0</v>
      </c>
      <c r="I70" s="22">
        <f>IFERROR(VLOOKUP(I168,DAY!$A$2:$E$744,3,0),0)</f>
        <v>0</v>
      </c>
      <c r="J70" s="22">
        <f>IFERROR(VLOOKUP(J168,DAY!$A$2:$E$744,3,0),0)</f>
        <v>0</v>
      </c>
      <c r="K70" s="22">
        <f>IFERROR(VLOOKUP(K168,DAY!$A$2:$E$744,3,0),0)</f>
        <v>0</v>
      </c>
      <c r="L70" s="22">
        <f>IFERROR(VLOOKUP(L168,DAY!$A$2:$E$744,3,0),0)</f>
        <v>0</v>
      </c>
      <c r="M70" s="22">
        <f>IFERROR(VLOOKUP(M168,DAY!$A$2:$E$744,3,0),0)</f>
        <v>0</v>
      </c>
      <c r="N70" s="22">
        <f>IFERROR(VLOOKUP(N168,DAY!$A$2:$E$744,3,0),0)</f>
        <v>0</v>
      </c>
      <c r="O70" s="22">
        <f>IFERROR(VLOOKUP(O168,DAY!$A$2:$E$744,3,0),0)</f>
        <v>0</v>
      </c>
      <c r="P70" s="22">
        <f>IFERROR(VLOOKUP(P168,DAY!$A$2:$E$744,3,0),0)</f>
        <v>0</v>
      </c>
      <c r="Q70" s="22">
        <f>IFERROR(VLOOKUP(Q168,DAY!$A$2:$E$744,3,0),0)</f>
        <v>0</v>
      </c>
      <c r="R70" s="22">
        <f>IFERROR(VLOOKUP(R168,DAY!$A$2:$E$744,3,0),0)</f>
        <v>0</v>
      </c>
      <c r="S70" s="22">
        <f>IFERROR(VLOOKUP(S168,DAY!$A$2:$E$744,3,0),0)</f>
        <v>0</v>
      </c>
      <c r="T70" s="22">
        <f>IFERROR(VLOOKUP(T168,DAY!$A$2:$E$744,3,0),0)</f>
        <v>0</v>
      </c>
      <c r="U70" s="22">
        <f>IFERROR(VLOOKUP(U168,DAY!$A$2:$E$744,3,0),0)</f>
        <v>0</v>
      </c>
      <c r="V70" s="22">
        <f>IFERROR(VLOOKUP(V168,DAY!$A$2:$E$744,3,0),0)</f>
        <v>0</v>
      </c>
      <c r="W70" s="22">
        <f>IFERROR(VLOOKUP(W168,DAY!$A$2:$E$744,3,0),0)</f>
        <v>0</v>
      </c>
      <c r="X70" s="22">
        <f>IFERROR(VLOOKUP(X168,DAY!$A$2:$E$744,3,0),0)</f>
        <v>0</v>
      </c>
      <c r="Y70" s="22">
        <f>IFERROR(VLOOKUP(Y168,DAY!$A$2:$E$744,3,0),0)</f>
        <v>0</v>
      </c>
      <c r="Z70" s="22">
        <f>IFERROR(VLOOKUP(Z168,DAY!$A$2:$E$744,3,0),0)</f>
        <v>0</v>
      </c>
      <c r="AA70" s="22">
        <f>IFERROR(VLOOKUP(AA168,DAY!$A$2:$E$744,3,0),0)</f>
        <v>0</v>
      </c>
      <c r="AB70" s="22">
        <f>IFERROR(VLOOKUP(AB168,DAY!$A$2:$E$744,3,0),0)</f>
        <v>0</v>
      </c>
      <c r="AC70" s="22">
        <f>IFERROR(VLOOKUP(AC168,DAY!$A$2:$E$744,3,0),0)</f>
        <v>0</v>
      </c>
      <c r="AD70" s="89">
        <f>IFERROR(VLOOKUP(AD168,DAY!$A$2:$E$744,3,0),0)</f>
        <v>0</v>
      </c>
      <c r="AE70" s="11"/>
      <c r="AF70" s="115"/>
      <c r="AG70" s="129"/>
      <c r="AH70" s="11"/>
      <c r="AI70" s="151"/>
      <c r="AJ70" s="129"/>
      <c r="AM70" s="177"/>
      <c r="AN70" s="177"/>
      <c r="AQ70" s="19">
        <f>IFERROR(VLOOKUP(AQ169,DAY!$A$2:$E$744,2,0),0)</f>
        <v>0</v>
      </c>
    </row>
    <row r="71" spans="1:43" ht="27.75" customHeight="1" outlineLevel="1">
      <c r="A71" s="11"/>
      <c r="B71" s="23" t="s">
        <v>9</v>
      </c>
      <c r="C71" s="23">
        <f>IFERROR(VLOOKUP(C168,DAY!$A$2:$E$1096,4,0),0)</f>
        <v>0</v>
      </c>
      <c r="D71" s="23">
        <f>IFERROR(VLOOKUP(D168,DAY!$A$2:$E$1096,4,0),0)</f>
        <v>0</v>
      </c>
      <c r="E71" s="23">
        <f>IFERROR(VLOOKUP(E168,DAY!$A$2:$E$1096,4,0),0)</f>
        <v>0</v>
      </c>
      <c r="F71" s="23">
        <f>IFERROR(VLOOKUP(F168,DAY!$A$2:$E$1096,4,0),0)</f>
        <v>0</v>
      </c>
      <c r="G71" s="23">
        <f>IFERROR(VLOOKUP(G168,DAY!$A$2:$E$1096,4,0),0)</f>
        <v>0</v>
      </c>
      <c r="H71" s="23">
        <f>IFERROR(VLOOKUP(H168,DAY!$A$2:$E$1096,4,0),0)</f>
        <v>0</v>
      </c>
      <c r="I71" s="23">
        <f>IFERROR(VLOOKUP(I168,DAY!$A$2:$E$1096,4,0),0)</f>
        <v>0</v>
      </c>
      <c r="J71" s="23">
        <f>IFERROR(VLOOKUP(J168,DAY!$A$2:$E$1096,4,0),0)</f>
        <v>0</v>
      </c>
      <c r="K71" s="23">
        <f>IFERROR(VLOOKUP(K168,DAY!$A$2:$E$1096,4,0),0)</f>
        <v>0</v>
      </c>
      <c r="L71" s="23">
        <f>IFERROR(VLOOKUP(L168,DAY!$A$2:$E$1096,4,0),0)</f>
        <v>0</v>
      </c>
      <c r="M71" s="23">
        <f>IFERROR(VLOOKUP(M168,DAY!$A$2:$E$1096,4,0),0)</f>
        <v>0</v>
      </c>
      <c r="N71" s="23">
        <f>IFERROR(VLOOKUP(N168,DAY!$A$2:$E$1096,4,0),0)</f>
        <v>0</v>
      </c>
      <c r="O71" s="23">
        <f>IFERROR(VLOOKUP(O168,DAY!$A$2:$E$1096,4,0),0)</f>
        <v>0</v>
      </c>
      <c r="P71" s="23">
        <f>IFERROR(VLOOKUP(P168,DAY!$A$2:$E$1096,4,0),0)</f>
        <v>0</v>
      </c>
      <c r="Q71" s="23">
        <f>IFERROR(VLOOKUP(Q168,DAY!$A$2:$E$1096,4,0),0)</f>
        <v>0</v>
      </c>
      <c r="R71" s="23">
        <f>IFERROR(VLOOKUP(R168,DAY!$A$2:$E$1096,4,0),0)</f>
        <v>0</v>
      </c>
      <c r="S71" s="23">
        <f>IFERROR(VLOOKUP(S168,DAY!$A$2:$E$1096,4,0),0)</f>
        <v>0</v>
      </c>
      <c r="T71" s="23">
        <f>IFERROR(VLOOKUP(T168,DAY!$A$2:$E$1096,4,0),0)</f>
        <v>0</v>
      </c>
      <c r="U71" s="23">
        <f>IFERROR(VLOOKUP(U168,DAY!$A$2:$E$1096,4,0),0)</f>
        <v>0</v>
      </c>
      <c r="V71" s="23">
        <f>IFERROR(VLOOKUP(V168,DAY!$A$2:$E$1096,4,0),0)</f>
        <v>0</v>
      </c>
      <c r="W71" s="23">
        <f>IFERROR(VLOOKUP(W168,DAY!$A$2:$E$1096,4,0),0)</f>
        <v>0</v>
      </c>
      <c r="X71" s="23">
        <f>IFERROR(VLOOKUP(X168,DAY!$A$2:$E$1096,4,0),0)</f>
        <v>0</v>
      </c>
      <c r="Y71" s="23">
        <f>IFERROR(VLOOKUP(Y168,DAY!$A$2:$E$1096,4,0),0)</f>
        <v>0</v>
      </c>
      <c r="Z71" s="23">
        <f>IFERROR(VLOOKUP(Z168,DAY!$A$2:$E$1096,4,0),0)</f>
        <v>0</v>
      </c>
      <c r="AA71" s="23">
        <f>IFERROR(VLOOKUP(AA168,DAY!$A$2:$E$1096,4,0),0)</f>
        <v>0</v>
      </c>
      <c r="AB71" s="23">
        <f>IFERROR(VLOOKUP(AB168,DAY!$A$2:$E$1096,4,0),0)</f>
        <v>0</v>
      </c>
      <c r="AC71" s="23">
        <f>IFERROR(VLOOKUP(AC168,DAY!$A$2:$E$1096,4,0),0)</f>
        <v>0</v>
      </c>
      <c r="AD71" s="23">
        <f>IFERROR(VLOOKUP(AD168,DAY!$A$2:$E$1096,4,0),0)</f>
        <v>0</v>
      </c>
      <c r="AE71" s="11"/>
      <c r="AF71" s="115"/>
      <c r="AG71" s="129"/>
      <c r="AH71" s="11"/>
      <c r="AI71" s="151"/>
      <c r="AJ71" s="129"/>
      <c r="AM71" s="177"/>
      <c r="AN71" s="177"/>
      <c r="AQ71" s="25">
        <f>IFERROR(VLOOKUP(AQ169,DAY!$A$2:$E$744,3,0),0)</f>
        <v>0</v>
      </c>
    </row>
    <row r="72" spans="1:43" ht="89.25" customHeight="1" outlineLevel="1">
      <c r="A72" s="11"/>
      <c r="B72" s="24" t="s">
        <v>11</v>
      </c>
      <c r="C72" s="24">
        <f>IFERROR(VLOOKUP(C168,DAY!$A$2:$E$1096,5,0),0)</f>
        <v>0</v>
      </c>
      <c r="D72" s="24">
        <f>IFERROR(VLOOKUP(D168,DAY!$A$2:$E$1096,5,0),0)</f>
        <v>0</v>
      </c>
      <c r="E72" s="24">
        <f>IFERROR(VLOOKUP(E168,DAY!$A$2:$E$1096,5,0),0)</f>
        <v>0</v>
      </c>
      <c r="F72" s="24">
        <f>IFERROR(VLOOKUP(F168,DAY!$A$2:$E$1096,5,0),0)</f>
        <v>0</v>
      </c>
      <c r="G72" s="24">
        <f>IFERROR(VLOOKUP(G168,DAY!$A$2:$E$1096,5,0),0)</f>
        <v>0</v>
      </c>
      <c r="H72" s="24">
        <f>IFERROR(VLOOKUP(H168,DAY!$A$2:$E$1096,5,0),0)</f>
        <v>0</v>
      </c>
      <c r="I72" s="24">
        <f>IFERROR(VLOOKUP(I168,DAY!$A$2:$E$1096,5,0),0)</f>
        <v>0</v>
      </c>
      <c r="J72" s="24">
        <f>IFERROR(VLOOKUP(J168,DAY!$A$2:$E$1096,5,0),0)</f>
        <v>0</v>
      </c>
      <c r="K72" s="24">
        <f>IFERROR(VLOOKUP(K168,DAY!$A$2:$E$1096,5,0),0)</f>
        <v>0</v>
      </c>
      <c r="L72" s="24">
        <f>IFERROR(VLOOKUP(L168,DAY!$A$2:$E$1096,5,0),0)</f>
        <v>0</v>
      </c>
      <c r="M72" s="24">
        <f>IFERROR(VLOOKUP(M168,DAY!$A$2:$E$1096,5,0),0)</f>
        <v>0</v>
      </c>
      <c r="N72" s="24">
        <f>IFERROR(VLOOKUP(N168,DAY!$A$2:$E$1096,5,0),0)</f>
        <v>0</v>
      </c>
      <c r="O72" s="24">
        <f>IFERROR(VLOOKUP(O168,DAY!$A$2:$E$1096,5,0),0)</f>
        <v>0</v>
      </c>
      <c r="P72" s="24">
        <f>IFERROR(VLOOKUP(P168,DAY!$A$2:$E$1096,5,0),0)</f>
        <v>0</v>
      </c>
      <c r="Q72" s="24">
        <f>IFERROR(VLOOKUP(Q168,DAY!$A$2:$E$1096,5,0),0)</f>
        <v>0</v>
      </c>
      <c r="R72" s="24">
        <f>IFERROR(VLOOKUP(R168,DAY!$A$2:$E$1096,5,0),0)</f>
        <v>0</v>
      </c>
      <c r="S72" s="24">
        <f>IFERROR(VLOOKUP(S168,DAY!$A$2:$E$1096,5,0),0)</f>
        <v>0</v>
      </c>
      <c r="T72" s="24">
        <f>IFERROR(VLOOKUP(T168,DAY!$A$2:$E$1096,5,0),0)</f>
        <v>0</v>
      </c>
      <c r="U72" s="24">
        <f>IFERROR(VLOOKUP(U168,DAY!$A$2:$E$1096,5,0),0)</f>
        <v>0</v>
      </c>
      <c r="V72" s="24">
        <f>IFERROR(VLOOKUP(V168,DAY!$A$2:$E$1096,5,0),0)</f>
        <v>0</v>
      </c>
      <c r="W72" s="24">
        <f>IFERROR(VLOOKUP(W168,DAY!$A$2:$E$1096,5,0),0)</f>
        <v>0</v>
      </c>
      <c r="X72" s="24">
        <f>IFERROR(VLOOKUP(X168,DAY!$A$2:$E$1096,5,0),0)</f>
        <v>0</v>
      </c>
      <c r="Y72" s="24">
        <f>IFERROR(VLOOKUP(Y168,DAY!$A$2:$E$1096,5,0),0)</f>
        <v>0</v>
      </c>
      <c r="Z72" s="24">
        <f>IFERROR(VLOOKUP(Z168,DAY!$A$2:$E$1096,5,0),0)</f>
        <v>0</v>
      </c>
      <c r="AA72" s="24">
        <f>IFERROR(VLOOKUP(AA168,DAY!$A$2:$E$1096,5,0),0)</f>
        <v>0</v>
      </c>
      <c r="AB72" s="24">
        <f>IFERROR(VLOOKUP(AB168,DAY!$A$2:$E$1096,5,0),0)</f>
        <v>0</v>
      </c>
      <c r="AC72" s="24">
        <f>IFERROR(VLOOKUP(AC168,DAY!$A$2:$E$1096,5,0),0)</f>
        <v>0</v>
      </c>
      <c r="AD72" s="24">
        <f>IFERROR(VLOOKUP(AD168,DAY!$A$2:$E$1096,5,0),0)</f>
        <v>0</v>
      </c>
      <c r="AE72" s="11"/>
      <c r="AF72" s="115"/>
      <c r="AG72" s="130"/>
      <c r="AH72" s="11"/>
      <c r="AI72" s="151"/>
      <c r="AJ72" s="130"/>
      <c r="AM72" s="173"/>
      <c r="AN72" s="173"/>
      <c r="AQ72" s="25">
        <f>IFERROR(VLOOKUP(AQ169,DAY!$A$2:$E$744,4,0),0)</f>
        <v>0</v>
      </c>
    </row>
    <row r="73" spans="1:43" ht="27.75" customHeight="1" outlineLevel="1">
      <c r="A73" s="11"/>
      <c r="B73" s="25" t="s">
        <v>3</v>
      </c>
      <c r="C73" s="34" t="s">
        <v>43</v>
      </c>
      <c r="D73" s="34" t="s">
        <v>43</v>
      </c>
      <c r="E73" s="34" t="s">
        <v>43</v>
      </c>
      <c r="F73" s="34" t="s">
        <v>43</v>
      </c>
      <c r="G73" s="34" t="s">
        <v>43</v>
      </c>
      <c r="H73" s="34" t="s">
        <v>36</v>
      </c>
      <c r="I73" s="34" t="s">
        <v>36</v>
      </c>
      <c r="J73" s="34" t="s">
        <v>36</v>
      </c>
      <c r="K73" s="34" t="s">
        <v>43</v>
      </c>
      <c r="L73" s="34" t="s">
        <v>107</v>
      </c>
      <c r="M73" s="34" t="s">
        <v>107</v>
      </c>
      <c r="N73" s="34" t="s">
        <v>107</v>
      </c>
      <c r="O73" s="34" t="s">
        <v>36</v>
      </c>
      <c r="P73" s="34" t="s">
        <v>36</v>
      </c>
      <c r="Q73" s="34" t="s">
        <v>43</v>
      </c>
      <c r="R73" s="34" t="s">
        <v>43</v>
      </c>
      <c r="S73" s="34" t="s">
        <v>43</v>
      </c>
      <c r="T73" s="34" t="s">
        <v>43</v>
      </c>
      <c r="U73" s="34" t="s">
        <v>43</v>
      </c>
      <c r="V73" s="34" t="s">
        <v>36</v>
      </c>
      <c r="W73" s="34" t="s">
        <v>36</v>
      </c>
      <c r="X73" s="34" t="s">
        <v>43</v>
      </c>
      <c r="Y73" s="34" t="s">
        <v>43</v>
      </c>
      <c r="Z73" s="34" t="s">
        <v>43</v>
      </c>
      <c r="AA73" s="34" t="s">
        <v>43</v>
      </c>
      <c r="AB73" s="34"/>
      <c r="AC73" s="34"/>
      <c r="AD73" s="34"/>
      <c r="AE73" s="98">
        <f>IF(COUNT(C73:AD73)=0,+(COUNTIF(C73:AD73,"作業"))+(COUNTIF(C73:AD73,"休日")),"")</f>
        <v>22</v>
      </c>
      <c r="AF73" s="116">
        <f>IF(+COUNT(C73:AD73)=0,(COUNTIF(C73:AD73,"休日")),"")</f>
        <v>7</v>
      </c>
      <c r="AG73" s="131" t="str">
        <f>IFERROR(IF(AND(AE73&lt;=6,AE73&gt;=1),$F$149,IF(AM74&gt;0.284,$F$147,$F$148)),0)</f>
        <v>クリア</v>
      </c>
      <c r="AH73" s="98">
        <f>IF(COUNT(C74:AD74)=0,+(COUNTIF(C74:AD74,"作業"))+(COUNTIF(C74:AD74,"休日")),"")</f>
        <v>22</v>
      </c>
      <c r="AI73" s="34">
        <f>IF(COUNT(C74:AD74)=0,(COUNTIF(C74:AD74,"休日")),"")</f>
        <v>7</v>
      </c>
      <c r="AJ73" s="131" t="str">
        <f>IFERROR(IF(AND(AH73&lt;=6,AH73&gt;=1),$F$149,IF(AN74&gt;0.284,$F$145,$F$146)),0)</f>
        <v>達成</v>
      </c>
      <c r="AL73" s="3"/>
      <c r="AM73" s="177"/>
      <c r="AN73" s="177"/>
      <c r="AQ73" s="24">
        <f>IFERROR(VLOOKUP(AQ169,DAY!$A$2:$E$744,5,0),0)</f>
        <v>0</v>
      </c>
    </row>
    <row r="74" spans="1:43" ht="27.75" customHeight="1" outlineLevel="1">
      <c r="A74" s="12"/>
      <c r="B74" s="20" t="s">
        <v>14</v>
      </c>
      <c r="C74" s="35" t="s">
        <v>43</v>
      </c>
      <c r="D74" s="35" t="s">
        <v>43</v>
      </c>
      <c r="E74" s="35" t="s">
        <v>43</v>
      </c>
      <c r="F74" s="35" t="s">
        <v>43</v>
      </c>
      <c r="G74" s="35" t="s">
        <v>43</v>
      </c>
      <c r="H74" s="35" t="s">
        <v>36</v>
      </c>
      <c r="I74" s="35" t="s">
        <v>36</v>
      </c>
      <c r="J74" s="35" t="s">
        <v>36</v>
      </c>
      <c r="K74" s="35" t="s">
        <v>43</v>
      </c>
      <c r="L74" s="35" t="s">
        <v>107</v>
      </c>
      <c r="M74" s="35" t="s">
        <v>107</v>
      </c>
      <c r="N74" s="35" t="s">
        <v>107</v>
      </c>
      <c r="O74" s="35" t="s">
        <v>36</v>
      </c>
      <c r="P74" s="35" t="s">
        <v>36</v>
      </c>
      <c r="Q74" s="35" t="s">
        <v>43</v>
      </c>
      <c r="R74" s="35" t="s">
        <v>43</v>
      </c>
      <c r="S74" s="35" t="s">
        <v>43</v>
      </c>
      <c r="T74" s="35" t="s">
        <v>43</v>
      </c>
      <c r="U74" s="35" t="s">
        <v>43</v>
      </c>
      <c r="V74" s="35" t="s">
        <v>36</v>
      </c>
      <c r="W74" s="35" t="s">
        <v>36</v>
      </c>
      <c r="X74" s="35" t="s">
        <v>43</v>
      </c>
      <c r="Y74" s="35" t="s">
        <v>43</v>
      </c>
      <c r="Z74" s="35" t="s">
        <v>43</v>
      </c>
      <c r="AA74" s="35" t="s">
        <v>43</v>
      </c>
      <c r="AB74" s="35"/>
      <c r="AC74" s="35"/>
      <c r="AD74" s="35"/>
      <c r="AE74" s="99">
        <f>IFERROR(AM74,0)</f>
        <v>0.318</v>
      </c>
      <c r="AF74" s="117"/>
      <c r="AG74" s="132"/>
      <c r="AH74" s="99">
        <f>IFERROR(AN74,0)</f>
        <v>0.318</v>
      </c>
      <c r="AI74" s="152"/>
      <c r="AJ74" s="132"/>
      <c r="AM74" s="176">
        <f>ROUND(AF73/AE73,3)</f>
        <v>0.318</v>
      </c>
      <c r="AN74" s="179">
        <f>ROUND(AI73/AH73,3)</f>
        <v>0.318</v>
      </c>
      <c r="AQ74" s="182">
        <f>IFERROR(VLOOKUP(AQ169,DAY!$A$2:$E$744,6,0),0)</f>
        <v>0</v>
      </c>
    </row>
    <row r="75" spans="1:43" ht="27.75" customHeight="1" outlineLevel="1">
      <c r="A75" s="10" t="s">
        <v>80</v>
      </c>
      <c r="B75" s="26" t="s">
        <v>7</v>
      </c>
      <c r="C75" s="26">
        <f>IFERROR(VLOOKUP(C169,DAY!$A$2:$E$1096,2,0),0)</f>
        <v>0</v>
      </c>
      <c r="D75" s="26">
        <f>IFERROR(VLOOKUP(D169,DAY!$A$2:$E$744,2,0),0)</f>
        <v>0</v>
      </c>
      <c r="E75" s="26">
        <f>IFERROR(VLOOKUP(E169,DAY!$A$2:$E$744,2,0),0)</f>
        <v>0</v>
      </c>
      <c r="F75" s="26">
        <f>IFERROR(VLOOKUP(F169,DAY!$A$2:$E$744,2,0),0)</f>
        <v>0</v>
      </c>
      <c r="G75" s="26">
        <f>IFERROR(VLOOKUP(G169,DAY!$A$2:$E$744,2,0),0)</f>
        <v>0</v>
      </c>
      <c r="H75" s="26">
        <f>IFERROR(VLOOKUP(H169,DAY!$A$2:$E$744,2,0),0)</f>
        <v>0</v>
      </c>
      <c r="I75" s="26">
        <f>IFERROR(VLOOKUP(I169,DAY!$A$2:$E$744,2,0),0)</f>
        <v>0</v>
      </c>
      <c r="J75" s="26">
        <f>IFERROR(VLOOKUP(J169,DAY!$A$2:$E$744,2,0),0)</f>
        <v>0</v>
      </c>
      <c r="K75" s="26">
        <f>IFERROR(VLOOKUP(K169,DAY!$A$2:$E$744,2,0),0)</f>
        <v>0</v>
      </c>
      <c r="L75" s="26">
        <f>IFERROR(VLOOKUP(L169,DAY!$A$2:$E$744,2,0),0)</f>
        <v>0</v>
      </c>
      <c r="M75" s="26">
        <f>IFERROR(VLOOKUP(M169,DAY!$A$2:$E$744,2,0),0)</f>
        <v>0</v>
      </c>
      <c r="N75" s="26">
        <f>IFERROR(VLOOKUP(N169,DAY!$A$2:$E$744,2,0),0)</f>
        <v>0</v>
      </c>
      <c r="O75" s="26">
        <f>IFERROR(VLOOKUP(O169,DAY!$A$2:$E$744,2,0),0)</f>
        <v>0</v>
      </c>
      <c r="P75" s="26">
        <f>IFERROR(VLOOKUP(P169,DAY!$A$2:$E$744,2,0),0)</f>
        <v>0</v>
      </c>
      <c r="Q75" s="26">
        <f>IFERROR(VLOOKUP(Q169,DAY!$A$2:$E$744,2,0),0)</f>
        <v>0</v>
      </c>
      <c r="R75" s="26">
        <f>IFERROR(VLOOKUP(R169,DAY!$A$2:$E$744,2,0),0)</f>
        <v>0</v>
      </c>
      <c r="S75" s="26">
        <f>IFERROR(VLOOKUP(S169,DAY!$A$2:$E$744,2,0),0)</f>
        <v>0</v>
      </c>
      <c r="T75" s="26">
        <f>IFERROR(VLOOKUP(T169,DAY!$A$2:$E$744,2,0),0)</f>
        <v>0</v>
      </c>
      <c r="U75" s="26">
        <f>IFERROR(VLOOKUP(U169,DAY!$A$2:$E$744,2,0),0)</f>
        <v>0</v>
      </c>
      <c r="V75" s="26">
        <f>IFERROR(VLOOKUP(V169,DAY!$A$2:$E$744,2,0),0)</f>
        <v>0</v>
      </c>
      <c r="W75" s="26">
        <f>IFERROR(VLOOKUP(W169,DAY!$A$2:$E$744,2,0),0)</f>
        <v>0</v>
      </c>
      <c r="X75" s="26">
        <f>IFERROR(VLOOKUP(X169,DAY!$A$2:$E$744,2,0),0)</f>
        <v>0</v>
      </c>
      <c r="Y75" s="26">
        <f>IFERROR(VLOOKUP(Y169,DAY!$A$2:$E$744,2,0),0)</f>
        <v>0</v>
      </c>
      <c r="Z75" s="26">
        <f>IFERROR(VLOOKUP(Z169,DAY!$A$2:$E$744,2,0),0)</f>
        <v>0</v>
      </c>
      <c r="AA75" s="26">
        <f>IFERROR(VLOOKUP(AA169,DAY!$A$2:$E$744,2,0),0)</f>
        <v>0</v>
      </c>
      <c r="AB75" s="26">
        <f>IFERROR(VLOOKUP(AB169,DAY!$A$2:$E$744,2,0),0)</f>
        <v>0</v>
      </c>
      <c r="AC75" s="26">
        <f>IFERROR(VLOOKUP(AC169,DAY!$A$2:$E$744,2,0),0)</f>
        <v>0</v>
      </c>
      <c r="AD75" s="26">
        <f>IFERROR(VLOOKUP(AD169,DAY!$A$2:$E$744,2,0),0)</f>
        <v>0</v>
      </c>
      <c r="AE75" s="97" t="s">
        <v>23</v>
      </c>
      <c r="AF75" s="114" t="s">
        <v>6</v>
      </c>
      <c r="AG75" s="129" t="s">
        <v>93</v>
      </c>
      <c r="AH75" s="10" t="s">
        <v>23</v>
      </c>
      <c r="AI75" s="150" t="s">
        <v>26</v>
      </c>
      <c r="AJ75" s="129" t="s">
        <v>93</v>
      </c>
      <c r="AK75" s="3"/>
      <c r="AM75" s="177"/>
      <c r="AN75" s="177"/>
      <c r="AQ75" s="183">
        <f>IFERROR(VLOOKUP(AQ169,DAY!$A$2:$E$744,7,0),0)</f>
        <v>0</v>
      </c>
    </row>
    <row r="76" spans="1:43" ht="27.75" customHeight="1" outlineLevel="1">
      <c r="A76" s="11"/>
      <c r="B76" s="22" t="s">
        <v>8</v>
      </c>
      <c r="C76" s="22">
        <f>IFERROR(VLOOKUP(C169,DAY!$A$2:$E$1096,3,0),0)</f>
        <v>0</v>
      </c>
      <c r="D76" s="22">
        <f>IFERROR(VLOOKUP(D169,DAY!$A$2:$E$744,3,0),0)</f>
        <v>0</v>
      </c>
      <c r="E76" s="22">
        <f>IFERROR(VLOOKUP(E169,DAY!$A$2:$E$744,3,0),0)</f>
        <v>0</v>
      </c>
      <c r="F76" s="22">
        <f>IFERROR(VLOOKUP(F169,DAY!$A$2:$E$744,3,0),0)</f>
        <v>0</v>
      </c>
      <c r="G76" s="22">
        <f>IFERROR(VLOOKUP(G169,DAY!$A$2:$E$744,3,0),0)</f>
        <v>0</v>
      </c>
      <c r="H76" s="22">
        <f>IFERROR(VLOOKUP(H169,DAY!$A$2:$E$744,3,0),0)</f>
        <v>0</v>
      </c>
      <c r="I76" s="22">
        <f>IFERROR(VLOOKUP(I169,DAY!$A$2:$E$744,3,0),0)</f>
        <v>0</v>
      </c>
      <c r="J76" s="22">
        <f>IFERROR(VLOOKUP(J169,DAY!$A$2:$E$744,3,0),0)</f>
        <v>0</v>
      </c>
      <c r="K76" s="22">
        <f>IFERROR(VLOOKUP(K169,DAY!$A$2:$E$744,3,0),0)</f>
        <v>0</v>
      </c>
      <c r="L76" s="22">
        <f>IFERROR(VLOOKUP(L169,DAY!$A$2:$E$744,3,0),0)</f>
        <v>0</v>
      </c>
      <c r="M76" s="22">
        <f>IFERROR(VLOOKUP(M169,DAY!$A$2:$E$744,3,0),0)</f>
        <v>0</v>
      </c>
      <c r="N76" s="22">
        <f>IFERROR(VLOOKUP(N169,DAY!$A$2:$E$744,3,0),0)</f>
        <v>0</v>
      </c>
      <c r="O76" s="22">
        <f>IFERROR(VLOOKUP(O169,DAY!$A$2:$E$744,3,0),0)</f>
        <v>0</v>
      </c>
      <c r="P76" s="22">
        <f>IFERROR(VLOOKUP(P169,DAY!$A$2:$E$744,3,0),0)</f>
        <v>0</v>
      </c>
      <c r="Q76" s="22">
        <f>IFERROR(VLOOKUP(Q169,DAY!$A$2:$E$744,3,0),0)</f>
        <v>0</v>
      </c>
      <c r="R76" s="22">
        <f>IFERROR(VLOOKUP(R169,DAY!$A$2:$E$744,3,0),0)</f>
        <v>0</v>
      </c>
      <c r="S76" s="22">
        <f>IFERROR(VLOOKUP(S169,DAY!$A$2:$E$744,3,0),0)</f>
        <v>0</v>
      </c>
      <c r="T76" s="22">
        <f>IFERROR(VLOOKUP(T169,DAY!$A$2:$E$744,3,0),0)</f>
        <v>0</v>
      </c>
      <c r="U76" s="22">
        <f>IFERROR(VLOOKUP(U169,DAY!$A$2:$E$744,3,0),0)</f>
        <v>0</v>
      </c>
      <c r="V76" s="22">
        <f>IFERROR(VLOOKUP(V169,DAY!$A$2:$E$744,3,0),0)</f>
        <v>0</v>
      </c>
      <c r="W76" s="22">
        <f>IFERROR(VLOOKUP(W169,DAY!$A$2:$E$744,3,0),0)</f>
        <v>0</v>
      </c>
      <c r="X76" s="22">
        <f>IFERROR(VLOOKUP(X169,DAY!$A$2:$E$744,3,0),0)</f>
        <v>0</v>
      </c>
      <c r="Y76" s="22">
        <f>IFERROR(VLOOKUP(Y169,DAY!$A$2:$E$744,3,0),0)</f>
        <v>0</v>
      </c>
      <c r="Z76" s="22">
        <f>IFERROR(VLOOKUP(Z169,DAY!$A$2:$E$744,3,0),0)</f>
        <v>0</v>
      </c>
      <c r="AA76" s="22">
        <f>IFERROR(VLOOKUP(AA169,DAY!$A$2:$E$744,3,0),0)</f>
        <v>0</v>
      </c>
      <c r="AB76" s="22">
        <f>IFERROR(VLOOKUP(AB169,DAY!$A$2:$E$744,3,0),0)</f>
        <v>0</v>
      </c>
      <c r="AC76" s="22">
        <f>IFERROR(VLOOKUP(AC169,DAY!$A$2:$E$744,3,0),0)</f>
        <v>0</v>
      </c>
      <c r="AD76" s="89">
        <f>IFERROR(VLOOKUP(AD169,DAY!$A$2:$E$744,3,0),0)</f>
        <v>0</v>
      </c>
      <c r="AE76" s="11"/>
      <c r="AF76" s="115"/>
      <c r="AG76" s="129"/>
      <c r="AH76" s="11"/>
      <c r="AI76" s="151"/>
      <c r="AJ76" s="129"/>
      <c r="AM76" s="177"/>
      <c r="AN76" s="177"/>
      <c r="AQ76" s="23">
        <f>IFERROR(VLOOKUP(AQ170,DAY!$A$2:$E$744,2,0),0)</f>
        <v>0</v>
      </c>
    </row>
    <row r="77" spans="1:43" ht="27.75" customHeight="1" outlineLevel="1">
      <c r="A77" s="11"/>
      <c r="B77" s="23" t="s">
        <v>9</v>
      </c>
      <c r="C77" s="23">
        <f>IFERROR(VLOOKUP(C169,DAY!$A$2:$E$1096,4,0),0)</f>
        <v>0</v>
      </c>
      <c r="D77" s="23">
        <f>IFERROR(VLOOKUP(D169,DAY!$A$2:$E$1096,4,0),0)</f>
        <v>0</v>
      </c>
      <c r="E77" s="23">
        <f>IFERROR(VLOOKUP(E169,DAY!$A$2:$E$1096,4,0),0)</f>
        <v>0</v>
      </c>
      <c r="F77" s="23">
        <f>IFERROR(VLOOKUP(F169,DAY!$A$2:$E$1096,4,0),0)</f>
        <v>0</v>
      </c>
      <c r="G77" s="23">
        <f>IFERROR(VLOOKUP(G169,DAY!$A$2:$E$1096,4,0),0)</f>
        <v>0</v>
      </c>
      <c r="H77" s="23">
        <f>IFERROR(VLOOKUP(H169,DAY!$A$2:$E$1096,4,0),0)</f>
        <v>0</v>
      </c>
      <c r="I77" s="23">
        <f>IFERROR(VLOOKUP(I169,DAY!$A$2:$E$1096,4,0),0)</f>
        <v>0</v>
      </c>
      <c r="J77" s="23">
        <f>IFERROR(VLOOKUP(J169,DAY!$A$2:$E$1096,4,0),0)</f>
        <v>0</v>
      </c>
      <c r="K77" s="23">
        <f>IFERROR(VLOOKUP(K169,DAY!$A$2:$E$1096,4,0),0)</f>
        <v>0</v>
      </c>
      <c r="L77" s="23">
        <f>IFERROR(VLOOKUP(L169,DAY!$A$2:$E$1096,4,0),0)</f>
        <v>0</v>
      </c>
      <c r="M77" s="23">
        <f>IFERROR(VLOOKUP(M169,DAY!$A$2:$E$1096,4,0),0)</f>
        <v>0</v>
      </c>
      <c r="N77" s="23">
        <f>IFERROR(VLOOKUP(N169,DAY!$A$2:$E$1096,4,0),0)</f>
        <v>0</v>
      </c>
      <c r="O77" s="23">
        <f>IFERROR(VLOOKUP(O169,DAY!$A$2:$E$1096,4,0),0)</f>
        <v>0</v>
      </c>
      <c r="P77" s="23">
        <f>IFERROR(VLOOKUP(P169,DAY!$A$2:$E$1096,4,0),0)</f>
        <v>0</v>
      </c>
      <c r="Q77" s="23">
        <f>IFERROR(VLOOKUP(Q169,DAY!$A$2:$E$1096,4,0),0)</f>
        <v>0</v>
      </c>
      <c r="R77" s="23">
        <f>IFERROR(VLOOKUP(R169,DAY!$A$2:$E$1096,4,0),0)</f>
        <v>0</v>
      </c>
      <c r="S77" s="23">
        <f>IFERROR(VLOOKUP(S169,DAY!$A$2:$E$1096,4,0),0)</f>
        <v>0</v>
      </c>
      <c r="T77" s="23">
        <f>IFERROR(VLOOKUP(T169,DAY!$A$2:$E$1096,4,0),0)</f>
        <v>0</v>
      </c>
      <c r="U77" s="23">
        <f>IFERROR(VLOOKUP(U169,DAY!$A$2:$E$1096,4,0),0)</f>
        <v>0</v>
      </c>
      <c r="V77" s="23">
        <f>IFERROR(VLOOKUP(V169,DAY!$A$2:$E$1096,4,0),0)</f>
        <v>0</v>
      </c>
      <c r="W77" s="23">
        <f>IFERROR(VLOOKUP(W169,DAY!$A$2:$E$1096,4,0),0)</f>
        <v>0</v>
      </c>
      <c r="X77" s="23">
        <f>IFERROR(VLOOKUP(X169,DAY!$A$2:$E$1096,4,0),0)</f>
        <v>0</v>
      </c>
      <c r="Y77" s="23">
        <f>IFERROR(VLOOKUP(Y169,DAY!$A$2:$E$1096,4,0),0)</f>
        <v>0</v>
      </c>
      <c r="Z77" s="23">
        <f>IFERROR(VLOOKUP(Z169,DAY!$A$2:$E$1096,4,0),0)</f>
        <v>0</v>
      </c>
      <c r="AA77" s="23">
        <f>IFERROR(VLOOKUP(AA169,DAY!$A$2:$E$1096,4,0),0)</f>
        <v>0</v>
      </c>
      <c r="AB77" s="23">
        <f>IFERROR(VLOOKUP(AB169,DAY!$A$2:$E$1096,4,0),0)</f>
        <v>0</v>
      </c>
      <c r="AC77" s="23">
        <f>IFERROR(VLOOKUP(AC169,DAY!$A$2:$E$1096,4,0),0)</f>
        <v>0</v>
      </c>
      <c r="AD77" s="23">
        <f>IFERROR(VLOOKUP(AD169,DAY!$A$2:$E$1096,4,0),0)</f>
        <v>0</v>
      </c>
      <c r="AE77" s="11"/>
      <c r="AF77" s="115"/>
      <c r="AG77" s="129"/>
      <c r="AH77" s="11"/>
      <c r="AI77" s="151"/>
      <c r="AJ77" s="129"/>
      <c r="AM77" s="177"/>
      <c r="AN77" s="177"/>
      <c r="AQ77" s="25">
        <f>IFERROR(VLOOKUP(AQ170,DAY!$A$2:$E$744,3,0),0)</f>
        <v>0</v>
      </c>
    </row>
    <row r="78" spans="1:43" ht="89.25" customHeight="1" outlineLevel="1">
      <c r="A78" s="11"/>
      <c r="B78" s="24" t="s">
        <v>11</v>
      </c>
      <c r="C78" s="24">
        <f>IFERROR(VLOOKUP(C169,DAY!$A$2:$E$1096,5,0),0)</f>
        <v>0</v>
      </c>
      <c r="D78" s="24">
        <f>IFERROR(VLOOKUP(D169,DAY!$A$2:$E$1096,5,0),0)</f>
        <v>0</v>
      </c>
      <c r="E78" s="24">
        <f>IFERROR(VLOOKUP(E169,DAY!$A$2:$E$1096,5,0),0)</f>
        <v>0</v>
      </c>
      <c r="F78" s="24">
        <f>IFERROR(VLOOKUP(F169,DAY!$A$2:$E$1096,5,0),0)</f>
        <v>0</v>
      </c>
      <c r="G78" s="24">
        <f>IFERROR(VLOOKUP(G169,DAY!$A$2:$E$1096,5,0),0)</f>
        <v>0</v>
      </c>
      <c r="H78" s="24">
        <f>IFERROR(VLOOKUP(H169,DAY!$A$2:$E$1096,5,0),0)</f>
        <v>0</v>
      </c>
      <c r="I78" s="24">
        <f>IFERROR(VLOOKUP(I169,DAY!$A$2:$E$1096,5,0),0)</f>
        <v>0</v>
      </c>
      <c r="J78" s="24">
        <f>IFERROR(VLOOKUP(J169,DAY!$A$2:$E$1096,5,0),0)</f>
        <v>0</v>
      </c>
      <c r="K78" s="24">
        <f>IFERROR(VLOOKUP(K169,DAY!$A$2:$E$1096,5,0),0)</f>
        <v>0</v>
      </c>
      <c r="L78" s="24">
        <f>IFERROR(VLOOKUP(L169,DAY!$A$2:$E$1096,5,0),0)</f>
        <v>0</v>
      </c>
      <c r="M78" s="24">
        <f>IFERROR(VLOOKUP(M169,DAY!$A$2:$E$1096,5,0),0)</f>
        <v>0</v>
      </c>
      <c r="N78" s="24">
        <f>IFERROR(VLOOKUP(N169,DAY!$A$2:$E$1096,5,0),0)</f>
        <v>0</v>
      </c>
      <c r="O78" s="24">
        <f>IFERROR(VLOOKUP(O169,DAY!$A$2:$E$1096,5,0),0)</f>
        <v>0</v>
      </c>
      <c r="P78" s="24">
        <f>IFERROR(VLOOKUP(P169,DAY!$A$2:$E$1096,5,0),0)</f>
        <v>0</v>
      </c>
      <c r="Q78" s="24">
        <f>IFERROR(VLOOKUP(Q169,DAY!$A$2:$E$1096,5,0),0)</f>
        <v>0</v>
      </c>
      <c r="R78" s="24">
        <f>IFERROR(VLOOKUP(R169,DAY!$A$2:$E$1096,5,0),0)</f>
        <v>0</v>
      </c>
      <c r="S78" s="24">
        <f>IFERROR(VLOOKUP(S169,DAY!$A$2:$E$1096,5,0),0)</f>
        <v>0</v>
      </c>
      <c r="T78" s="24">
        <f>IFERROR(VLOOKUP(T169,DAY!$A$2:$E$1096,5,0),0)</f>
        <v>0</v>
      </c>
      <c r="U78" s="24">
        <f>IFERROR(VLOOKUP(U169,DAY!$A$2:$E$1096,5,0),0)</f>
        <v>0</v>
      </c>
      <c r="V78" s="24">
        <f>IFERROR(VLOOKUP(V169,DAY!$A$2:$E$1096,5,0),0)</f>
        <v>0</v>
      </c>
      <c r="W78" s="24">
        <f>IFERROR(VLOOKUP(W169,DAY!$A$2:$E$1096,5,0),0)</f>
        <v>0</v>
      </c>
      <c r="X78" s="24">
        <f>IFERROR(VLOOKUP(X169,DAY!$A$2:$E$1096,5,0),0)</f>
        <v>0</v>
      </c>
      <c r="Y78" s="24">
        <f>IFERROR(VLOOKUP(Y169,DAY!$A$2:$E$1096,5,0),0)</f>
        <v>0</v>
      </c>
      <c r="Z78" s="24">
        <f>IFERROR(VLOOKUP(Z169,DAY!$A$2:$E$1096,5,0),0)</f>
        <v>0</v>
      </c>
      <c r="AA78" s="24">
        <f>IFERROR(VLOOKUP(AA169,DAY!$A$2:$E$1096,5,0),0)</f>
        <v>0</v>
      </c>
      <c r="AB78" s="24">
        <f>IFERROR(VLOOKUP(AB169,DAY!$A$2:$E$1096,5,0),0)</f>
        <v>0</v>
      </c>
      <c r="AC78" s="24">
        <f>IFERROR(VLOOKUP(AC169,DAY!$A$2:$E$1096,5,0),0)</f>
        <v>0</v>
      </c>
      <c r="AD78" s="24">
        <f>IFERROR(VLOOKUP(AD169,DAY!$A$2:$E$1096,5,0),0)</f>
        <v>0</v>
      </c>
      <c r="AE78" s="11"/>
      <c r="AF78" s="115"/>
      <c r="AG78" s="130"/>
      <c r="AH78" s="11"/>
      <c r="AI78" s="151"/>
      <c r="AJ78" s="130"/>
      <c r="AM78" s="173"/>
      <c r="AN78" s="173"/>
      <c r="AQ78" s="25">
        <f>IFERROR(VLOOKUP(AQ170,DAY!$A$2:$E$744,4,0),0)</f>
        <v>0</v>
      </c>
    </row>
    <row r="79" spans="1:43" ht="27.75" customHeight="1" outlineLevel="1">
      <c r="A79" s="11"/>
      <c r="B79" s="25" t="s">
        <v>3</v>
      </c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98">
        <f>IF(COUNT(C79:AD79)=0,+(COUNTIF(C79:AD79,"作業"))+(COUNTIF(C79:AD79,"休日")),"")</f>
        <v>0</v>
      </c>
      <c r="AF79" s="116">
        <f>IF(+COUNT(C79:AD79)=0,(COUNTIF(C79:AD79,"休日")),"")</f>
        <v>0</v>
      </c>
      <c r="AG79" s="131">
        <f>IFERROR(IF(AND(AE79&lt;=6,AE79&gt;=1),$F$149,IF(AM80&gt;0.284,$F$147,$F$148)),0)</f>
        <v>0</v>
      </c>
      <c r="AH79" s="98">
        <f>IF(COUNT(C80:AD80)=0,+(COUNTIF(C80:AD80,"作業"))+(COUNTIF(C80:AD80,"休日")),"")</f>
        <v>0</v>
      </c>
      <c r="AI79" s="34">
        <f>IF(COUNT(C80:AD80)=0,(COUNTIF(C80:AD80,"休日")),"")</f>
        <v>0</v>
      </c>
      <c r="AJ79" s="131">
        <f>IFERROR(IF(AND(AH79&lt;=6,AH79&gt;=1),$F$149,IF(AN80&gt;0.284,$F$145,$F$146)),0)</f>
        <v>0</v>
      </c>
      <c r="AL79" s="3"/>
      <c r="AM79" s="177"/>
      <c r="AN79" s="177"/>
      <c r="AQ79" s="24">
        <f>IFERROR(VLOOKUP(AQ170,DAY!$A$2:$E$744,5,0),0)</f>
        <v>0</v>
      </c>
    </row>
    <row r="80" spans="1:43" ht="27.75" customHeight="1" outlineLevel="1">
      <c r="A80" s="12"/>
      <c r="B80" s="27" t="s">
        <v>14</v>
      </c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  <c r="AC80" s="35"/>
      <c r="AD80" s="35"/>
      <c r="AE80" s="99">
        <f>IFERROR(AM80,0)</f>
        <v>0</v>
      </c>
      <c r="AF80" s="117"/>
      <c r="AG80" s="132"/>
      <c r="AH80" s="99">
        <f>IFERROR(AN80,0)</f>
        <v>0</v>
      </c>
      <c r="AI80" s="152"/>
      <c r="AJ80" s="132"/>
      <c r="AM80" s="176" t="e">
        <f>ROUND(AF79/AE79,3)</f>
        <v>#DIV/0!</v>
      </c>
      <c r="AN80" s="179" t="e">
        <f>ROUND(AI79/AH79,3)</f>
        <v>#DIV/0!</v>
      </c>
      <c r="AQ80" s="182">
        <f>IFERROR(VLOOKUP(AQ170,DAY!$A$2:$E$744,6,0),0)</f>
        <v>0</v>
      </c>
    </row>
    <row r="81" spans="1:43" ht="27.75" customHeight="1" outlineLevel="1">
      <c r="A81" s="10" t="s">
        <v>81</v>
      </c>
      <c r="B81" s="21" t="s">
        <v>7</v>
      </c>
      <c r="C81" s="21">
        <f>IFERROR(VLOOKUP(C170,DAY!$A$2:$E$1096,2,0),0)</f>
        <v>0</v>
      </c>
      <c r="D81" s="21">
        <f>IFERROR(VLOOKUP(D170,DAY!$A$2:$E$744,2,0),0)</f>
        <v>0</v>
      </c>
      <c r="E81" s="21">
        <f>IFERROR(VLOOKUP(E170,DAY!$A$2:$E$744,2,0),0)</f>
        <v>0</v>
      </c>
      <c r="F81" s="21">
        <f>IFERROR(VLOOKUP(F170,DAY!$A$2:$E$744,2,0),0)</f>
        <v>0</v>
      </c>
      <c r="G81" s="21">
        <f>IFERROR(VLOOKUP(G170,DAY!$A$2:$E$744,2,0),0)</f>
        <v>0</v>
      </c>
      <c r="H81" s="21">
        <f>IFERROR(VLOOKUP(H170,DAY!$A$2:$E$744,2,0),0)</f>
        <v>0</v>
      </c>
      <c r="I81" s="21">
        <f>IFERROR(VLOOKUP(I170,DAY!$A$2:$E$744,2,0),0)</f>
        <v>0</v>
      </c>
      <c r="J81" s="21">
        <f>IFERROR(VLOOKUP(J170,DAY!$A$2:$E$744,2,0),0)</f>
        <v>0</v>
      </c>
      <c r="K81" s="21">
        <f>IFERROR(VLOOKUP(K170,DAY!$A$2:$E$744,2,0),0)</f>
        <v>0</v>
      </c>
      <c r="L81" s="21">
        <f>IFERROR(VLOOKUP(L170,DAY!$A$2:$E$744,2,0),0)</f>
        <v>0</v>
      </c>
      <c r="M81" s="21">
        <f>IFERROR(VLOOKUP(M170,DAY!$A$2:$E$744,2,0),0)</f>
        <v>0</v>
      </c>
      <c r="N81" s="21">
        <f>IFERROR(VLOOKUP(N170,DAY!$A$2:$E$744,2,0),0)</f>
        <v>0</v>
      </c>
      <c r="O81" s="21">
        <f>IFERROR(VLOOKUP(O170,DAY!$A$2:$E$744,2,0),0)</f>
        <v>0</v>
      </c>
      <c r="P81" s="21">
        <f>IFERROR(VLOOKUP(P170,DAY!$A$2:$E$744,2,0),0)</f>
        <v>0</v>
      </c>
      <c r="Q81" s="21">
        <f>IFERROR(VLOOKUP(Q170,DAY!$A$2:$E$744,2,0),0)</f>
        <v>0</v>
      </c>
      <c r="R81" s="21">
        <f>IFERROR(VLOOKUP(R170,DAY!$A$2:$E$744,2,0),0)</f>
        <v>0</v>
      </c>
      <c r="S81" s="21">
        <f>IFERROR(VLOOKUP(S170,DAY!$A$2:$E$744,2,0),0)</f>
        <v>0</v>
      </c>
      <c r="T81" s="21">
        <f>IFERROR(VLOOKUP(T170,DAY!$A$2:$E$744,2,0),0)</f>
        <v>0</v>
      </c>
      <c r="U81" s="21">
        <f>IFERROR(VLOOKUP(U170,DAY!$A$2:$E$744,2,0),0)</f>
        <v>0</v>
      </c>
      <c r="V81" s="21">
        <f>IFERROR(VLOOKUP(V170,DAY!$A$2:$E$744,2,0),0)</f>
        <v>0</v>
      </c>
      <c r="W81" s="21">
        <f>IFERROR(VLOOKUP(W170,DAY!$A$2:$E$744,2,0),0)</f>
        <v>0</v>
      </c>
      <c r="X81" s="21">
        <f>IFERROR(VLOOKUP(X170,DAY!$A$2:$E$744,2,0),0)</f>
        <v>0</v>
      </c>
      <c r="Y81" s="21">
        <f>IFERROR(VLOOKUP(Y170,DAY!$A$2:$E$744,2,0),0)</f>
        <v>0</v>
      </c>
      <c r="Z81" s="21">
        <f>IFERROR(VLOOKUP(Z170,DAY!$A$2:$E$744,2,0),0)</f>
        <v>0</v>
      </c>
      <c r="AA81" s="21">
        <f>IFERROR(VLOOKUP(AA170,DAY!$A$2:$E$744,2,0),0)</f>
        <v>0</v>
      </c>
      <c r="AB81" s="21">
        <f>IFERROR(VLOOKUP(AB170,DAY!$A$2:$E$744,2,0),0)</f>
        <v>0</v>
      </c>
      <c r="AC81" s="21">
        <f>IFERROR(VLOOKUP(AC170,DAY!$A$2:$E$744,2,0),0)</f>
        <v>0</v>
      </c>
      <c r="AD81" s="21">
        <f>IFERROR(VLOOKUP(AD170,DAY!$A$2:$E$744,2,0),0)</f>
        <v>0</v>
      </c>
      <c r="AE81" s="97" t="s">
        <v>23</v>
      </c>
      <c r="AF81" s="114" t="s">
        <v>6</v>
      </c>
      <c r="AG81" s="129" t="s">
        <v>93</v>
      </c>
      <c r="AH81" s="10" t="s">
        <v>23</v>
      </c>
      <c r="AI81" s="150" t="s">
        <v>26</v>
      </c>
      <c r="AJ81" s="129" t="s">
        <v>93</v>
      </c>
      <c r="AK81" s="3"/>
      <c r="AM81" s="177"/>
      <c r="AN81" s="177"/>
      <c r="AQ81" s="184">
        <f>IFERROR(VLOOKUP(AQ170,DAY!$A$2:$E$744,7,0),0)</f>
        <v>0</v>
      </c>
    </row>
    <row r="82" spans="1:43" ht="27.75" customHeight="1" outlineLevel="1">
      <c r="A82" s="11"/>
      <c r="B82" s="22" t="s">
        <v>8</v>
      </c>
      <c r="C82" s="22">
        <f>IFERROR(VLOOKUP(C170,DAY!$A$2:$E$1096,3,0),0)</f>
        <v>0</v>
      </c>
      <c r="D82" s="22">
        <f>IFERROR(VLOOKUP(D170,DAY!$A$2:$E$744,3,0),0)</f>
        <v>0</v>
      </c>
      <c r="E82" s="22">
        <f>IFERROR(VLOOKUP(E170,DAY!$A$2:$E$744,3,0),0)</f>
        <v>0</v>
      </c>
      <c r="F82" s="22">
        <f>IFERROR(VLOOKUP(F170,DAY!$A$2:$E$744,3,0),0)</f>
        <v>0</v>
      </c>
      <c r="G82" s="22">
        <f>IFERROR(VLOOKUP(G170,DAY!$A$2:$E$744,3,0),0)</f>
        <v>0</v>
      </c>
      <c r="H82" s="22">
        <f>IFERROR(VLOOKUP(H170,DAY!$A$2:$E$744,3,0),0)</f>
        <v>0</v>
      </c>
      <c r="I82" s="22">
        <f>IFERROR(VLOOKUP(I170,DAY!$A$2:$E$744,3,0),0)</f>
        <v>0</v>
      </c>
      <c r="J82" s="22">
        <f>IFERROR(VLOOKUP(J170,DAY!$A$2:$E$744,3,0),0)</f>
        <v>0</v>
      </c>
      <c r="K82" s="22">
        <f>IFERROR(VLOOKUP(K170,DAY!$A$2:$E$744,3,0),0)</f>
        <v>0</v>
      </c>
      <c r="L82" s="22">
        <f>IFERROR(VLOOKUP(L170,DAY!$A$2:$E$744,3,0),0)</f>
        <v>0</v>
      </c>
      <c r="M82" s="22">
        <f>IFERROR(VLOOKUP(M170,DAY!$A$2:$E$744,3,0),0)</f>
        <v>0</v>
      </c>
      <c r="N82" s="22">
        <f>IFERROR(VLOOKUP(N170,DAY!$A$2:$E$744,3,0),0)</f>
        <v>0</v>
      </c>
      <c r="O82" s="22">
        <f>IFERROR(VLOOKUP(O170,DAY!$A$2:$E$744,3,0),0)</f>
        <v>0</v>
      </c>
      <c r="P82" s="22">
        <f>IFERROR(VLOOKUP(P170,DAY!$A$2:$E$744,3,0),0)</f>
        <v>0</v>
      </c>
      <c r="Q82" s="22">
        <f>IFERROR(VLOOKUP(Q170,DAY!$A$2:$E$744,3,0),0)</f>
        <v>0</v>
      </c>
      <c r="R82" s="22">
        <f>IFERROR(VLOOKUP(R170,DAY!$A$2:$E$744,3,0),0)</f>
        <v>0</v>
      </c>
      <c r="S82" s="22">
        <f>IFERROR(VLOOKUP(S170,DAY!$A$2:$E$744,3,0),0)</f>
        <v>0</v>
      </c>
      <c r="T82" s="22">
        <f>IFERROR(VLOOKUP(T170,DAY!$A$2:$E$744,3,0),0)</f>
        <v>0</v>
      </c>
      <c r="U82" s="22">
        <f>IFERROR(VLOOKUP(U170,DAY!$A$2:$E$744,3,0),0)</f>
        <v>0</v>
      </c>
      <c r="V82" s="22">
        <f>IFERROR(VLOOKUP(V170,DAY!$A$2:$E$744,3,0),0)</f>
        <v>0</v>
      </c>
      <c r="W82" s="22">
        <f>IFERROR(VLOOKUP(W170,DAY!$A$2:$E$744,3,0),0)</f>
        <v>0</v>
      </c>
      <c r="X82" s="22">
        <f>IFERROR(VLOOKUP(X170,DAY!$A$2:$E$744,3,0),0)</f>
        <v>0</v>
      </c>
      <c r="Y82" s="22">
        <f>IFERROR(VLOOKUP(Y170,DAY!$A$2:$E$744,3,0),0)</f>
        <v>0</v>
      </c>
      <c r="Z82" s="22">
        <f>IFERROR(VLOOKUP(Z170,DAY!$A$2:$E$744,3,0),0)</f>
        <v>0</v>
      </c>
      <c r="AA82" s="22">
        <f>IFERROR(VLOOKUP(AA170,DAY!$A$2:$E$744,3,0),0)</f>
        <v>0</v>
      </c>
      <c r="AB82" s="22">
        <f>IFERROR(VLOOKUP(AB170,DAY!$A$2:$E$744,3,0),0)</f>
        <v>0</v>
      </c>
      <c r="AC82" s="22">
        <f>IFERROR(VLOOKUP(AC170,DAY!$A$2:$E$744,3,0),0)</f>
        <v>0</v>
      </c>
      <c r="AD82" s="89">
        <f>IFERROR(VLOOKUP(AD170,DAY!$A$2:$E$744,3,0),0)</f>
        <v>0</v>
      </c>
      <c r="AE82" s="11"/>
      <c r="AF82" s="115"/>
      <c r="AG82" s="129"/>
      <c r="AH82" s="11"/>
      <c r="AI82" s="151"/>
      <c r="AJ82" s="129"/>
      <c r="AM82" s="177"/>
      <c r="AN82" s="177"/>
      <c r="AQ82" s="19">
        <f>IFERROR(VLOOKUP(AQ171,DAY!$A$2:$E$744,2,0),0)</f>
        <v>0</v>
      </c>
    </row>
    <row r="83" spans="1:43" ht="27.75" customHeight="1" outlineLevel="1">
      <c r="A83" s="11"/>
      <c r="B83" s="23" t="s">
        <v>9</v>
      </c>
      <c r="C83" s="23">
        <f>IFERROR(VLOOKUP(C170,DAY!$A$2:$E$1096,4,0),0)</f>
        <v>0</v>
      </c>
      <c r="D83" s="23">
        <f>IFERROR(VLOOKUP(D170,DAY!$A$2:$E$1096,4,0),0)</f>
        <v>0</v>
      </c>
      <c r="E83" s="23">
        <f>IFERROR(VLOOKUP(E170,DAY!$A$2:$E$1096,4,0),0)</f>
        <v>0</v>
      </c>
      <c r="F83" s="23">
        <f>IFERROR(VLOOKUP(F170,DAY!$A$2:$E$1096,4,0),0)</f>
        <v>0</v>
      </c>
      <c r="G83" s="23">
        <f>IFERROR(VLOOKUP(G170,DAY!$A$2:$E$1096,4,0),0)</f>
        <v>0</v>
      </c>
      <c r="H83" s="23">
        <f>IFERROR(VLOOKUP(H170,DAY!$A$2:$E$1096,4,0),0)</f>
        <v>0</v>
      </c>
      <c r="I83" s="23">
        <f>IFERROR(VLOOKUP(I170,DAY!$A$2:$E$1096,4,0),0)</f>
        <v>0</v>
      </c>
      <c r="J83" s="23">
        <f>IFERROR(VLOOKUP(J170,DAY!$A$2:$E$1096,4,0),0)</f>
        <v>0</v>
      </c>
      <c r="K83" s="23">
        <f>IFERROR(VLOOKUP(K170,DAY!$A$2:$E$1096,4,0),0)</f>
        <v>0</v>
      </c>
      <c r="L83" s="23">
        <f>IFERROR(VLOOKUP(L170,DAY!$A$2:$E$1096,4,0),0)</f>
        <v>0</v>
      </c>
      <c r="M83" s="23">
        <f>IFERROR(VLOOKUP(M170,DAY!$A$2:$E$1096,4,0),0)</f>
        <v>0</v>
      </c>
      <c r="N83" s="23">
        <f>IFERROR(VLOOKUP(N170,DAY!$A$2:$E$1096,4,0),0)</f>
        <v>0</v>
      </c>
      <c r="O83" s="23">
        <f>IFERROR(VLOOKUP(O170,DAY!$A$2:$E$1096,4,0),0)</f>
        <v>0</v>
      </c>
      <c r="P83" s="23">
        <f>IFERROR(VLOOKUP(P170,DAY!$A$2:$E$1096,4,0),0)</f>
        <v>0</v>
      </c>
      <c r="Q83" s="23">
        <f>IFERROR(VLOOKUP(Q170,DAY!$A$2:$E$1096,4,0),0)</f>
        <v>0</v>
      </c>
      <c r="R83" s="23">
        <f>IFERROR(VLOOKUP(R170,DAY!$A$2:$E$1096,4,0),0)</f>
        <v>0</v>
      </c>
      <c r="S83" s="23">
        <f>IFERROR(VLOOKUP(S170,DAY!$A$2:$E$1096,4,0),0)</f>
        <v>0</v>
      </c>
      <c r="T83" s="23">
        <f>IFERROR(VLOOKUP(T170,DAY!$A$2:$E$1096,4,0),0)</f>
        <v>0</v>
      </c>
      <c r="U83" s="23">
        <f>IFERROR(VLOOKUP(U170,DAY!$A$2:$E$1096,4,0),0)</f>
        <v>0</v>
      </c>
      <c r="V83" s="23">
        <f>IFERROR(VLOOKUP(V170,DAY!$A$2:$E$1096,4,0),0)</f>
        <v>0</v>
      </c>
      <c r="W83" s="23">
        <f>IFERROR(VLOOKUP(W170,DAY!$A$2:$E$1096,4,0),0)</f>
        <v>0</v>
      </c>
      <c r="X83" s="23">
        <f>IFERROR(VLOOKUP(X170,DAY!$A$2:$E$1096,4,0),0)</f>
        <v>0</v>
      </c>
      <c r="Y83" s="23">
        <f>IFERROR(VLOOKUP(Y170,DAY!$A$2:$E$1096,4,0),0)</f>
        <v>0</v>
      </c>
      <c r="Z83" s="23">
        <f>IFERROR(VLOOKUP(Z170,DAY!$A$2:$E$1096,4,0),0)</f>
        <v>0</v>
      </c>
      <c r="AA83" s="23">
        <f>IFERROR(VLOOKUP(AA170,DAY!$A$2:$E$1096,4,0),0)</f>
        <v>0</v>
      </c>
      <c r="AB83" s="23">
        <f>IFERROR(VLOOKUP(AB170,DAY!$A$2:$E$1096,4,0),0)</f>
        <v>0</v>
      </c>
      <c r="AC83" s="23">
        <f>IFERROR(VLOOKUP(AC170,DAY!$A$2:$E$1096,4,0),0)</f>
        <v>0</v>
      </c>
      <c r="AD83" s="23">
        <f>IFERROR(VLOOKUP(AD170,DAY!$A$2:$E$1096,4,0),0)</f>
        <v>0</v>
      </c>
      <c r="AE83" s="11"/>
      <c r="AF83" s="115"/>
      <c r="AG83" s="129"/>
      <c r="AH83" s="11"/>
      <c r="AI83" s="151"/>
      <c r="AJ83" s="129"/>
      <c r="AM83" s="177"/>
      <c r="AN83" s="177"/>
      <c r="AQ83" s="25">
        <f>IFERROR(VLOOKUP(AQ171,DAY!$A$2:$E$744,3,0),0)</f>
        <v>0</v>
      </c>
    </row>
    <row r="84" spans="1:43" ht="89.25" customHeight="1" outlineLevel="1">
      <c r="A84" s="11"/>
      <c r="B84" s="24" t="s">
        <v>11</v>
      </c>
      <c r="C84" s="24">
        <f>IFERROR(VLOOKUP(C170,DAY!$A$2:$E$1096,5,0),0)</f>
        <v>0</v>
      </c>
      <c r="D84" s="24">
        <f>IFERROR(VLOOKUP(D170,DAY!$A$2:$E$1096,5,0),0)</f>
        <v>0</v>
      </c>
      <c r="E84" s="24">
        <f>IFERROR(VLOOKUP(E170,DAY!$A$2:$E$1096,5,0),0)</f>
        <v>0</v>
      </c>
      <c r="F84" s="24">
        <f>IFERROR(VLOOKUP(F170,DAY!$A$2:$E$1096,5,0),0)</f>
        <v>0</v>
      </c>
      <c r="G84" s="24">
        <f>IFERROR(VLOOKUP(G170,DAY!$A$2:$E$1096,5,0),0)</f>
        <v>0</v>
      </c>
      <c r="H84" s="24">
        <f>IFERROR(VLOOKUP(H170,DAY!$A$2:$E$1096,5,0),0)</f>
        <v>0</v>
      </c>
      <c r="I84" s="24">
        <f>IFERROR(VLOOKUP(I170,DAY!$A$2:$E$1096,5,0),0)</f>
        <v>0</v>
      </c>
      <c r="J84" s="24">
        <f>IFERROR(VLOOKUP(J170,DAY!$A$2:$E$1096,5,0),0)</f>
        <v>0</v>
      </c>
      <c r="K84" s="24">
        <f>IFERROR(VLOOKUP(K170,DAY!$A$2:$E$1096,5,0),0)</f>
        <v>0</v>
      </c>
      <c r="L84" s="24">
        <f>IFERROR(VLOOKUP(L170,DAY!$A$2:$E$1096,5,0),0)</f>
        <v>0</v>
      </c>
      <c r="M84" s="24">
        <f>IFERROR(VLOOKUP(M170,DAY!$A$2:$E$1096,5,0),0)</f>
        <v>0</v>
      </c>
      <c r="N84" s="24">
        <f>IFERROR(VLOOKUP(N170,DAY!$A$2:$E$1096,5,0),0)</f>
        <v>0</v>
      </c>
      <c r="O84" s="24">
        <f>IFERROR(VLOOKUP(O170,DAY!$A$2:$E$1096,5,0),0)</f>
        <v>0</v>
      </c>
      <c r="P84" s="24">
        <f>IFERROR(VLOOKUP(P170,DAY!$A$2:$E$1096,5,0),0)</f>
        <v>0</v>
      </c>
      <c r="Q84" s="24">
        <f>IFERROR(VLOOKUP(Q170,DAY!$A$2:$E$1096,5,0),0)</f>
        <v>0</v>
      </c>
      <c r="R84" s="24">
        <f>IFERROR(VLOOKUP(R170,DAY!$A$2:$E$1096,5,0),0)</f>
        <v>0</v>
      </c>
      <c r="S84" s="24">
        <f>IFERROR(VLOOKUP(S170,DAY!$A$2:$E$1096,5,0),0)</f>
        <v>0</v>
      </c>
      <c r="T84" s="24">
        <f>IFERROR(VLOOKUP(T170,DAY!$A$2:$E$1096,5,0),0)</f>
        <v>0</v>
      </c>
      <c r="U84" s="24">
        <f>IFERROR(VLOOKUP(U170,DAY!$A$2:$E$1096,5,0),0)</f>
        <v>0</v>
      </c>
      <c r="V84" s="24">
        <f>IFERROR(VLOOKUP(V170,DAY!$A$2:$E$1096,5,0),0)</f>
        <v>0</v>
      </c>
      <c r="W84" s="24">
        <f>IFERROR(VLOOKUP(W170,DAY!$A$2:$E$1096,5,0),0)</f>
        <v>0</v>
      </c>
      <c r="X84" s="24">
        <f>IFERROR(VLOOKUP(X170,DAY!$A$2:$E$1096,5,0),0)</f>
        <v>0</v>
      </c>
      <c r="Y84" s="24">
        <f>IFERROR(VLOOKUP(Y170,DAY!$A$2:$E$1096,5,0),0)</f>
        <v>0</v>
      </c>
      <c r="Z84" s="24">
        <f>IFERROR(VLOOKUP(Z170,DAY!$A$2:$E$1096,5,0),0)</f>
        <v>0</v>
      </c>
      <c r="AA84" s="24">
        <f>IFERROR(VLOOKUP(AA170,DAY!$A$2:$E$1096,5,0),0)</f>
        <v>0</v>
      </c>
      <c r="AB84" s="24">
        <f>IFERROR(VLOOKUP(AB170,DAY!$A$2:$E$1096,5,0),0)</f>
        <v>0</v>
      </c>
      <c r="AC84" s="24">
        <f>IFERROR(VLOOKUP(AC170,DAY!$A$2:$E$1096,5,0),0)</f>
        <v>0</v>
      </c>
      <c r="AD84" s="24">
        <f>IFERROR(VLOOKUP(AD170,DAY!$A$2:$E$1096,5,0),0)</f>
        <v>0</v>
      </c>
      <c r="AE84" s="11"/>
      <c r="AF84" s="115"/>
      <c r="AG84" s="130"/>
      <c r="AH84" s="11"/>
      <c r="AI84" s="151"/>
      <c r="AJ84" s="130"/>
      <c r="AM84" s="173"/>
      <c r="AN84" s="173"/>
      <c r="AQ84" s="25">
        <f>IFERROR(VLOOKUP(AQ171,DAY!$A$2:$E$744,4,0),0)</f>
        <v>0</v>
      </c>
    </row>
    <row r="85" spans="1:43" ht="27.75" customHeight="1" outlineLevel="1">
      <c r="A85" s="11"/>
      <c r="B85" s="25" t="s">
        <v>3</v>
      </c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98">
        <f>IF(COUNT(C85:AD85)=0,+(COUNTIF(C85:AD85,"作業"))+(COUNTIF(C85:AD85,"休日")),"")</f>
        <v>0</v>
      </c>
      <c r="AF85" s="116">
        <f>IF(+COUNT(C85:AD85)=0,(COUNTIF(C85:AD85,"休日")),"")</f>
        <v>0</v>
      </c>
      <c r="AG85" s="131">
        <f>IFERROR(IF(AND(AE85&lt;=6,AE85&gt;=1),$F$149,IF(AM86&gt;0.284,$F$147,$F$148)),0)</f>
        <v>0</v>
      </c>
      <c r="AH85" s="98">
        <f>IF(COUNT(C86:AD86)=0,+(COUNTIF(C86:AD86,"作業"))+(COUNTIF(C86:AD86,"休日")),"")</f>
        <v>0</v>
      </c>
      <c r="AI85" s="34">
        <f>IF(COUNT(C86:AD86)=0,(COUNTIF(C86:AD86,"休日")),"")</f>
        <v>0</v>
      </c>
      <c r="AJ85" s="131">
        <f>IFERROR(IF(AND(AH85&lt;=6,AH85&gt;=1),$F$149,IF(AN86&gt;0.284,$F$145,$F$146)),0)</f>
        <v>0</v>
      </c>
      <c r="AL85" s="3"/>
      <c r="AM85" s="177"/>
      <c r="AN85" s="177"/>
      <c r="AQ85" s="24">
        <f>IFERROR(VLOOKUP(AQ171,DAY!$A$2:$E$744,5,0),0)</f>
        <v>0</v>
      </c>
    </row>
    <row r="86" spans="1:43" ht="27.75" customHeight="1" outlineLevel="1">
      <c r="A86" s="12"/>
      <c r="B86" s="20" t="s">
        <v>14</v>
      </c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99">
        <f>IFERROR(AM86,0)</f>
        <v>0</v>
      </c>
      <c r="AF86" s="117"/>
      <c r="AG86" s="132"/>
      <c r="AH86" s="99">
        <f>IFERROR(AN86,0)</f>
        <v>0</v>
      </c>
      <c r="AI86" s="152"/>
      <c r="AJ86" s="132"/>
      <c r="AM86" s="176" t="e">
        <f>ROUND(AF85/AE85,3)</f>
        <v>#DIV/0!</v>
      </c>
      <c r="AN86" s="179" t="e">
        <f>ROUND(AI85/AH85,3)</f>
        <v>#DIV/0!</v>
      </c>
      <c r="AQ86" s="182">
        <f>IFERROR(VLOOKUP(AQ171,DAY!$A$2:$E$744,6,0),0)</f>
        <v>0</v>
      </c>
    </row>
    <row r="87" spans="1:43" ht="27.75" customHeight="1" outlineLevel="1">
      <c r="A87" s="10" t="s">
        <v>82</v>
      </c>
      <c r="B87" s="26" t="s">
        <v>7</v>
      </c>
      <c r="C87" s="26">
        <f>IFERROR(VLOOKUP(C171,DAY!$A$2:$E$1096,2,0),0)</f>
        <v>0</v>
      </c>
      <c r="D87" s="26">
        <f>IFERROR(VLOOKUP(D171,DAY!$A$2:$E$744,2,0),0)</f>
        <v>0</v>
      </c>
      <c r="E87" s="26">
        <f>IFERROR(VLOOKUP(E171,DAY!$A$2:$E$744,2,0),0)</f>
        <v>0</v>
      </c>
      <c r="F87" s="26">
        <f>IFERROR(VLOOKUP(F171,DAY!$A$2:$E$744,2,0),0)</f>
        <v>0</v>
      </c>
      <c r="G87" s="26">
        <f>IFERROR(VLOOKUP(G171,DAY!$A$2:$E$744,2,0),0)</f>
        <v>0</v>
      </c>
      <c r="H87" s="26">
        <f>IFERROR(VLOOKUP(H171,DAY!$A$2:$E$744,2,0),0)</f>
        <v>0</v>
      </c>
      <c r="I87" s="26">
        <f>IFERROR(VLOOKUP(I171,DAY!$A$2:$E$744,2,0),0)</f>
        <v>0</v>
      </c>
      <c r="J87" s="26">
        <f>IFERROR(VLOOKUP(J171,DAY!$A$2:$E$744,2,0),0)</f>
        <v>0</v>
      </c>
      <c r="K87" s="26">
        <f>IFERROR(VLOOKUP(K171,DAY!$A$2:$E$744,2,0),0)</f>
        <v>0</v>
      </c>
      <c r="L87" s="26">
        <f>IFERROR(VLOOKUP(L171,DAY!$A$2:$E$744,2,0),0)</f>
        <v>0</v>
      </c>
      <c r="M87" s="26">
        <f>IFERROR(VLOOKUP(M171,DAY!$A$2:$E$744,2,0),0)</f>
        <v>0</v>
      </c>
      <c r="N87" s="26">
        <f>IFERROR(VLOOKUP(N171,DAY!$A$2:$E$744,2,0),0)</f>
        <v>0</v>
      </c>
      <c r="O87" s="26">
        <f>IFERROR(VLOOKUP(O171,DAY!$A$2:$E$744,2,0),0)</f>
        <v>0</v>
      </c>
      <c r="P87" s="26">
        <f>IFERROR(VLOOKUP(P171,DAY!$A$2:$E$744,2,0),0)</f>
        <v>0</v>
      </c>
      <c r="Q87" s="26">
        <f>IFERROR(VLOOKUP(Q171,DAY!$A$2:$E$744,2,0),0)</f>
        <v>0</v>
      </c>
      <c r="R87" s="26">
        <f>IFERROR(VLOOKUP(R171,DAY!$A$2:$E$744,2,0),0)</f>
        <v>0</v>
      </c>
      <c r="S87" s="26">
        <f>IFERROR(VLOOKUP(S171,DAY!$A$2:$E$744,2,0),0)</f>
        <v>0</v>
      </c>
      <c r="T87" s="26">
        <f>IFERROR(VLOOKUP(T171,DAY!$A$2:$E$744,2,0),0)</f>
        <v>0</v>
      </c>
      <c r="U87" s="26">
        <f>IFERROR(VLOOKUP(U171,DAY!$A$2:$E$744,2,0),0)</f>
        <v>0</v>
      </c>
      <c r="V87" s="26">
        <f>IFERROR(VLOOKUP(V171,DAY!$A$2:$E$744,2,0),0)</f>
        <v>0</v>
      </c>
      <c r="W87" s="26">
        <f>IFERROR(VLOOKUP(W171,DAY!$A$2:$E$744,2,0),0)</f>
        <v>0</v>
      </c>
      <c r="X87" s="26">
        <f>IFERROR(VLOOKUP(X171,DAY!$A$2:$E$744,2,0),0)</f>
        <v>0</v>
      </c>
      <c r="Y87" s="26">
        <f>IFERROR(VLOOKUP(Y171,DAY!$A$2:$E$744,2,0),0)</f>
        <v>0</v>
      </c>
      <c r="Z87" s="26">
        <f>IFERROR(VLOOKUP(Z171,DAY!$A$2:$E$744,2,0),0)</f>
        <v>0</v>
      </c>
      <c r="AA87" s="26">
        <f>IFERROR(VLOOKUP(AA171,DAY!$A$2:$E$744,2,0),0)</f>
        <v>0</v>
      </c>
      <c r="AB87" s="26">
        <f>IFERROR(VLOOKUP(AB171,DAY!$A$2:$E$744,2,0),0)</f>
        <v>0</v>
      </c>
      <c r="AC87" s="26">
        <f>IFERROR(VLOOKUP(AC171,DAY!$A$2:$E$744,2,0),0)</f>
        <v>0</v>
      </c>
      <c r="AD87" s="26">
        <f>IFERROR(VLOOKUP(AD171,DAY!$A$2:$E$744,2,0),0)</f>
        <v>0</v>
      </c>
      <c r="AE87" s="97" t="s">
        <v>23</v>
      </c>
      <c r="AF87" s="114" t="s">
        <v>6</v>
      </c>
      <c r="AG87" s="129" t="s">
        <v>93</v>
      </c>
      <c r="AH87" s="10" t="s">
        <v>23</v>
      </c>
      <c r="AI87" s="150" t="s">
        <v>26</v>
      </c>
      <c r="AJ87" s="129" t="s">
        <v>93</v>
      </c>
      <c r="AK87" s="3"/>
      <c r="AM87" s="177"/>
      <c r="AN87" s="177"/>
      <c r="AQ87" s="183">
        <f>IFERROR(VLOOKUP(AQ171,DAY!$A$2:$E$744,7,0),0)</f>
        <v>0</v>
      </c>
    </row>
    <row r="88" spans="1:43" ht="27.75" customHeight="1" outlineLevel="1">
      <c r="A88" s="11"/>
      <c r="B88" s="22" t="s">
        <v>8</v>
      </c>
      <c r="C88" s="22">
        <f>IFERROR(VLOOKUP(C171,DAY!$A$2:$E$1096,3,0),0)</f>
        <v>0</v>
      </c>
      <c r="D88" s="22">
        <f>IFERROR(VLOOKUP(D171,DAY!$A$2:$E$744,3,0),0)</f>
        <v>0</v>
      </c>
      <c r="E88" s="22">
        <f>IFERROR(VLOOKUP(E171,DAY!$A$2:$E$744,3,0),0)</f>
        <v>0</v>
      </c>
      <c r="F88" s="22">
        <f>IFERROR(VLOOKUP(F171,DAY!$A$2:$E$744,3,0),0)</f>
        <v>0</v>
      </c>
      <c r="G88" s="22">
        <f>IFERROR(VLOOKUP(G171,DAY!$A$2:$E$744,3,0),0)</f>
        <v>0</v>
      </c>
      <c r="H88" s="22">
        <f>IFERROR(VLOOKUP(H171,DAY!$A$2:$E$744,3,0),0)</f>
        <v>0</v>
      </c>
      <c r="I88" s="22">
        <f>IFERROR(VLOOKUP(I171,DAY!$A$2:$E$744,3,0),0)</f>
        <v>0</v>
      </c>
      <c r="J88" s="22">
        <f>IFERROR(VLOOKUP(J171,DAY!$A$2:$E$744,3,0),0)</f>
        <v>0</v>
      </c>
      <c r="K88" s="22">
        <f>IFERROR(VLOOKUP(K171,DAY!$A$2:$E$744,3,0),0)</f>
        <v>0</v>
      </c>
      <c r="L88" s="22">
        <f>IFERROR(VLOOKUP(L171,DAY!$A$2:$E$744,3,0),0)</f>
        <v>0</v>
      </c>
      <c r="M88" s="22">
        <f>IFERROR(VLOOKUP(M171,DAY!$A$2:$E$744,3,0),0)</f>
        <v>0</v>
      </c>
      <c r="N88" s="22">
        <f>IFERROR(VLOOKUP(N171,DAY!$A$2:$E$744,3,0),0)</f>
        <v>0</v>
      </c>
      <c r="O88" s="22">
        <f>IFERROR(VLOOKUP(O171,DAY!$A$2:$E$744,3,0),0)</f>
        <v>0</v>
      </c>
      <c r="P88" s="22">
        <f>IFERROR(VLOOKUP(P171,DAY!$A$2:$E$744,3,0),0)</f>
        <v>0</v>
      </c>
      <c r="Q88" s="22">
        <f>IFERROR(VLOOKUP(Q171,DAY!$A$2:$E$744,3,0),0)</f>
        <v>0</v>
      </c>
      <c r="R88" s="22">
        <f>IFERROR(VLOOKUP(R171,DAY!$A$2:$E$744,3,0),0)</f>
        <v>0</v>
      </c>
      <c r="S88" s="22">
        <f>IFERROR(VLOOKUP(S171,DAY!$A$2:$E$744,3,0),0)</f>
        <v>0</v>
      </c>
      <c r="T88" s="22">
        <f>IFERROR(VLOOKUP(T171,DAY!$A$2:$E$744,3,0),0)</f>
        <v>0</v>
      </c>
      <c r="U88" s="22">
        <f>IFERROR(VLOOKUP(U171,DAY!$A$2:$E$744,3,0),0)</f>
        <v>0</v>
      </c>
      <c r="V88" s="22">
        <f>IFERROR(VLOOKUP(V171,DAY!$A$2:$E$744,3,0),0)</f>
        <v>0</v>
      </c>
      <c r="W88" s="22">
        <f>IFERROR(VLOOKUP(W171,DAY!$A$2:$E$744,3,0),0)</f>
        <v>0</v>
      </c>
      <c r="X88" s="22">
        <f>IFERROR(VLOOKUP(X171,DAY!$A$2:$E$744,3,0),0)</f>
        <v>0</v>
      </c>
      <c r="Y88" s="22">
        <f>IFERROR(VLOOKUP(Y171,DAY!$A$2:$E$744,3,0),0)</f>
        <v>0</v>
      </c>
      <c r="Z88" s="22">
        <f>IFERROR(VLOOKUP(Z171,DAY!$A$2:$E$744,3,0),0)</f>
        <v>0</v>
      </c>
      <c r="AA88" s="22">
        <f>IFERROR(VLOOKUP(AA171,DAY!$A$2:$E$744,3,0),0)</f>
        <v>0</v>
      </c>
      <c r="AB88" s="22">
        <f>IFERROR(VLOOKUP(AB171,DAY!$A$2:$E$744,3,0),0)</f>
        <v>0</v>
      </c>
      <c r="AC88" s="22">
        <f>IFERROR(VLOOKUP(AC171,DAY!$A$2:$E$744,3,0),0)</f>
        <v>0</v>
      </c>
      <c r="AD88" s="89">
        <f>IFERROR(VLOOKUP(AD171,DAY!$A$2:$E$744,3,0),0)</f>
        <v>0</v>
      </c>
      <c r="AE88" s="11"/>
      <c r="AF88" s="115"/>
      <c r="AG88" s="129"/>
      <c r="AH88" s="11"/>
      <c r="AI88" s="151"/>
      <c r="AJ88" s="129"/>
      <c r="AM88" s="177"/>
      <c r="AN88" s="177"/>
      <c r="AQ88" s="23">
        <f>IFERROR(VLOOKUP(AQ172,DAY!$A$2:$E$744,2,0),0)</f>
        <v>0</v>
      </c>
    </row>
    <row r="89" spans="1:43" ht="27.75" customHeight="1" outlineLevel="1">
      <c r="A89" s="11"/>
      <c r="B89" s="23" t="s">
        <v>9</v>
      </c>
      <c r="C89" s="23">
        <f>IFERROR(VLOOKUP(C171,DAY!$A$2:$E$1096,4,0),0)</f>
        <v>0</v>
      </c>
      <c r="D89" s="23">
        <f>IFERROR(VLOOKUP(D171,DAY!$A$2:$E$1096,4,0),0)</f>
        <v>0</v>
      </c>
      <c r="E89" s="23">
        <f>IFERROR(VLOOKUP(E171,DAY!$A$2:$E$1096,4,0),0)</f>
        <v>0</v>
      </c>
      <c r="F89" s="23">
        <f>IFERROR(VLOOKUP(F171,DAY!$A$2:$E$1096,4,0),0)</f>
        <v>0</v>
      </c>
      <c r="G89" s="23">
        <f>IFERROR(VLOOKUP(G171,DAY!$A$2:$E$1096,4,0),0)</f>
        <v>0</v>
      </c>
      <c r="H89" s="23">
        <f>IFERROR(VLOOKUP(H171,DAY!$A$2:$E$1096,4,0),0)</f>
        <v>0</v>
      </c>
      <c r="I89" s="23">
        <f>IFERROR(VLOOKUP(I171,DAY!$A$2:$E$1096,4,0),0)</f>
        <v>0</v>
      </c>
      <c r="J89" s="23">
        <f>IFERROR(VLOOKUP(J171,DAY!$A$2:$E$1096,4,0),0)</f>
        <v>0</v>
      </c>
      <c r="K89" s="23">
        <f>IFERROR(VLOOKUP(K171,DAY!$A$2:$E$1096,4,0),0)</f>
        <v>0</v>
      </c>
      <c r="L89" s="23">
        <f>IFERROR(VLOOKUP(L171,DAY!$A$2:$E$1096,4,0),0)</f>
        <v>0</v>
      </c>
      <c r="M89" s="23">
        <f>IFERROR(VLOOKUP(M171,DAY!$A$2:$E$1096,4,0),0)</f>
        <v>0</v>
      </c>
      <c r="N89" s="23">
        <f>IFERROR(VLOOKUP(N171,DAY!$A$2:$E$1096,4,0),0)</f>
        <v>0</v>
      </c>
      <c r="O89" s="23">
        <f>IFERROR(VLOOKUP(O171,DAY!$A$2:$E$1096,4,0),0)</f>
        <v>0</v>
      </c>
      <c r="P89" s="23">
        <f>IFERROR(VLOOKUP(P171,DAY!$A$2:$E$1096,4,0),0)</f>
        <v>0</v>
      </c>
      <c r="Q89" s="23">
        <f>IFERROR(VLOOKUP(Q171,DAY!$A$2:$E$1096,4,0),0)</f>
        <v>0</v>
      </c>
      <c r="R89" s="23">
        <f>IFERROR(VLOOKUP(R171,DAY!$A$2:$E$1096,4,0),0)</f>
        <v>0</v>
      </c>
      <c r="S89" s="23">
        <f>IFERROR(VLOOKUP(S171,DAY!$A$2:$E$1096,4,0),0)</f>
        <v>0</v>
      </c>
      <c r="T89" s="23">
        <f>IFERROR(VLOOKUP(T171,DAY!$A$2:$E$1096,4,0),0)</f>
        <v>0</v>
      </c>
      <c r="U89" s="23">
        <f>IFERROR(VLOOKUP(U171,DAY!$A$2:$E$1096,4,0),0)</f>
        <v>0</v>
      </c>
      <c r="V89" s="23">
        <f>IFERROR(VLOOKUP(V171,DAY!$A$2:$E$1096,4,0),0)</f>
        <v>0</v>
      </c>
      <c r="W89" s="23">
        <f>IFERROR(VLOOKUP(W171,DAY!$A$2:$E$1096,4,0),0)</f>
        <v>0</v>
      </c>
      <c r="X89" s="23">
        <f>IFERROR(VLOOKUP(X171,DAY!$A$2:$E$1096,4,0),0)</f>
        <v>0</v>
      </c>
      <c r="Y89" s="23">
        <f>IFERROR(VLOOKUP(Y171,DAY!$A$2:$E$1096,4,0),0)</f>
        <v>0</v>
      </c>
      <c r="Z89" s="23">
        <f>IFERROR(VLOOKUP(Z171,DAY!$A$2:$E$1096,4,0),0)</f>
        <v>0</v>
      </c>
      <c r="AA89" s="23">
        <f>IFERROR(VLOOKUP(AA171,DAY!$A$2:$E$1096,4,0),0)</f>
        <v>0</v>
      </c>
      <c r="AB89" s="23">
        <f>IFERROR(VLOOKUP(AB171,DAY!$A$2:$E$1096,4,0),0)</f>
        <v>0</v>
      </c>
      <c r="AC89" s="23">
        <f>IFERROR(VLOOKUP(AC171,DAY!$A$2:$E$1096,4,0),0)</f>
        <v>0</v>
      </c>
      <c r="AD89" s="23">
        <f>IFERROR(VLOOKUP(AD171,DAY!$A$2:$E$1096,4,0),0)</f>
        <v>0</v>
      </c>
      <c r="AE89" s="11"/>
      <c r="AF89" s="115"/>
      <c r="AG89" s="129"/>
      <c r="AH89" s="11"/>
      <c r="AI89" s="151"/>
      <c r="AJ89" s="129"/>
      <c r="AM89" s="177"/>
      <c r="AN89" s="177"/>
      <c r="AQ89" s="25">
        <f>IFERROR(VLOOKUP(AQ172,DAY!$A$2:$E$744,3,0),0)</f>
        <v>0</v>
      </c>
    </row>
    <row r="90" spans="1:43" ht="89.25" customHeight="1" outlineLevel="1">
      <c r="A90" s="11"/>
      <c r="B90" s="24" t="s">
        <v>11</v>
      </c>
      <c r="C90" s="24">
        <f>IFERROR(VLOOKUP(C171,DAY!$A$2:$E$1096,5,0),0)</f>
        <v>0</v>
      </c>
      <c r="D90" s="24">
        <f>IFERROR(VLOOKUP(D171,DAY!$A$2:$E$1096,5,0),0)</f>
        <v>0</v>
      </c>
      <c r="E90" s="24">
        <f>IFERROR(VLOOKUP(E171,DAY!$A$2:$E$1096,5,0),0)</f>
        <v>0</v>
      </c>
      <c r="F90" s="24">
        <f>IFERROR(VLOOKUP(F171,DAY!$A$2:$E$1096,5,0),0)</f>
        <v>0</v>
      </c>
      <c r="G90" s="24">
        <f>IFERROR(VLOOKUP(G171,DAY!$A$2:$E$1096,5,0),0)</f>
        <v>0</v>
      </c>
      <c r="H90" s="24">
        <f>IFERROR(VLOOKUP(H171,DAY!$A$2:$E$1096,5,0),0)</f>
        <v>0</v>
      </c>
      <c r="I90" s="24">
        <f>IFERROR(VLOOKUP(I171,DAY!$A$2:$E$1096,5,0),0)</f>
        <v>0</v>
      </c>
      <c r="J90" s="24">
        <f>IFERROR(VLOOKUP(J171,DAY!$A$2:$E$1096,5,0),0)</f>
        <v>0</v>
      </c>
      <c r="K90" s="24">
        <f>IFERROR(VLOOKUP(K171,DAY!$A$2:$E$1096,5,0),0)</f>
        <v>0</v>
      </c>
      <c r="L90" s="24">
        <f>IFERROR(VLOOKUP(L171,DAY!$A$2:$E$1096,5,0),0)</f>
        <v>0</v>
      </c>
      <c r="M90" s="24">
        <f>IFERROR(VLOOKUP(M171,DAY!$A$2:$E$1096,5,0),0)</f>
        <v>0</v>
      </c>
      <c r="N90" s="24">
        <f>IFERROR(VLOOKUP(N171,DAY!$A$2:$E$1096,5,0),0)</f>
        <v>0</v>
      </c>
      <c r="O90" s="24">
        <f>IFERROR(VLOOKUP(O171,DAY!$A$2:$E$1096,5,0),0)</f>
        <v>0</v>
      </c>
      <c r="P90" s="24">
        <f>IFERROR(VLOOKUP(P171,DAY!$A$2:$E$1096,5,0),0)</f>
        <v>0</v>
      </c>
      <c r="Q90" s="24">
        <f>IFERROR(VLOOKUP(Q171,DAY!$A$2:$E$1096,5,0),0)</f>
        <v>0</v>
      </c>
      <c r="R90" s="24">
        <f>IFERROR(VLOOKUP(R171,DAY!$A$2:$E$1096,5,0),0)</f>
        <v>0</v>
      </c>
      <c r="S90" s="24">
        <f>IFERROR(VLOOKUP(S171,DAY!$A$2:$E$1096,5,0),0)</f>
        <v>0</v>
      </c>
      <c r="T90" s="24">
        <f>IFERROR(VLOOKUP(T171,DAY!$A$2:$E$1096,5,0),0)</f>
        <v>0</v>
      </c>
      <c r="U90" s="24">
        <f>IFERROR(VLOOKUP(U171,DAY!$A$2:$E$1096,5,0),0)</f>
        <v>0</v>
      </c>
      <c r="V90" s="24">
        <f>IFERROR(VLOOKUP(V171,DAY!$A$2:$E$1096,5,0),0)</f>
        <v>0</v>
      </c>
      <c r="W90" s="24">
        <f>IFERROR(VLOOKUP(W171,DAY!$A$2:$E$1096,5,0),0)</f>
        <v>0</v>
      </c>
      <c r="X90" s="24">
        <f>IFERROR(VLOOKUP(X171,DAY!$A$2:$E$1096,5,0),0)</f>
        <v>0</v>
      </c>
      <c r="Y90" s="24">
        <f>IFERROR(VLOOKUP(Y171,DAY!$A$2:$E$1096,5,0),0)</f>
        <v>0</v>
      </c>
      <c r="Z90" s="24">
        <f>IFERROR(VLOOKUP(Z171,DAY!$A$2:$E$1096,5,0),0)</f>
        <v>0</v>
      </c>
      <c r="AA90" s="24">
        <f>IFERROR(VLOOKUP(AA171,DAY!$A$2:$E$1096,5,0),0)</f>
        <v>0</v>
      </c>
      <c r="AB90" s="24">
        <f>IFERROR(VLOOKUP(AB171,DAY!$A$2:$E$1096,5,0),0)</f>
        <v>0</v>
      </c>
      <c r="AC90" s="24">
        <f>IFERROR(VLOOKUP(AC171,DAY!$A$2:$E$1096,5,0),0)</f>
        <v>0</v>
      </c>
      <c r="AD90" s="24">
        <f>IFERROR(VLOOKUP(AD171,DAY!$A$2:$E$1096,5,0),0)</f>
        <v>0</v>
      </c>
      <c r="AE90" s="11"/>
      <c r="AF90" s="115"/>
      <c r="AG90" s="130"/>
      <c r="AH90" s="11"/>
      <c r="AI90" s="151"/>
      <c r="AJ90" s="130"/>
      <c r="AM90" s="173"/>
      <c r="AN90" s="173"/>
      <c r="AQ90" s="25">
        <f>IFERROR(VLOOKUP(AQ172,DAY!$A$2:$E$744,4,0),0)</f>
        <v>0</v>
      </c>
    </row>
    <row r="91" spans="1:43" ht="27.75" customHeight="1" outlineLevel="1">
      <c r="A91" s="11"/>
      <c r="B91" s="25" t="s">
        <v>3</v>
      </c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98">
        <f>IF(COUNT(C91:AD91)=0,+(COUNTIF(C91:AD91,"作業"))+(COUNTIF(C91:AD91,"休日")),"")</f>
        <v>0</v>
      </c>
      <c r="AF91" s="116">
        <f>IF(+COUNT(C91:AD91)=0,(COUNTIF(C91:AD91,"休日")),"")</f>
        <v>0</v>
      </c>
      <c r="AG91" s="131">
        <f>IFERROR(IF(AND(AE91&lt;=6,AE91&gt;=1),$F$149,IF(AM92&gt;0.284,$F$147,$F$148)),0)</f>
        <v>0</v>
      </c>
      <c r="AH91" s="98">
        <f>IF(COUNT(C92:AD92)=0,+(COUNTIF(C92:AD92,"作業"))+(COUNTIF(C92:AD92,"休日")),"")</f>
        <v>0</v>
      </c>
      <c r="AI91" s="34">
        <f>IF(COUNT(C92:AD92)=0,(COUNTIF(C92:AD92,"休日")),"")</f>
        <v>0</v>
      </c>
      <c r="AJ91" s="131">
        <f>IFERROR(IF(AND(AH91&lt;=6,AH91&gt;=1),$F$149,IF(AN92&gt;0.284,$F$145,$F$146)),0)</f>
        <v>0</v>
      </c>
      <c r="AL91" s="3"/>
      <c r="AM91" s="177"/>
      <c r="AN91" s="177"/>
      <c r="AQ91" s="24">
        <f>IFERROR(VLOOKUP(AQ172,DAY!$A$2:$E$744,5,0),0)</f>
        <v>0</v>
      </c>
    </row>
    <row r="92" spans="1:43" ht="27.75" customHeight="1" outlineLevel="1">
      <c r="A92" s="12"/>
      <c r="B92" s="27" t="s">
        <v>14</v>
      </c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99">
        <f>IFERROR(AM92,0)</f>
        <v>0</v>
      </c>
      <c r="AF92" s="117"/>
      <c r="AG92" s="132"/>
      <c r="AH92" s="99">
        <f>IFERROR(AN92,0)</f>
        <v>0</v>
      </c>
      <c r="AI92" s="152"/>
      <c r="AJ92" s="132"/>
      <c r="AM92" s="176" t="e">
        <f>ROUND(AF91/AE91,3)</f>
        <v>#DIV/0!</v>
      </c>
      <c r="AN92" s="179" t="e">
        <f>ROUND(AI91/AH91,3)</f>
        <v>#DIV/0!</v>
      </c>
      <c r="AQ92" s="182">
        <f>IFERROR(VLOOKUP(AQ172,DAY!$A$2:$E$744,6,0),0)</f>
        <v>0</v>
      </c>
    </row>
    <row r="93" spans="1:43" ht="27.75" customHeight="1" outlineLevel="1">
      <c r="A93" s="10" t="s">
        <v>83</v>
      </c>
      <c r="B93" s="21" t="s">
        <v>7</v>
      </c>
      <c r="C93" s="21">
        <f>IFERROR(VLOOKUP(C172,DAY!$A$2:$E$1096,2,0),0)</f>
        <v>0</v>
      </c>
      <c r="D93" s="21">
        <f>IFERROR(VLOOKUP(D172,DAY!$A$2:$E$744,2,0),0)</f>
        <v>0</v>
      </c>
      <c r="E93" s="21">
        <f>IFERROR(VLOOKUP(E172,DAY!$A$2:$E$744,2,0),0)</f>
        <v>0</v>
      </c>
      <c r="F93" s="21">
        <f>IFERROR(VLOOKUP(F172,DAY!$A$2:$E$744,2,0),0)</f>
        <v>0</v>
      </c>
      <c r="G93" s="21">
        <f>IFERROR(VLOOKUP(G172,DAY!$A$2:$E$744,2,0),0)</f>
        <v>0</v>
      </c>
      <c r="H93" s="21">
        <f>IFERROR(VLOOKUP(H172,DAY!$A$2:$E$744,2,0),0)</f>
        <v>0</v>
      </c>
      <c r="I93" s="21">
        <f>IFERROR(VLOOKUP(I172,DAY!$A$2:$E$744,2,0),0)</f>
        <v>0</v>
      </c>
      <c r="J93" s="21">
        <f>IFERROR(VLOOKUP(J172,DAY!$A$2:$E$744,2,0),0)</f>
        <v>0</v>
      </c>
      <c r="K93" s="21">
        <f>IFERROR(VLOOKUP(K172,DAY!$A$2:$E$744,2,0),0)</f>
        <v>0</v>
      </c>
      <c r="L93" s="21">
        <f>IFERROR(VLOOKUP(L172,DAY!$A$2:$E$744,2,0),0)</f>
        <v>0</v>
      </c>
      <c r="M93" s="21">
        <f>IFERROR(VLOOKUP(M172,DAY!$A$2:$E$744,2,0),0)</f>
        <v>0</v>
      </c>
      <c r="N93" s="21">
        <f>IFERROR(VLOOKUP(N172,DAY!$A$2:$E$744,2,0),0)</f>
        <v>0</v>
      </c>
      <c r="O93" s="21">
        <f>IFERROR(VLOOKUP(O172,DAY!$A$2:$E$744,2,0),0)</f>
        <v>0</v>
      </c>
      <c r="P93" s="21">
        <f>IFERROR(VLOOKUP(P172,DAY!$A$2:$E$744,2,0),0)</f>
        <v>0</v>
      </c>
      <c r="Q93" s="21">
        <f>IFERROR(VLOOKUP(Q172,DAY!$A$2:$E$744,2,0),0)</f>
        <v>0</v>
      </c>
      <c r="R93" s="21">
        <f>IFERROR(VLOOKUP(R172,DAY!$A$2:$E$744,2,0),0)</f>
        <v>0</v>
      </c>
      <c r="S93" s="21">
        <f>IFERROR(VLOOKUP(S172,DAY!$A$2:$E$744,2,0),0)</f>
        <v>0</v>
      </c>
      <c r="T93" s="21">
        <f>IFERROR(VLOOKUP(T172,DAY!$A$2:$E$744,2,0),0)</f>
        <v>0</v>
      </c>
      <c r="U93" s="21">
        <f>IFERROR(VLOOKUP(U172,DAY!$A$2:$E$744,2,0),0)</f>
        <v>0</v>
      </c>
      <c r="V93" s="21">
        <f>IFERROR(VLOOKUP(V172,DAY!$A$2:$E$744,2,0),0)</f>
        <v>0</v>
      </c>
      <c r="W93" s="21">
        <f>IFERROR(VLOOKUP(W172,DAY!$A$2:$E$744,2,0),0)</f>
        <v>0</v>
      </c>
      <c r="X93" s="21">
        <f>IFERROR(VLOOKUP(X172,DAY!$A$2:$E$744,2,0),0)</f>
        <v>0</v>
      </c>
      <c r="Y93" s="21">
        <f>IFERROR(VLOOKUP(Y172,DAY!$A$2:$E$744,2,0),0)</f>
        <v>0</v>
      </c>
      <c r="Z93" s="21">
        <f>IFERROR(VLOOKUP(Z172,DAY!$A$2:$E$744,2,0),0)</f>
        <v>0</v>
      </c>
      <c r="AA93" s="21">
        <f>IFERROR(VLOOKUP(AA172,DAY!$A$2:$E$744,2,0),0)</f>
        <v>0</v>
      </c>
      <c r="AB93" s="21">
        <f>IFERROR(VLOOKUP(AB172,DAY!$A$2:$E$744,2,0),0)</f>
        <v>0</v>
      </c>
      <c r="AC93" s="21">
        <f>IFERROR(VLOOKUP(AC172,DAY!$A$2:$E$744,2,0),0)</f>
        <v>0</v>
      </c>
      <c r="AD93" s="21">
        <f>IFERROR(VLOOKUP(AD172,DAY!$A$2:$E$744,2,0),0)</f>
        <v>0</v>
      </c>
      <c r="AE93" s="97" t="s">
        <v>23</v>
      </c>
      <c r="AF93" s="114" t="s">
        <v>6</v>
      </c>
      <c r="AG93" s="129" t="s">
        <v>93</v>
      </c>
      <c r="AH93" s="10" t="s">
        <v>23</v>
      </c>
      <c r="AI93" s="150" t="s">
        <v>26</v>
      </c>
      <c r="AJ93" s="129" t="s">
        <v>93</v>
      </c>
      <c r="AK93" s="3"/>
      <c r="AM93" s="177"/>
      <c r="AN93" s="177"/>
      <c r="AQ93" s="184">
        <f>IFERROR(VLOOKUP(AQ172,DAY!$A$2:$E$744,7,0),0)</f>
        <v>0</v>
      </c>
    </row>
    <row r="94" spans="1:43" ht="27.75" customHeight="1" outlineLevel="1">
      <c r="A94" s="11"/>
      <c r="B94" s="22" t="s">
        <v>8</v>
      </c>
      <c r="C94" s="22">
        <f>IFERROR(VLOOKUP(C172,DAY!$A$2:$E$1096,3,0),0)</f>
        <v>0</v>
      </c>
      <c r="D94" s="22">
        <f>IFERROR(VLOOKUP(D172,DAY!$A$2:$E$744,3,0),0)</f>
        <v>0</v>
      </c>
      <c r="E94" s="22">
        <f>IFERROR(VLOOKUP(E172,DAY!$A$2:$E$744,3,0),0)</f>
        <v>0</v>
      </c>
      <c r="F94" s="22">
        <f>IFERROR(VLOOKUP(F172,DAY!$A$2:$E$744,3,0),0)</f>
        <v>0</v>
      </c>
      <c r="G94" s="22">
        <f>IFERROR(VLOOKUP(G172,DAY!$A$2:$E$744,3,0),0)</f>
        <v>0</v>
      </c>
      <c r="H94" s="22">
        <f>IFERROR(VLOOKUP(H172,DAY!$A$2:$E$744,3,0),0)</f>
        <v>0</v>
      </c>
      <c r="I94" s="22">
        <f>IFERROR(VLOOKUP(I172,DAY!$A$2:$E$744,3,0),0)</f>
        <v>0</v>
      </c>
      <c r="J94" s="22">
        <f>IFERROR(VLOOKUP(J172,DAY!$A$2:$E$744,3,0),0)</f>
        <v>0</v>
      </c>
      <c r="K94" s="22">
        <f>IFERROR(VLOOKUP(K172,DAY!$A$2:$E$744,3,0),0)</f>
        <v>0</v>
      </c>
      <c r="L94" s="22">
        <f>IFERROR(VLOOKUP(L172,DAY!$A$2:$E$744,3,0),0)</f>
        <v>0</v>
      </c>
      <c r="M94" s="22">
        <f>IFERROR(VLOOKUP(M172,DAY!$A$2:$E$744,3,0),0)</f>
        <v>0</v>
      </c>
      <c r="N94" s="22">
        <f>IFERROR(VLOOKUP(N172,DAY!$A$2:$E$744,3,0),0)</f>
        <v>0</v>
      </c>
      <c r="O94" s="22">
        <f>IFERROR(VLOOKUP(O172,DAY!$A$2:$E$744,3,0),0)</f>
        <v>0</v>
      </c>
      <c r="P94" s="22">
        <f>IFERROR(VLOOKUP(P172,DAY!$A$2:$E$744,3,0),0)</f>
        <v>0</v>
      </c>
      <c r="Q94" s="22">
        <f>IFERROR(VLOOKUP(Q172,DAY!$A$2:$E$744,3,0),0)</f>
        <v>0</v>
      </c>
      <c r="R94" s="22">
        <f>IFERROR(VLOOKUP(R172,DAY!$A$2:$E$744,3,0),0)</f>
        <v>0</v>
      </c>
      <c r="S94" s="22">
        <f>IFERROR(VLOOKUP(S172,DAY!$A$2:$E$744,3,0),0)</f>
        <v>0</v>
      </c>
      <c r="T94" s="22">
        <f>IFERROR(VLOOKUP(T172,DAY!$A$2:$E$744,3,0),0)</f>
        <v>0</v>
      </c>
      <c r="U94" s="22">
        <f>IFERROR(VLOOKUP(U172,DAY!$A$2:$E$744,3,0),0)</f>
        <v>0</v>
      </c>
      <c r="V94" s="22">
        <f>IFERROR(VLOOKUP(V172,DAY!$A$2:$E$744,3,0),0)</f>
        <v>0</v>
      </c>
      <c r="W94" s="22">
        <f>IFERROR(VLOOKUP(W172,DAY!$A$2:$E$744,3,0),0)</f>
        <v>0</v>
      </c>
      <c r="X94" s="22">
        <f>IFERROR(VLOOKUP(X172,DAY!$A$2:$E$744,3,0),0)</f>
        <v>0</v>
      </c>
      <c r="Y94" s="22">
        <f>IFERROR(VLOOKUP(Y172,DAY!$A$2:$E$744,3,0),0)</f>
        <v>0</v>
      </c>
      <c r="Z94" s="22">
        <f>IFERROR(VLOOKUP(Z172,DAY!$A$2:$E$744,3,0),0)</f>
        <v>0</v>
      </c>
      <c r="AA94" s="22">
        <f>IFERROR(VLOOKUP(AA172,DAY!$A$2:$E$744,3,0),0)</f>
        <v>0</v>
      </c>
      <c r="AB94" s="22">
        <f>IFERROR(VLOOKUP(AB172,DAY!$A$2:$E$744,3,0),0)</f>
        <v>0</v>
      </c>
      <c r="AC94" s="22">
        <f>IFERROR(VLOOKUP(AC172,DAY!$A$2:$E$744,3,0),0)</f>
        <v>0</v>
      </c>
      <c r="AD94" s="89">
        <f>IFERROR(VLOOKUP(AD172,DAY!$A$2:$E$744,3,0),0)</f>
        <v>0</v>
      </c>
      <c r="AE94" s="11"/>
      <c r="AF94" s="115"/>
      <c r="AG94" s="129"/>
      <c r="AH94" s="11"/>
      <c r="AI94" s="151"/>
      <c r="AJ94" s="129"/>
      <c r="AM94" s="177"/>
      <c r="AN94" s="177"/>
      <c r="AQ94" s="19">
        <f>IFERROR(VLOOKUP(AQ173,DAY!$A$2:$E$744,2,0),0)</f>
        <v>0</v>
      </c>
    </row>
    <row r="95" spans="1:43" ht="27.75" customHeight="1" outlineLevel="1">
      <c r="A95" s="11"/>
      <c r="B95" s="23" t="s">
        <v>9</v>
      </c>
      <c r="C95" s="23">
        <f>IFERROR(VLOOKUP(C172,DAY!$A$2:$E$1096,4,0),0)</f>
        <v>0</v>
      </c>
      <c r="D95" s="23">
        <f>IFERROR(VLOOKUP(D172,DAY!$A$2:$E$1096,4,0),0)</f>
        <v>0</v>
      </c>
      <c r="E95" s="23">
        <f>IFERROR(VLOOKUP(E172,DAY!$A$2:$E$1096,4,0),0)</f>
        <v>0</v>
      </c>
      <c r="F95" s="23">
        <f>IFERROR(VLOOKUP(F172,DAY!$A$2:$E$1096,4,0),0)</f>
        <v>0</v>
      </c>
      <c r="G95" s="23">
        <f>IFERROR(VLOOKUP(G172,DAY!$A$2:$E$1096,4,0),0)</f>
        <v>0</v>
      </c>
      <c r="H95" s="23">
        <f>IFERROR(VLOOKUP(H172,DAY!$A$2:$E$1096,4,0),0)</f>
        <v>0</v>
      </c>
      <c r="I95" s="23">
        <f>IFERROR(VLOOKUP(I172,DAY!$A$2:$E$1096,4,0),0)</f>
        <v>0</v>
      </c>
      <c r="J95" s="23">
        <f>IFERROR(VLOOKUP(J172,DAY!$A$2:$E$1096,4,0),0)</f>
        <v>0</v>
      </c>
      <c r="K95" s="23">
        <f>IFERROR(VLOOKUP(K172,DAY!$A$2:$E$1096,4,0),0)</f>
        <v>0</v>
      </c>
      <c r="L95" s="23">
        <f>IFERROR(VLOOKUP(L172,DAY!$A$2:$E$1096,4,0),0)</f>
        <v>0</v>
      </c>
      <c r="M95" s="23">
        <f>IFERROR(VLOOKUP(M172,DAY!$A$2:$E$1096,4,0),0)</f>
        <v>0</v>
      </c>
      <c r="N95" s="23">
        <f>IFERROR(VLOOKUP(N172,DAY!$A$2:$E$1096,4,0),0)</f>
        <v>0</v>
      </c>
      <c r="O95" s="23">
        <f>IFERROR(VLOOKUP(O172,DAY!$A$2:$E$1096,4,0),0)</f>
        <v>0</v>
      </c>
      <c r="P95" s="23">
        <f>IFERROR(VLOOKUP(P172,DAY!$A$2:$E$1096,4,0),0)</f>
        <v>0</v>
      </c>
      <c r="Q95" s="23">
        <f>IFERROR(VLOOKUP(Q172,DAY!$A$2:$E$1096,4,0),0)</f>
        <v>0</v>
      </c>
      <c r="R95" s="23">
        <f>IFERROR(VLOOKUP(R172,DAY!$A$2:$E$1096,4,0),0)</f>
        <v>0</v>
      </c>
      <c r="S95" s="23">
        <f>IFERROR(VLOOKUP(S172,DAY!$A$2:$E$1096,4,0),0)</f>
        <v>0</v>
      </c>
      <c r="T95" s="23">
        <f>IFERROR(VLOOKUP(T172,DAY!$A$2:$E$1096,4,0),0)</f>
        <v>0</v>
      </c>
      <c r="U95" s="23">
        <f>IFERROR(VLOOKUP(U172,DAY!$A$2:$E$1096,4,0),0)</f>
        <v>0</v>
      </c>
      <c r="V95" s="23">
        <f>IFERROR(VLOOKUP(V172,DAY!$A$2:$E$1096,4,0),0)</f>
        <v>0</v>
      </c>
      <c r="W95" s="23">
        <f>IFERROR(VLOOKUP(W172,DAY!$A$2:$E$1096,4,0),0)</f>
        <v>0</v>
      </c>
      <c r="X95" s="23">
        <f>IFERROR(VLOOKUP(X172,DAY!$A$2:$E$1096,4,0),0)</f>
        <v>0</v>
      </c>
      <c r="Y95" s="23">
        <f>IFERROR(VLOOKUP(Y172,DAY!$A$2:$E$1096,4,0),0)</f>
        <v>0</v>
      </c>
      <c r="Z95" s="23">
        <f>IFERROR(VLOOKUP(Z172,DAY!$A$2:$E$1096,4,0),0)</f>
        <v>0</v>
      </c>
      <c r="AA95" s="23">
        <f>IFERROR(VLOOKUP(AA172,DAY!$A$2:$E$1096,4,0),0)</f>
        <v>0</v>
      </c>
      <c r="AB95" s="23">
        <f>IFERROR(VLOOKUP(AB172,DAY!$A$2:$E$1096,4,0),0)</f>
        <v>0</v>
      </c>
      <c r="AC95" s="23">
        <f>IFERROR(VLOOKUP(AC172,DAY!$A$2:$E$1096,4,0),0)</f>
        <v>0</v>
      </c>
      <c r="AD95" s="23">
        <f>IFERROR(VLOOKUP(AD172,DAY!$A$2:$E$1096,4,0),0)</f>
        <v>0</v>
      </c>
      <c r="AE95" s="11"/>
      <c r="AF95" s="115"/>
      <c r="AG95" s="129"/>
      <c r="AH95" s="11"/>
      <c r="AI95" s="151"/>
      <c r="AJ95" s="129"/>
      <c r="AM95" s="177"/>
      <c r="AN95" s="177"/>
      <c r="AQ95" s="25">
        <f>IFERROR(VLOOKUP(AQ173,DAY!$A$2:$E$744,3,0),0)</f>
        <v>0</v>
      </c>
    </row>
    <row r="96" spans="1:43" ht="89.25" customHeight="1" outlineLevel="1">
      <c r="A96" s="11"/>
      <c r="B96" s="24" t="s">
        <v>11</v>
      </c>
      <c r="C96" s="24">
        <f>IFERROR(VLOOKUP(C172,DAY!$A$2:$E$1096,5,0),0)</f>
        <v>0</v>
      </c>
      <c r="D96" s="24">
        <f>IFERROR(VLOOKUP(D172,DAY!$A$2:$E$1096,5,0),0)</f>
        <v>0</v>
      </c>
      <c r="E96" s="24">
        <f>IFERROR(VLOOKUP(E172,DAY!$A$2:$E$1096,5,0),0)</f>
        <v>0</v>
      </c>
      <c r="F96" s="24">
        <f>IFERROR(VLOOKUP(F172,DAY!$A$2:$E$1096,5,0),0)</f>
        <v>0</v>
      </c>
      <c r="G96" s="24">
        <f>IFERROR(VLOOKUP(G172,DAY!$A$2:$E$1096,5,0),0)</f>
        <v>0</v>
      </c>
      <c r="H96" s="24">
        <f>IFERROR(VLOOKUP(H172,DAY!$A$2:$E$1096,5,0),0)</f>
        <v>0</v>
      </c>
      <c r="I96" s="24">
        <f>IFERROR(VLOOKUP(I172,DAY!$A$2:$E$1096,5,0),0)</f>
        <v>0</v>
      </c>
      <c r="J96" s="24">
        <f>IFERROR(VLOOKUP(J172,DAY!$A$2:$E$1096,5,0),0)</f>
        <v>0</v>
      </c>
      <c r="K96" s="24">
        <f>IFERROR(VLOOKUP(K172,DAY!$A$2:$E$1096,5,0),0)</f>
        <v>0</v>
      </c>
      <c r="L96" s="24">
        <f>IFERROR(VLOOKUP(L172,DAY!$A$2:$E$1096,5,0),0)</f>
        <v>0</v>
      </c>
      <c r="M96" s="24">
        <f>IFERROR(VLOOKUP(M172,DAY!$A$2:$E$1096,5,0),0)</f>
        <v>0</v>
      </c>
      <c r="N96" s="24">
        <f>IFERROR(VLOOKUP(N172,DAY!$A$2:$E$1096,5,0),0)</f>
        <v>0</v>
      </c>
      <c r="O96" s="24">
        <f>IFERROR(VLOOKUP(O172,DAY!$A$2:$E$1096,5,0),0)</f>
        <v>0</v>
      </c>
      <c r="P96" s="24">
        <f>IFERROR(VLOOKUP(P172,DAY!$A$2:$E$1096,5,0),0)</f>
        <v>0</v>
      </c>
      <c r="Q96" s="24">
        <f>IFERROR(VLOOKUP(Q172,DAY!$A$2:$E$1096,5,0),0)</f>
        <v>0</v>
      </c>
      <c r="R96" s="24">
        <f>IFERROR(VLOOKUP(R172,DAY!$A$2:$E$1096,5,0),0)</f>
        <v>0</v>
      </c>
      <c r="S96" s="24">
        <f>IFERROR(VLOOKUP(S172,DAY!$A$2:$E$1096,5,0),0)</f>
        <v>0</v>
      </c>
      <c r="T96" s="24">
        <f>IFERROR(VLOOKUP(T172,DAY!$A$2:$E$1096,5,0),0)</f>
        <v>0</v>
      </c>
      <c r="U96" s="24">
        <f>IFERROR(VLOOKUP(U172,DAY!$A$2:$E$1096,5,0),0)</f>
        <v>0</v>
      </c>
      <c r="V96" s="24">
        <f>IFERROR(VLOOKUP(V172,DAY!$A$2:$E$1096,5,0),0)</f>
        <v>0</v>
      </c>
      <c r="W96" s="24">
        <f>IFERROR(VLOOKUP(W172,DAY!$A$2:$E$1096,5,0),0)</f>
        <v>0</v>
      </c>
      <c r="X96" s="24">
        <f>IFERROR(VLOOKUP(X172,DAY!$A$2:$E$1096,5,0),0)</f>
        <v>0</v>
      </c>
      <c r="Y96" s="24">
        <f>IFERROR(VLOOKUP(Y172,DAY!$A$2:$E$1096,5,0),0)</f>
        <v>0</v>
      </c>
      <c r="Z96" s="24">
        <f>IFERROR(VLOOKUP(Z172,DAY!$A$2:$E$1096,5,0),0)</f>
        <v>0</v>
      </c>
      <c r="AA96" s="24">
        <f>IFERROR(VLOOKUP(AA172,DAY!$A$2:$E$1096,5,0),0)</f>
        <v>0</v>
      </c>
      <c r="AB96" s="24">
        <f>IFERROR(VLOOKUP(AB172,DAY!$A$2:$E$1096,5,0),0)</f>
        <v>0</v>
      </c>
      <c r="AC96" s="24">
        <f>IFERROR(VLOOKUP(AC172,DAY!$A$2:$E$1096,5,0),0)</f>
        <v>0</v>
      </c>
      <c r="AD96" s="24">
        <f>IFERROR(VLOOKUP(AD172,DAY!$A$2:$E$1096,5,0),0)</f>
        <v>0</v>
      </c>
      <c r="AE96" s="11"/>
      <c r="AF96" s="115"/>
      <c r="AG96" s="130"/>
      <c r="AH96" s="11"/>
      <c r="AI96" s="151"/>
      <c r="AJ96" s="130"/>
      <c r="AM96" s="173"/>
      <c r="AN96" s="173"/>
      <c r="AQ96" s="25">
        <f>IFERROR(VLOOKUP(AQ173,DAY!$A$2:$E$744,4,0),0)</f>
        <v>0</v>
      </c>
    </row>
    <row r="97" spans="1:43" ht="27.75" customHeight="1" outlineLevel="1">
      <c r="A97" s="11"/>
      <c r="B97" s="25" t="s">
        <v>3</v>
      </c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98">
        <f>IF(COUNT(C97:AD97)=0,+(COUNTIF(C97:AD97,"作業"))+(COUNTIF(C97:AD97,"休日")),"")</f>
        <v>0</v>
      </c>
      <c r="AF97" s="116">
        <f>IF(+COUNT(C97:AD97)=0,(COUNTIF(C97:AD97,"休日")),"")</f>
        <v>0</v>
      </c>
      <c r="AG97" s="131">
        <f>IFERROR(IF(AND(AE97&lt;=6,AE97&gt;=1),$F$149,IF(AM98&gt;0.284,$F$147,$F$148)),0)</f>
        <v>0</v>
      </c>
      <c r="AH97" s="98">
        <f>IF(COUNT(C98:AD98)=0,+(COUNTIF(C98:AD98,"作業"))+(COUNTIF(C98:AD98,"休日")),"")</f>
        <v>0</v>
      </c>
      <c r="AI97" s="34">
        <f>IF(COUNT(C98:AD98)=0,(COUNTIF(C98:AD98,"休日")),"")</f>
        <v>0</v>
      </c>
      <c r="AJ97" s="131">
        <f>IFERROR(IF(AND(AH97&lt;=6,AH97&gt;=1),$F$149,IF(AN98&gt;0.284,$F$145,$F$146)),0)</f>
        <v>0</v>
      </c>
      <c r="AL97" s="3"/>
      <c r="AM97" s="177"/>
      <c r="AN97" s="177"/>
      <c r="AQ97" s="24">
        <f>IFERROR(VLOOKUP(AQ173,DAY!$A$2:$E$744,5,0),0)</f>
        <v>0</v>
      </c>
    </row>
    <row r="98" spans="1:43" ht="27.75" customHeight="1" outlineLevel="1">
      <c r="A98" s="12"/>
      <c r="B98" s="20" t="s">
        <v>14</v>
      </c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99">
        <f>IFERROR(AM98,0)</f>
        <v>0</v>
      </c>
      <c r="AF98" s="117"/>
      <c r="AG98" s="132"/>
      <c r="AH98" s="99">
        <f>IFERROR(AN98,0)</f>
        <v>0</v>
      </c>
      <c r="AI98" s="152"/>
      <c r="AJ98" s="132"/>
      <c r="AM98" s="176" t="e">
        <f>ROUND(AF97/AE97,3)</f>
        <v>#DIV/0!</v>
      </c>
      <c r="AN98" s="179" t="e">
        <f>ROUND(AI97/AH97,3)</f>
        <v>#DIV/0!</v>
      </c>
      <c r="AQ98" s="182">
        <f>IFERROR(VLOOKUP(AQ173,DAY!$A$2:$E$744,6,0),0)</f>
        <v>0</v>
      </c>
    </row>
    <row r="99" spans="1:43" ht="27.75" customHeight="1" outlineLevel="1">
      <c r="A99" s="10" t="s">
        <v>84</v>
      </c>
      <c r="B99" s="21" t="s">
        <v>7</v>
      </c>
      <c r="C99" s="21">
        <f>IFERROR(VLOOKUP(C173,DAY!$A$2:$E$1096,2,0),0)</f>
        <v>0</v>
      </c>
      <c r="D99" s="21">
        <f>IFERROR(VLOOKUP(D173,DAY!$A$2:$E$744,2,0),0)</f>
        <v>0</v>
      </c>
      <c r="E99" s="21">
        <f>IFERROR(VLOOKUP(E173,DAY!$A$2:$E$744,2,0),0)</f>
        <v>0</v>
      </c>
      <c r="F99" s="21">
        <f>IFERROR(VLOOKUP(F173,DAY!$A$2:$E$744,2,0),0)</f>
        <v>0</v>
      </c>
      <c r="G99" s="21">
        <f>IFERROR(VLOOKUP(G173,DAY!$A$2:$E$744,2,0),0)</f>
        <v>0</v>
      </c>
      <c r="H99" s="21">
        <f>IFERROR(VLOOKUP(H173,DAY!$A$2:$E$744,2,0),0)</f>
        <v>0</v>
      </c>
      <c r="I99" s="21">
        <f>IFERROR(VLOOKUP(I173,DAY!$A$2:$E$744,2,0),0)</f>
        <v>0</v>
      </c>
      <c r="J99" s="21">
        <f>IFERROR(VLOOKUP(J173,DAY!$A$2:$E$744,2,0),0)</f>
        <v>0</v>
      </c>
      <c r="K99" s="21">
        <f>IFERROR(VLOOKUP(K173,DAY!$A$2:$E$744,2,0),0)</f>
        <v>0</v>
      </c>
      <c r="L99" s="21">
        <f>IFERROR(VLOOKUP(L173,DAY!$A$2:$E$744,2,0),0)</f>
        <v>0</v>
      </c>
      <c r="M99" s="21">
        <f>IFERROR(VLOOKUP(M173,DAY!$A$2:$E$744,2,0),0)</f>
        <v>0</v>
      </c>
      <c r="N99" s="21">
        <f>IFERROR(VLOOKUP(N173,DAY!$A$2:$E$744,2,0),0)</f>
        <v>0</v>
      </c>
      <c r="O99" s="21">
        <f>IFERROR(VLOOKUP(O173,DAY!$A$2:$E$744,2,0),0)</f>
        <v>0</v>
      </c>
      <c r="P99" s="21">
        <f>IFERROR(VLOOKUP(P173,DAY!$A$2:$E$744,2,0),0)</f>
        <v>0</v>
      </c>
      <c r="Q99" s="21">
        <f>IFERROR(VLOOKUP(Q173,DAY!$A$2:$E$744,2,0),0)</f>
        <v>0</v>
      </c>
      <c r="R99" s="21">
        <f>IFERROR(VLOOKUP(R173,DAY!$A$2:$E$744,2,0),0)</f>
        <v>0</v>
      </c>
      <c r="S99" s="21">
        <f>IFERROR(VLOOKUP(S173,DAY!$A$2:$E$744,2,0),0)</f>
        <v>0</v>
      </c>
      <c r="T99" s="21">
        <f>IFERROR(VLOOKUP(T173,DAY!$A$2:$E$744,2,0),0)</f>
        <v>0</v>
      </c>
      <c r="U99" s="21">
        <f>IFERROR(VLOOKUP(U173,DAY!$A$2:$E$744,2,0),0)</f>
        <v>0</v>
      </c>
      <c r="V99" s="21">
        <f>IFERROR(VLOOKUP(V173,DAY!$A$2:$E$744,2,0),0)</f>
        <v>0</v>
      </c>
      <c r="W99" s="21">
        <f>IFERROR(VLOOKUP(W173,DAY!$A$2:$E$744,2,0),0)</f>
        <v>0</v>
      </c>
      <c r="X99" s="21">
        <f>IFERROR(VLOOKUP(X173,DAY!$A$2:$E$744,2,0),0)</f>
        <v>0</v>
      </c>
      <c r="Y99" s="21">
        <f>IFERROR(VLOOKUP(Y173,DAY!$A$2:$E$744,2,0),0)</f>
        <v>0</v>
      </c>
      <c r="Z99" s="21">
        <f>IFERROR(VLOOKUP(Z173,DAY!$A$2:$E$744,2,0),0)</f>
        <v>0</v>
      </c>
      <c r="AA99" s="21">
        <f>IFERROR(VLOOKUP(AA173,DAY!$A$2:$E$744,2,0),0)</f>
        <v>0</v>
      </c>
      <c r="AB99" s="21">
        <f>IFERROR(VLOOKUP(AB173,DAY!$A$2:$E$744,2,0),0)</f>
        <v>0</v>
      </c>
      <c r="AC99" s="21">
        <f>IFERROR(VLOOKUP(AC173,DAY!$A$2:$E$744,2,0),0)</f>
        <v>0</v>
      </c>
      <c r="AD99" s="21">
        <f>IFERROR(VLOOKUP(AD173,DAY!$A$2:$E$744,2,0),0)</f>
        <v>0</v>
      </c>
      <c r="AE99" s="97" t="s">
        <v>23</v>
      </c>
      <c r="AF99" s="114" t="s">
        <v>6</v>
      </c>
      <c r="AG99" s="129" t="s">
        <v>93</v>
      </c>
      <c r="AH99" s="10" t="s">
        <v>23</v>
      </c>
      <c r="AI99" s="150" t="s">
        <v>26</v>
      </c>
      <c r="AJ99" s="129" t="s">
        <v>93</v>
      </c>
      <c r="AK99" s="3"/>
      <c r="AM99" s="177"/>
      <c r="AN99" s="177"/>
      <c r="AQ99" s="183">
        <f>IFERROR(VLOOKUP(AQ173,DAY!$A$2:$E$744,7,0),0)</f>
        <v>0</v>
      </c>
    </row>
    <row r="100" spans="1:43" ht="27.75" customHeight="1" outlineLevel="1">
      <c r="A100" s="11"/>
      <c r="B100" s="22" t="s">
        <v>8</v>
      </c>
      <c r="C100" s="22">
        <f>IFERROR(VLOOKUP(C173,DAY!$A$2:$E$1096,3,0),0)</f>
        <v>0</v>
      </c>
      <c r="D100" s="22">
        <f>IFERROR(VLOOKUP(D173,DAY!$A$2:$E$744,3,0),0)</f>
        <v>0</v>
      </c>
      <c r="E100" s="22">
        <f>IFERROR(VLOOKUP(E173,DAY!$A$2:$E$744,3,0),0)</f>
        <v>0</v>
      </c>
      <c r="F100" s="22">
        <f>IFERROR(VLOOKUP(F173,DAY!$A$2:$E$744,3,0),0)</f>
        <v>0</v>
      </c>
      <c r="G100" s="22">
        <f>IFERROR(VLOOKUP(G173,DAY!$A$2:$E$744,3,0),0)</f>
        <v>0</v>
      </c>
      <c r="H100" s="22">
        <f>IFERROR(VLOOKUP(H173,DAY!$A$2:$E$744,3,0),0)</f>
        <v>0</v>
      </c>
      <c r="I100" s="22">
        <f>IFERROR(VLOOKUP(I173,DAY!$A$2:$E$744,3,0),0)</f>
        <v>0</v>
      </c>
      <c r="J100" s="22">
        <f>IFERROR(VLOOKUP(J173,DAY!$A$2:$E$744,3,0),0)</f>
        <v>0</v>
      </c>
      <c r="K100" s="22">
        <f>IFERROR(VLOOKUP(K173,DAY!$A$2:$E$744,3,0),0)</f>
        <v>0</v>
      </c>
      <c r="L100" s="22">
        <f>IFERROR(VLOOKUP(L173,DAY!$A$2:$E$744,3,0),0)</f>
        <v>0</v>
      </c>
      <c r="M100" s="22">
        <f>IFERROR(VLOOKUP(M173,DAY!$A$2:$E$744,3,0),0)</f>
        <v>0</v>
      </c>
      <c r="N100" s="22">
        <f>IFERROR(VLOOKUP(N173,DAY!$A$2:$E$744,3,0),0)</f>
        <v>0</v>
      </c>
      <c r="O100" s="22">
        <f>IFERROR(VLOOKUP(O173,DAY!$A$2:$E$744,3,0),0)</f>
        <v>0</v>
      </c>
      <c r="P100" s="22">
        <f>IFERROR(VLOOKUP(P173,DAY!$A$2:$E$744,3,0),0)</f>
        <v>0</v>
      </c>
      <c r="Q100" s="22">
        <f>IFERROR(VLOOKUP(Q173,DAY!$A$2:$E$744,3,0),0)</f>
        <v>0</v>
      </c>
      <c r="R100" s="22">
        <f>IFERROR(VLOOKUP(R173,DAY!$A$2:$E$744,3,0),0)</f>
        <v>0</v>
      </c>
      <c r="S100" s="22">
        <f>IFERROR(VLOOKUP(S173,DAY!$A$2:$E$744,3,0),0)</f>
        <v>0</v>
      </c>
      <c r="T100" s="22">
        <f>IFERROR(VLOOKUP(T173,DAY!$A$2:$E$744,3,0),0)</f>
        <v>0</v>
      </c>
      <c r="U100" s="22">
        <f>IFERROR(VLOOKUP(U173,DAY!$A$2:$E$744,3,0),0)</f>
        <v>0</v>
      </c>
      <c r="V100" s="22">
        <f>IFERROR(VLOOKUP(V173,DAY!$A$2:$E$744,3,0),0)</f>
        <v>0</v>
      </c>
      <c r="W100" s="22">
        <f>IFERROR(VLOOKUP(W173,DAY!$A$2:$E$744,3,0),0)</f>
        <v>0</v>
      </c>
      <c r="X100" s="22">
        <f>IFERROR(VLOOKUP(X173,DAY!$A$2:$E$744,3,0),0)</f>
        <v>0</v>
      </c>
      <c r="Y100" s="22">
        <f>IFERROR(VLOOKUP(Y173,DAY!$A$2:$E$744,3,0),0)</f>
        <v>0</v>
      </c>
      <c r="Z100" s="22">
        <f>IFERROR(VLOOKUP(Z173,DAY!$A$2:$E$744,3,0),0)</f>
        <v>0</v>
      </c>
      <c r="AA100" s="22">
        <f>IFERROR(VLOOKUP(AA173,DAY!$A$2:$E$744,3,0),0)</f>
        <v>0</v>
      </c>
      <c r="AB100" s="22">
        <f>IFERROR(VLOOKUP(AB173,DAY!$A$2:$E$744,3,0),0)</f>
        <v>0</v>
      </c>
      <c r="AC100" s="22">
        <f>IFERROR(VLOOKUP(AC173,DAY!$A$2:$E$744,3,0),0)</f>
        <v>0</v>
      </c>
      <c r="AD100" s="89">
        <f>IFERROR(VLOOKUP(AD173,DAY!$A$2:$E$744,3,0),0)</f>
        <v>0</v>
      </c>
      <c r="AE100" s="11"/>
      <c r="AF100" s="115"/>
      <c r="AG100" s="129"/>
      <c r="AH100" s="11"/>
      <c r="AI100" s="151"/>
      <c r="AJ100" s="129"/>
      <c r="AM100" s="177"/>
      <c r="AN100" s="177"/>
      <c r="AQ100" s="19">
        <f>IFERROR(VLOOKUP(AQ179,DAY!$A$2:$E$744,2,0),0)</f>
        <v>0</v>
      </c>
    </row>
    <row r="101" spans="1:43" ht="27.75" customHeight="1" outlineLevel="1">
      <c r="A101" s="11"/>
      <c r="B101" s="23" t="s">
        <v>9</v>
      </c>
      <c r="C101" s="23">
        <f>IFERROR(VLOOKUP(C173,DAY!$A$2:$E$1096,4,0),0)</f>
        <v>0</v>
      </c>
      <c r="D101" s="23">
        <f>IFERROR(VLOOKUP(D173,DAY!$A$2:$E$1096,4,0),0)</f>
        <v>0</v>
      </c>
      <c r="E101" s="23">
        <f>IFERROR(VLOOKUP(E173,DAY!$A$2:$E$1096,4,0),0)</f>
        <v>0</v>
      </c>
      <c r="F101" s="23">
        <f>IFERROR(VLOOKUP(F173,DAY!$A$2:$E$1096,4,0),0)</f>
        <v>0</v>
      </c>
      <c r="G101" s="23">
        <f>IFERROR(VLOOKUP(G173,DAY!$A$2:$E$1096,4,0),0)</f>
        <v>0</v>
      </c>
      <c r="H101" s="23">
        <f>IFERROR(VLOOKUP(H173,DAY!$A$2:$E$1096,4,0),0)</f>
        <v>0</v>
      </c>
      <c r="I101" s="23">
        <f>IFERROR(VLOOKUP(I173,DAY!$A$2:$E$1096,4,0),0)</f>
        <v>0</v>
      </c>
      <c r="J101" s="23">
        <f>IFERROR(VLOOKUP(J173,DAY!$A$2:$E$1096,4,0),0)</f>
        <v>0</v>
      </c>
      <c r="K101" s="23">
        <f>IFERROR(VLOOKUP(K173,DAY!$A$2:$E$1096,4,0),0)</f>
        <v>0</v>
      </c>
      <c r="L101" s="23">
        <f>IFERROR(VLOOKUP(L173,DAY!$A$2:$E$1096,4,0),0)</f>
        <v>0</v>
      </c>
      <c r="M101" s="23">
        <f>IFERROR(VLOOKUP(M173,DAY!$A$2:$E$1096,4,0),0)</f>
        <v>0</v>
      </c>
      <c r="N101" s="23">
        <f>IFERROR(VLOOKUP(N173,DAY!$A$2:$E$1096,4,0),0)</f>
        <v>0</v>
      </c>
      <c r="O101" s="23">
        <f>IFERROR(VLOOKUP(O173,DAY!$A$2:$E$1096,4,0),0)</f>
        <v>0</v>
      </c>
      <c r="P101" s="23">
        <f>IFERROR(VLOOKUP(P173,DAY!$A$2:$E$1096,4,0),0)</f>
        <v>0</v>
      </c>
      <c r="Q101" s="23">
        <f>IFERROR(VLOOKUP(Q173,DAY!$A$2:$E$1096,4,0),0)</f>
        <v>0</v>
      </c>
      <c r="R101" s="23">
        <f>IFERROR(VLOOKUP(R173,DAY!$A$2:$E$1096,4,0),0)</f>
        <v>0</v>
      </c>
      <c r="S101" s="23">
        <f>IFERROR(VLOOKUP(S173,DAY!$A$2:$E$1096,4,0),0)</f>
        <v>0</v>
      </c>
      <c r="T101" s="23">
        <f>IFERROR(VLOOKUP(T173,DAY!$A$2:$E$1096,4,0),0)</f>
        <v>0</v>
      </c>
      <c r="U101" s="23">
        <f>IFERROR(VLOOKUP(U173,DAY!$A$2:$E$1096,4,0),0)</f>
        <v>0</v>
      </c>
      <c r="V101" s="23">
        <f>IFERROR(VLOOKUP(V173,DAY!$A$2:$E$1096,4,0),0)</f>
        <v>0</v>
      </c>
      <c r="W101" s="23">
        <f>IFERROR(VLOOKUP(W173,DAY!$A$2:$E$1096,4,0),0)</f>
        <v>0</v>
      </c>
      <c r="X101" s="23">
        <f>IFERROR(VLOOKUP(X173,DAY!$A$2:$E$1096,4,0),0)</f>
        <v>0</v>
      </c>
      <c r="Y101" s="23">
        <f>IFERROR(VLOOKUP(Y173,DAY!$A$2:$E$1096,4,0),0)</f>
        <v>0</v>
      </c>
      <c r="Z101" s="23">
        <f>IFERROR(VLOOKUP(Z173,DAY!$A$2:$E$1096,4,0),0)</f>
        <v>0</v>
      </c>
      <c r="AA101" s="23">
        <f>IFERROR(VLOOKUP(AA173,DAY!$A$2:$E$1096,4,0),0)</f>
        <v>0</v>
      </c>
      <c r="AB101" s="23">
        <f>IFERROR(VLOOKUP(AB173,DAY!$A$2:$E$1096,4,0),0)</f>
        <v>0</v>
      </c>
      <c r="AC101" s="23">
        <f>IFERROR(VLOOKUP(AC173,DAY!$A$2:$E$1096,4,0),0)</f>
        <v>0</v>
      </c>
      <c r="AD101" s="23">
        <f>IFERROR(VLOOKUP(AD173,DAY!$A$2:$E$1096,4,0),0)</f>
        <v>0</v>
      </c>
      <c r="AE101" s="11"/>
      <c r="AF101" s="115"/>
      <c r="AG101" s="129"/>
      <c r="AH101" s="11"/>
      <c r="AI101" s="151"/>
      <c r="AJ101" s="129"/>
      <c r="AM101" s="177"/>
      <c r="AN101" s="177"/>
      <c r="AQ101" s="25">
        <f>IFERROR(VLOOKUP(AQ179,DAY!$A$2:$E$744,3,0),0)</f>
        <v>0</v>
      </c>
    </row>
    <row r="102" spans="1:43" ht="89.25" customHeight="1" outlineLevel="1">
      <c r="A102" s="11"/>
      <c r="B102" s="24" t="s">
        <v>11</v>
      </c>
      <c r="C102" s="24">
        <f>IFERROR(VLOOKUP(C173,DAY!$A$2:$E$1096,5,0),0)</f>
        <v>0</v>
      </c>
      <c r="D102" s="24">
        <f>IFERROR(VLOOKUP(D173,DAY!$A$2:$E$1096,5,0),0)</f>
        <v>0</v>
      </c>
      <c r="E102" s="24">
        <f>IFERROR(VLOOKUP(E173,DAY!$A$2:$E$1096,5,0),0)</f>
        <v>0</v>
      </c>
      <c r="F102" s="24">
        <f>IFERROR(VLOOKUP(F173,DAY!$A$2:$E$1096,5,0),0)</f>
        <v>0</v>
      </c>
      <c r="G102" s="24">
        <f>IFERROR(VLOOKUP(G173,DAY!$A$2:$E$1096,5,0),0)</f>
        <v>0</v>
      </c>
      <c r="H102" s="24">
        <f>IFERROR(VLOOKUP(H173,DAY!$A$2:$E$1096,5,0),0)</f>
        <v>0</v>
      </c>
      <c r="I102" s="24">
        <f>IFERROR(VLOOKUP(I173,DAY!$A$2:$E$1096,5,0),0)</f>
        <v>0</v>
      </c>
      <c r="J102" s="24">
        <f>IFERROR(VLOOKUP(J173,DAY!$A$2:$E$1096,5,0),0)</f>
        <v>0</v>
      </c>
      <c r="K102" s="24">
        <f>IFERROR(VLOOKUP(K173,DAY!$A$2:$E$1096,5,0),0)</f>
        <v>0</v>
      </c>
      <c r="L102" s="24">
        <f>IFERROR(VLOOKUP(L173,DAY!$A$2:$E$1096,5,0),0)</f>
        <v>0</v>
      </c>
      <c r="M102" s="24">
        <f>IFERROR(VLOOKUP(M173,DAY!$A$2:$E$1096,5,0),0)</f>
        <v>0</v>
      </c>
      <c r="N102" s="24">
        <f>IFERROR(VLOOKUP(N173,DAY!$A$2:$E$1096,5,0),0)</f>
        <v>0</v>
      </c>
      <c r="O102" s="24">
        <f>IFERROR(VLOOKUP(O173,DAY!$A$2:$E$1096,5,0),0)</f>
        <v>0</v>
      </c>
      <c r="P102" s="24">
        <f>IFERROR(VLOOKUP(P173,DAY!$A$2:$E$1096,5,0),0)</f>
        <v>0</v>
      </c>
      <c r="Q102" s="24">
        <f>IFERROR(VLOOKUP(Q173,DAY!$A$2:$E$1096,5,0),0)</f>
        <v>0</v>
      </c>
      <c r="R102" s="24">
        <f>IFERROR(VLOOKUP(R173,DAY!$A$2:$E$1096,5,0),0)</f>
        <v>0</v>
      </c>
      <c r="S102" s="24">
        <f>IFERROR(VLOOKUP(S173,DAY!$A$2:$E$1096,5,0),0)</f>
        <v>0</v>
      </c>
      <c r="T102" s="24">
        <f>IFERROR(VLOOKUP(T173,DAY!$A$2:$E$1096,5,0),0)</f>
        <v>0</v>
      </c>
      <c r="U102" s="24">
        <f>IFERROR(VLOOKUP(U173,DAY!$A$2:$E$1096,5,0),0)</f>
        <v>0</v>
      </c>
      <c r="V102" s="24">
        <f>IFERROR(VLOOKUP(V173,DAY!$A$2:$E$1096,5,0),0)</f>
        <v>0</v>
      </c>
      <c r="W102" s="24">
        <f>IFERROR(VLOOKUP(W173,DAY!$A$2:$E$1096,5,0),0)</f>
        <v>0</v>
      </c>
      <c r="X102" s="24">
        <f>IFERROR(VLOOKUP(X173,DAY!$A$2:$E$1096,5,0),0)</f>
        <v>0</v>
      </c>
      <c r="Y102" s="24">
        <f>IFERROR(VLOOKUP(Y173,DAY!$A$2:$E$1096,5,0),0)</f>
        <v>0</v>
      </c>
      <c r="Z102" s="24">
        <f>IFERROR(VLOOKUP(Z173,DAY!$A$2:$E$1096,5,0),0)</f>
        <v>0</v>
      </c>
      <c r="AA102" s="24">
        <f>IFERROR(VLOOKUP(AA173,DAY!$A$2:$E$1096,5,0),0)</f>
        <v>0</v>
      </c>
      <c r="AB102" s="24">
        <f>IFERROR(VLOOKUP(AB173,DAY!$A$2:$E$1096,5,0),0)</f>
        <v>0</v>
      </c>
      <c r="AC102" s="24">
        <f>IFERROR(VLOOKUP(AC173,DAY!$A$2:$E$1096,5,0),0)</f>
        <v>0</v>
      </c>
      <c r="AD102" s="24">
        <f>IFERROR(VLOOKUP(AD173,DAY!$A$2:$E$1096,5,0),0)</f>
        <v>0</v>
      </c>
      <c r="AE102" s="11"/>
      <c r="AF102" s="115"/>
      <c r="AG102" s="130"/>
      <c r="AH102" s="11"/>
      <c r="AI102" s="151"/>
      <c r="AJ102" s="130"/>
      <c r="AM102" s="173"/>
      <c r="AN102" s="173"/>
      <c r="AQ102" s="25">
        <f>IFERROR(VLOOKUP(AQ179,DAY!$A$2:$E$744,4,0),0)</f>
        <v>0</v>
      </c>
    </row>
    <row r="103" spans="1:43" ht="27.75" customHeight="1" outlineLevel="1">
      <c r="A103" s="11"/>
      <c r="B103" s="25" t="s">
        <v>3</v>
      </c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98">
        <f>IF(COUNT(C103:AD103)=0,+(COUNTIF(C103:AD103,"作業"))+(COUNTIF(C103:AD103,"休日")),"")</f>
        <v>0</v>
      </c>
      <c r="AF103" s="116">
        <f>IF(+COUNT(C103:AD103)=0,(COUNTIF(C103:AD103,"休日")),"")</f>
        <v>0</v>
      </c>
      <c r="AG103" s="131">
        <f>IFERROR(IF(AND(AE103&lt;=6,AE103&gt;=1),$F$149,IF(AM104&gt;0.284,$F$147,$F$148)),0)</f>
        <v>0</v>
      </c>
      <c r="AH103" s="98">
        <f>IF(COUNT(C104:AD104)=0,+(COUNTIF(C104:AD104,"作業"))+(COUNTIF(C104:AD104,"休日")),"")</f>
        <v>0</v>
      </c>
      <c r="AI103" s="34">
        <f>IF(COUNT(C104:AD104)=0,(COUNTIF(C104:AD104,"休日")),"")</f>
        <v>0</v>
      </c>
      <c r="AJ103" s="131">
        <f>IFERROR(IF(AND(AH103&lt;=6,AH103&gt;=1),$F$149,IF(AN104&gt;0.284,$F$145,$F$146)),0)</f>
        <v>0</v>
      </c>
      <c r="AL103" s="3"/>
      <c r="AM103" s="177"/>
      <c r="AN103" s="177"/>
      <c r="AQ103" s="24">
        <f>IFERROR(VLOOKUP(AQ179,DAY!$A$2:$E$744,5,0),0)</f>
        <v>0</v>
      </c>
    </row>
    <row r="104" spans="1:43" ht="27.75" customHeight="1" outlineLevel="1">
      <c r="A104" s="12"/>
      <c r="B104" s="20" t="s">
        <v>14</v>
      </c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99">
        <f>IFERROR(AM104,0)</f>
        <v>0</v>
      </c>
      <c r="AF104" s="117"/>
      <c r="AG104" s="132"/>
      <c r="AH104" s="99">
        <f>IFERROR(AN104,0)</f>
        <v>0</v>
      </c>
      <c r="AI104" s="152"/>
      <c r="AJ104" s="132"/>
      <c r="AM104" s="176" t="e">
        <f>ROUND(AF103/AE103,3)</f>
        <v>#DIV/0!</v>
      </c>
      <c r="AN104" s="179" t="e">
        <f>ROUND(AI103/AH103,3)</f>
        <v>#DIV/0!</v>
      </c>
      <c r="AQ104" s="182">
        <f>IFERROR(VLOOKUP(AQ179,DAY!$A$2:$E$744,6,0),0)</f>
        <v>0</v>
      </c>
    </row>
    <row r="105" spans="1:43" ht="27.75" customHeight="1" outlineLevel="1">
      <c r="A105" s="10" t="s">
        <v>85</v>
      </c>
      <c r="B105" s="21" t="s">
        <v>7</v>
      </c>
      <c r="C105" s="21">
        <f>IFERROR(VLOOKUP(C174,DAY!$A$2:$E$1096,2,0),0)</f>
        <v>0</v>
      </c>
      <c r="D105" s="21">
        <f>IFERROR(VLOOKUP(D174,DAY!$A$2:$E$1096,2,0),0)</f>
        <v>0</v>
      </c>
      <c r="E105" s="21">
        <f>IFERROR(VLOOKUP(E174,DAY!$A$2:$E$1096,2,0),0)</f>
        <v>0</v>
      </c>
      <c r="F105" s="21">
        <f>IFERROR(VLOOKUP(F174,DAY!$A$2:$E$1096,2,0),0)</f>
        <v>0</v>
      </c>
      <c r="G105" s="21">
        <f>IFERROR(VLOOKUP(G174,DAY!$A$2:$E$1096,2,0),0)</f>
        <v>0</v>
      </c>
      <c r="H105" s="21">
        <f>IFERROR(VLOOKUP(H174,DAY!$A$2:$E$1096,2,0),0)</f>
        <v>0</v>
      </c>
      <c r="I105" s="21">
        <f>IFERROR(VLOOKUP(I174,DAY!$A$2:$E$1096,2,0),0)</f>
        <v>0</v>
      </c>
      <c r="J105" s="21">
        <f>IFERROR(VLOOKUP(J174,DAY!$A$2:$E$1096,2,0),0)</f>
        <v>0</v>
      </c>
      <c r="K105" s="21">
        <f>IFERROR(VLOOKUP(K174,DAY!$A$2:$E$1096,2,0),0)</f>
        <v>0</v>
      </c>
      <c r="L105" s="21">
        <f>IFERROR(VLOOKUP(L174,DAY!$A$2:$E$1096,2,0),0)</f>
        <v>0</v>
      </c>
      <c r="M105" s="21">
        <f>IFERROR(VLOOKUP(M174,DAY!$A$2:$E$1096,2,0),0)</f>
        <v>0</v>
      </c>
      <c r="N105" s="21">
        <f>IFERROR(VLOOKUP(N174,DAY!$A$2:$E$1096,2,0),0)</f>
        <v>0</v>
      </c>
      <c r="O105" s="21">
        <f>IFERROR(VLOOKUP(O174,DAY!$A$2:$E$1096,2,0),0)</f>
        <v>0</v>
      </c>
      <c r="P105" s="21">
        <f>IFERROR(VLOOKUP(P174,DAY!$A$2:$E$1096,2,0),0)</f>
        <v>0</v>
      </c>
      <c r="Q105" s="21">
        <f>IFERROR(VLOOKUP(Q174,DAY!$A$2:$E$1096,2,0),0)</f>
        <v>0</v>
      </c>
      <c r="R105" s="21">
        <f>IFERROR(VLOOKUP(R174,DAY!$A$2:$E$1096,2,0),0)</f>
        <v>0</v>
      </c>
      <c r="S105" s="21">
        <f>IFERROR(VLOOKUP(S174,DAY!$A$2:$E$1096,2,0),0)</f>
        <v>0</v>
      </c>
      <c r="T105" s="21">
        <f>IFERROR(VLOOKUP(T174,DAY!$A$2:$E$1096,2,0),0)</f>
        <v>0</v>
      </c>
      <c r="U105" s="21">
        <f>IFERROR(VLOOKUP(U174,DAY!$A$2:$E$1096,2,0),0)</f>
        <v>0</v>
      </c>
      <c r="V105" s="21">
        <f>IFERROR(VLOOKUP(V174,DAY!$A$2:$E$1096,2,0),0)</f>
        <v>0</v>
      </c>
      <c r="W105" s="21">
        <f>IFERROR(VLOOKUP(W174,DAY!$A$2:$E$1096,2,0),0)</f>
        <v>0</v>
      </c>
      <c r="X105" s="21">
        <f>IFERROR(VLOOKUP(X174,DAY!$A$2:$E$1096,2,0),0)</f>
        <v>0</v>
      </c>
      <c r="Y105" s="21">
        <f>IFERROR(VLOOKUP(Y174,DAY!$A$2:$E$1096,2,0),0)</f>
        <v>0</v>
      </c>
      <c r="Z105" s="21">
        <f>IFERROR(VLOOKUP(Z174,DAY!$A$2:$E$1096,2,0),0)</f>
        <v>0</v>
      </c>
      <c r="AA105" s="21">
        <f>IFERROR(VLOOKUP(AA174,DAY!$A$2:$E$1096,2,0),0)</f>
        <v>0</v>
      </c>
      <c r="AB105" s="21">
        <f>IFERROR(VLOOKUP(AB174,DAY!$A$2:$E$1096,2,0),0)</f>
        <v>0</v>
      </c>
      <c r="AC105" s="21">
        <f>IFERROR(VLOOKUP(AC174,DAY!$A$2:$E$1096,2,0),0)</f>
        <v>0</v>
      </c>
      <c r="AD105" s="21">
        <f>IFERROR(VLOOKUP(AD174,DAY!$A$2:$E$1096,2,0),0)</f>
        <v>0</v>
      </c>
      <c r="AE105" s="97" t="s">
        <v>23</v>
      </c>
      <c r="AF105" s="114" t="s">
        <v>6</v>
      </c>
      <c r="AG105" s="129" t="s">
        <v>93</v>
      </c>
      <c r="AH105" s="10" t="s">
        <v>23</v>
      </c>
      <c r="AI105" s="150" t="s">
        <v>26</v>
      </c>
      <c r="AJ105" s="129" t="s">
        <v>93</v>
      </c>
      <c r="AK105" s="3"/>
      <c r="AM105" s="177"/>
      <c r="AN105" s="177"/>
      <c r="AQ105" s="183">
        <f>IFERROR(VLOOKUP(AQ179,DAY!$A$2:$E$744,7,0),0)</f>
        <v>0</v>
      </c>
    </row>
    <row r="106" spans="1:43" ht="27.75" customHeight="1" outlineLevel="1">
      <c r="A106" s="11"/>
      <c r="B106" s="22" t="s">
        <v>8</v>
      </c>
      <c r="C106" s="22">
        <f>IFERROR(VLOOKUP(C174,DAY!$A$2:$E$1096,3,0),0)</f>
        <v>0</v>
      </c>
      <c r="D106" s="22">
        <f>IFERROR(VLOOKUP(D174,DAY!$A$2:$E$1096,3,0),0)</f>
        <v>0</v>
      </c>
      <c r="E106" s="22">
        <f>IFERROR(VLOOKUP(E174,DAY!$A$2:$E$1096,3,0),0)</f>
        <v>0</v>
      </c>
      <c r="F106" s="22">
        <f>IFERROR(VLOOKUP(F174,DAY!$A$2:$E$1096,3,0),0)</f>
        <v>0</v>
      </c>
      <c r="G106" s="22">
        <f>IFERROR(VLOOKUP(G174,DAY!$A$2:$E$1096,3,0),0)</f>
        <v>0</v>
      </c>
      <c r="H106" s="22">
        <f>IFERROR(VLOOKUP(H174,DAY!$A$2:$E$1096,3,0),0)</f>
        <v>0</v>
      </c>
      <c r="I106" s="22">
        <f>IFERROR(VLOOKUP(I174,DAY!$A$2:$E$1096,3,0),0)</f>
        <v>0</v>
      </c>
      <c r="J106" s="22">
        <f>IFERROR(VLOOKUP(J174,DAY!$A$2:$E$1096,3,0),0)</f>
        <v>0</v>
      </c>
      <c r="K106" s="22">
        <f>IFERROR(VLOOKUP(K174,DAY!$A$2:$E$1096,3,0),0)</f>
        <v>0</v>
      </c>
      <c r="L106" s="22">
        <f>IFERROR(VLOOKUP(L174,DAY!$A$2:$E$1096,3,0),0)</f>
        <v>0</v>
      </c>
      <c r="M106" s="22">
        <f>IFERROR(VLOOKUP(M174,DAY!$A$2:$E$1096,3,0),0)</f>
        <v>0</v>
      </c>
      <c r="N106" s="22">
        <f>IFERROR(VLOOKUP(N174,DAY!$A$2:$E$1096,3,0),0)</f>
        <v>0</v>
      </c>
      <c r="O106" s="22">
        <f>IFERROR(VLOOKUP(O174,DAY!$A$2:$E$1096,3,0),0)</f>
        <v>0</v>
      </c>
      <c r="P106" s="22">
        <f>IFERROR(VLOOKUP(P174,DAY!$A$2:$E$1096,3,0),0)</f>
        <v>0</v>
      </c>
      <c r="Q106" s="22">
        <f>IFERROR(VLOOKUP(Q174,DAY!$A$2:$E$1096,3,0),0)</f>
        <v>0</v>
      </c>
      <c r="R106" s="22">
        <f>IFERROR(VLOOKUP(R174,DAY!$A$2:$E$1096,3,0),0)</f>
        <v>0</v>
      </c>
      <c r="S106" s="22">
        <f>IFERROR(VLOOKUP(S174,DAY!$A$2:$E$1096,3,0),0)</f>
        <v>0</v>
      </c>
      <c r="T106" s="22">
        <f>IFERROR(VLOOKUP(T174,DAY!$A$2:$E$1096,3,0),0)</f>
        <v>0</v>
      </c>
      <c r="U106" s="22">
        <f>IFERROR(VLOOKUP(U174,DAY!$A$2:$E$1096,3,0),0)</f>
        <v>0</v>
      </c>
      <c r="V106" s="22">
        <f>IFERROR(VLOOKUP(V174,DAY!$A$2:$E$1096,3,0),0)</f>
        <v>0</v>
      </c>
      <c r="W106" s="22">
        <f>IFERROR(VLOOKUP(W174,DAY!$A$2:$E$1096,3,0),0)</f>
        <v>0</v>
      </c>
      <c r="X106" s="22">
        <f>IFERROR(VLOOKUP(X174,DAY!$A$2:$E$1096,3,0),0)</f>
        <v>0</v>
      </c>
      <c r="Y106" s="22">
        <f>IFERROR(VLOOKUP(Y174,DAY!$A$2:$E$1096,3,0),0)</f>
        <v>0</v>
      </c>
      <c r="Z106" s="22">
        <f>IFERROR(VLOOKUP(Z174,DAY!$A$2:$E$1096,3,0),0)</f>
        <v>0</v>
      </c>
      <c r="AA106" s="22">
        <f>IFERROR(VLOOKUP(AA174,DAY!$A$2:$E$1096,3,0),0)</f>
        <v>0</v>
      </c>
      <c r="AB106" s="22">
        <f>IFERROR(VLOOKUP(AB174,DAY!$A$2:$E$1096,3,0),0)</f>
        <v>0</v>
      </c>
      <c r="AC106" s="22">
        <f>IFERROR(VLOOKUP(AC174,DAY!$A$2:$E$1096,3,0),0)</f>
        <v>0</v>
      </c>
      <c r="AD106" s="89">
        <f>IFERROR(VLOOKUP(AD174,DAY!$A$2:$E$1096,3,0),0)</f>
        <v>0</v>
      </c>
      <c r="AE106" s="11"/>
      <c r="AF106" s="115"/>
      <c r="AG106" s="129"/>
      <c r="AH106" s="11"/>
      <c r="AI106" s="151"/>
      <c r="AJ106" s="129"/>
      <c r="AM106" s="177"/>
      <c r="AN106" s="177"/>
      <c r="AQ106" s="19">
        <f>IFERROR(VLOOKUP(AQ185,DAY!$A$2:$E$744,2,0),0)</f>
        <v>0</v>
      </c>
    </row>
    <row r="107" spans="1:43" ht="27.75" customHeight="1" outlineLevel="1">
      <c r="A107" s="11"/>
      <c r="B107" s="23" t="s">
        <v>9</v>
      </c>
      <c r="C107" s="23">
        <f>IFERROR(VLOOKUP(C174,DAY!$A$2:$E$1096,4,0),0)</f>
        <v>0</v>
      </c>
      <c r="D107" s="23">
        <f>IFERROR(VLOOKUP(D174,DAY!$A$2:$E$1096,4,0),0)</f>
        <v>0</v>
      </c>
      <c r="E107" s="23">
        <f>IFERROR(VLOOKUP(E174,DAY!$A$2:$E$1096,4,0),0)</f>
        <v>0</v>
      </c>
      <c r="F107" s="23">
        <f>IFERROR(VLOOKUP(F174,DAY!$A$2:$E$1096,4,0),0)</f>
        <v>0</v>
      </c>
      <c r="G107" s="23">
        <f>IFERROR(VLOOKUP(G174,DAY!$A$2:$E$1096,4,0),0)</f>
        <v>0</v>
      </c>
      <c r="H107" s="23">
        <f>IFERROR(VLOOKUP(H174,DAY!$A$2:$E$1096,4,0),0)</f>
        <v>0</v>
      </c>
      <c r="I107" s="23">
        <f>IFERROR(VLOOKUP(I174,DAY!$A$2:$E$1096,4,0),0)</f>
        <v>0</v>
      </c>
      <c r="J107" s="23">
        <f>IFERROR(VLOOKUP(J174,DAY!$A$2:$E$1096,4,0),0)</f>
        <v>0</v>
      </c>
      <c r="K107" s="23">
        <f>IFERROR(VLOOKUP(K174,DAY!$A$2:$E$1096,4,0),0)</f>
        <v>0</v>
      </c>
      <c r="L107" s="23">
        <f>IFERROR(VLOOKUP(L174,DAY!$A$2:$E$1096,4,0),0)</f>
        <v>0</v>
      </c>
      <c r="M107" s="23">
        <f>IFERROR(VLOOKUP(M174,DAY!$A$2:$E$1096,4,0),0)</f>
        <v>0</v>
      </c>
      <c r="N107" s="23">
        <f>IFERROR(VLOOKUP(N174,DAY!$A$2:$E$1096,4,0),0)</f>
        <v>0</v>
      </c>
      <c r="O107" s="23">
        <f>IFERROR(VLOOKUP(O174,DAY!$A$2:$E$1096,4,0),0)</f>
        <v>0</v>
      </c>
      <c r="P107" s="23">
        <f>IFERROR(VLOOKUP(P174,DAY!$A$2:$E$1096,4,0),0)</f>
        <v>0</v>
      </c>
      <c r="Q107" s="23">
        <f>IFERROR(VLOOKUP(Q174,DAY!$A$2:$E$1096,4,0),0)</f>
        <v>0</v>
      </c>
      <c r="R107" s="23">
        <f>IFERROR(VLOOKUP(R174,DAY!$A$2:$E$1096,4,0),0)</f>
        <v>0</v>
      </c>
      <c r="S107" s="23">
        <f>IFERROR(VLOOKUP(S174,DAY!$A$2:$E$1096,4,0),0)</f>
        <v>0</v>
      </c>
      <c r="T107" s="23">
        <f>IFERROR(VLOOKUP(T174,DAY!$A$2:$E$1096,4,0),0)</f>
        <v>0</v>
      </c>
      <c r="U107" s="23">
        <f>IFERROR(VLOOKUP(U174,DAY!$A$2:$E$1096,4,0),0)</f>
        <v>0</v>
      </c>
      <c r="V107" s="23">
        <f>IFERROR(VLOOKUP(V174,DAY!$A$2:$E$1096,4,0),0)</f>
        <v>0</v>
      </c>
      <c r="W107" s="23">
        <f>IFERROR(VLOOKUP(W174,DAY!$A$2:$E$1096,4,0),0)</f>
        <v>0</v>
      </c>
      <c r="X107" s="23">
        <f>IFERROR(VLOOKUP(X174,DAY!$A$2:$E$1096,4,0),0)</f>
        <v>0</v>
      </c>
      <c r="Y107" s="23">
        <f>IFERROR(VLOOKUP(Y174,DAY!$A$2:$E$1096,4,0),0)</f>
        <v>0</v>
      </c>
      <c r="Z107" s="23">
        <f>IFERROR(VLOOKUP(Z174,DAY!$A$2:$E$1096,4,0),0)</f>
        <v>0</v>
      </c>
      <c r="AA107" s="23">
        <f>IFERROR(VLOOKUP(AA174,DAY!$A$2:$E$1096,4,0),0)</f>
        <v>0</v>
      </c>
      <c r="AB107" s="23">
        <f>IFERROR(VLOOKUP(AB174,DAY!$A$2:$E$1096,4,0),0)</f>
        <v>0</v>
      </c>
      <c r="AC107" s="23">
        <f>IFERROR(VLOOKUP(AC174,DAY!$A$2:$E$1096,4,0),0)</f>
        <v>0</v>
      </c>
      <c r="AD107" s="23">
        <f>IFERROR(VLOOKUP(AD174,DAY!$A$2:$E$1096,4,0),0)</f>
        <v>0</v>
      </c>
      <c r="AE107" s="11"/>
      <c r="AF107" s="115"/>
      <c r="AG107" s="129"/>
      <c r="AH107" s="11"/>
      <c r="AI107" s="151"/>
      <c r="AJ107" s="129"/>
      <c r="AM107" s="177"/>
      <c r="AN107" s="177"/>
      <c r="AQ107" s="25">
        <f>IFERROR(VLOOKUP(AQ185,DAY!$A$2:$E$744,3,0),0)</f>
        <v>0</v>
      </c>
    </row>
    <row r="108" spans="1:43" ht="89.25" customHeight="1" outlineLevel="1">
      <c r="A108" s="11"/>
      <c r="B108" s="24" t="s">
        <v>11</v>
      </c>
      <c r="C108" s="24">
        <f>IFERROR(VLOOKUP(C174,DAY!$A$2:$E$1096,5,0),0)</f>
        <v>0</v>
      </c>
      <c r="D108" s="24">
        <f>IFERROR(VLOOKUP(D174,DAY!$A$2:$E$1096,5,0),0)</f>
        <v>0</v>
      </c>
      <c r="E108" s="24">
        <f>IFERROR(VLOOKUP(E174,DAY!$A$2:$E$1096,5,0),0)</f>
        <v>0</v>
      </c>
      <c r="F108" s="24">
        <f>IFERROR(VLOOKUP(F174,DAY!$A$2:$E$1096,5,0),0)</f>
        <v>0</v>
      </c>
      <c r="G108" s="24">
        <f>IFERROR(VLOOKUP(G174,DAY!$A$2:$E$1096,5,0),0)</f>
        <v>0</v>
      </c>
      <c r="H108" s="24">
        <f>IFERROR(VLOOKUP(H174,DAY!$A$2:$E$1096,5,0),0)</f>
        <v>0</v>
      </c>
      <c r="I108" s="24">
        <f>IFERROR(VLOOKUP(I174,DAY!$A$2:$E$1096,5,0),0)</f>
        <v>0</v>
      </c>
      <c r="J108" s="24">
        <f>IFERROR(VLOOKUP(J174,DAY!$A$2:$E$1096,5,0),0)</f>
        <v>0</v>
      </c>
      <c r="K108" s="24">
        <f>IFERROR(VLOOKUP(K174,DAY!$A$2:$E$1096,5,0),0)</f>
        <v>0</v>
      </c>
      <c r="L108" s="24">
        <f>IFERROR(VLOOKUP(L174,DAY!$A$2:$E$1096,5,0),0)</f>
        <v>0</v>
      </c>
      <c r="M108" s="24">
        <f>IFERROR(VLOOKUP(M174,DAY!$A$2:$E$1096,5,0),0)</f>
        <v>0</v>
      </c>
      <c r="N108" s="24">
        <f>IFERROR(VLOOKUP(N174,DAY!$A$2:$E$1096,5,0),0)</f>
        <v>0</v>
      </c>
      <c r="O108" s="24">
        <f>IFERROR(VLOOKUP(O174,DAY!$A$2:$E$1096,5,0),0)</f>
        <v>0</v>
      </c>
      <c r="P108" s="24">
        <f>IFERROR(VLOOKUP(P174,DAY!$A$2:$E$1096,5,0),0)</f>
        <v>0</v>
      </c>
      <c r="Q108" s="24">
        <f>IFERROR(VLOOKUP(Q174,DAY!$A$2:$E$1096,5,0),0)</f>
        <v>0</v>
      </c>
      <c r="R108" s="24">
        <f>IFERROR(VLOOKUP(R174,DAY!$A$2:$E$1096,5,0),0)</f>
        <v>0</v>
      </c>
      <c r="S108" s="24">
        <f>IFERROR(VLOOKUP(S174,DAY!$A$2:$E$1096,5,0),0)</f>
        <v>0</v>
      </c>
      <c r="T108" s="24">
        <f>IFERROR(VLOOKUP(T174,DAY!$A$2:$E$1096,5,0),0)</f>
        <v>0</v>
      </c>
      <c r="U108" s="24">
        <f>IFERROR(VLOOKUP(U174,DAY!$A$2:$E$1096,5,0),0)</f>
        <v>0</v>
      </c>
      <c r="V108" s="24">
        <f>IFERROR(VLOOKUP(V174,DAY!$A$2:$E$1096,5,0),0)</f>
        <v>0</v>
      </c>
      <c r="W108" s="24">
        <f>IFERROR(VLOOKUP(W174,DAY!$A$2:$E$1096,5,0),0)</f>
        <v>0</v>
      </c>
      <c r="X108" s="24">
        <f>IFERROR(VLOOKUP(X174,DAY!$A$2:$E$1096,5,0),0)</f>
        <v>0</v>
      </c>
      <c r="Y108" s="24">
        <f>IFERROR(VLOOKUP(Y174,DAY!$A$2:$E$1096,5,0),0)</f>
        <v>0</v>
      </c>
      <c r="Z108" s="24">
        <f>IFERROR(VLOOKUP(Z174,DAY!$A$2:$E$1096,5,0),0)</f>
        <v>0</v>
      </c>
      <c r="AA108" s="24">
        <f>IFERROR(VLOOKUP(AA174,DAY!$A$2:$E$1096,5,0),0)</f>
        <v>0</v>
      </c>
      <c r="AB108" s="24">
        <f>IFERROR(VLOOKUP(AB174,DAY!$A$2:$E$1096,5,0),0)</f>
        <v>0</v>
      </c>
      <c r="AC108" s="24">
        <f>IFERROR(VLOOKUP(AC174,DAY!$A$2:$E$1096,5,0),0)</f>
        <v>0</v>
      </c>
      <c r="AD108" s="24">
        <f>IFERROR(VLOOKUP(AD174,DAY!$A$2:$E$1096,5,0),0)</f>
        <v>0</v>
      </c>
      <c r="AE108" s="11"/>
      <c r="AF108" s="115"/>
      <c r="AG108" s="130"/>
      <c r="AH108" s="11"/>
      <c r="AI108" s="151"/>
      <c r="AJ108" s="130"/>
      <c r="AM108" s="173"/>
      <c r="AN108" s="173"/>
      <c r="AQ108" s="25">
        <f>IFERROR(VLOOKUP(AQ185,DAY!$A$2:$E$744,4,0),0)</f>
        <v>0</v>
      </c>
    </row>
    <row r="109" spans="1:43" ht="27.75" customHeight="1" outlineLevel="1">
      <c r="A109" s="11"/>
      <c r="B109" s="25" t="s">
        <v>3</v>
      </c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98">
        <f>IF(COUNT(C109:AD109)=0,+(COUNTIF(C109:AD109,"作業"))+(COUNTIF(C109:AD109,"休日")),"")</f>
        <v>0</v>
      </c>
      <c r="AF109" s="116">
        <f>IF(+COUNT(C109:AD109)=0,(COUNTIF(C109:AD109,"休日")),"")</f>
        <v>0</v>
      </c>
      <c r="AG109" s="131">
        <f>IFERROR(IF(AND(AE109&lt;=6,AE109&gt;=1),$F$149,IF(AM110&gt;0.284,$F$147,$F$148)),0)</f>
        <v>0</v>
      </c>
      <c r="AH109" s="98">
        <f>IF(COUNT(C110:AD110)=0,+(COUNTIF(C110:AD110,"作業"))+(COUNTIF(C110:AD110,"休日")),"")</f>
        <v>0</v>
      </c>
      <c r="AI109" s="34">
        <f>IF(COUNT(C110:AD110)=0,(COUNTIF(C110:AD110,"休日")),"")</f>
        <v>0</v>
      </c>
      <c r="AJ109" s="131">
        <f>IFERROR(IF(AND(AH109&lt;=6,AH109&gt;=1),$F$149,IF(AN110&gt;0.284,$F$145,$F$146)),0)</f>
        <v>0</v>
      </c>
      <c r="AL109" s="3"/>
      <c r="AM109" s="177"/>
      <c r="AN109" s="177"/>
      <c r="AQ109" s="24">
        <f>IFERROR(VLOOKUP(AQ185,DAY!$A$2:$E$744,5,0),0)</f>
        <v>0</v>
      </c>
    </row>
    <row r="110" spans="1:43" ht="27.75" customHeight="1" outlineLevel="1">
      <c r="A110" s="12"/>
      <c r="B110" s="20" t="s">
        <v>14</v>
      </c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99">
        <f>IFERROR(AM110,0)</f>
        <v>0</v>
      </c>
      <c r="AF110" s="117"/>
      <c r="AG110" s="132"/>
      <c r="AH110" s="99">
        <f>IFERROR(AN110,0)</f>
        <v>0</v>
      </c>
      <c r="AI110" s="152"/>
      <c r="AJ110" s="132"/>
      <c r="AM110" s="176" t="e">
        <f>ROUND(AF109/AE109,3)</f>
        <v>#DIV/0!</v>
      </c>
      <c r="AN110" s="179" t="e">
        <f>ROUND(AI109/AH109,3)</f>
        <v>#DIV/0!</v>
      </c>
      <c r="AQ110" s="182">
        <f>IFERROR(VLOOKUP(AQ185,DAY!$A$2:$E$744,6,0),0)</f>
        <v>0</v>
      </c>
    </row>
    <row r="111" spans="1:43" ht="27.75" customHeight="1" outlineLevel="1">
      <c r="A111" s="10" t="s">
        <v>86</v>
      </c>
      <c r="B111" s="21" t="s">
        <v>7</v>
      </c>
      <c r="C111" s="21">
        <f>IFERROR(VLOOKUP(C175,DAY!$A$2:$E$1096,2,0),0)</f>
        <v>0</v>
      </c>
      <c r="D111" s="21">
        <f>IFERROR(VLOOKUP(D175,DAY!$A$2:$E$1096,2,0),0)</f>
        <v>0</v>
      </c>
      <c r="E111" s="21">
        <f>IFERROR(VLOOKUP(E175,DAY!$A$2:$E$1096,2,0),0)</f>
        <v>0</v>
      </c>
      <c r="F111" s="21">
        <f>IFERROR(VLOOKUP(F175,DAY!$A$2:$E$1096,2,0),0)</f>
        <v>0</v>
      </c>
      <c r="G111" s="21">
        <f>IFERROR(VLOOKUP(G175,DAY!$A$2:$E$1096,2,0),0)</f>
        <v>0</v>
      </c>
      <c r="H111" s="21">
        <f>IFERROR(VLOOKUP(H175,DAY!$A$2:$E$1096,2,0),0)</f>
        <v>0</v>
      </c>
      <c r="I111" s="21">
        <f>IFERROR(VLOOKUP(I175,DAY!$A$2:$E$1096,2,0),0)</f>
        <v>0</v>
      </c>
      <c r="J111" s="21">
        <f>IFERROR(VLOOKUP(J175,DAY!$A$2:$E$1096,2,0),0)</f>
        <v>0</v>
      </c>
      <c r="K111" s="21">
        <f>IFERROR(VLOOKUP(K175,DAY!$A$2:$E$1096,2,0),0)</f>
        <v>0</v>
      </c>
      <c r="L111" s="21">
        <f>IFERROR(VLOOKUP(L175,DAY!$A$2:$E$1096,2,0),0)</f>
        <v>0</v>
      </c>
      <c r="M111" s="21">
        <f>IFERROR(VLOOKUP(M175,DAY!$A$2:$E$1096,2,0),0)</f>
        <v>0</v>
      </c>
      <c r="N111" s="21">
        <f>IFERROR(VLOOKUP(N175,DAY!$A$2:$E$1096,2,0),0)</f>
        <v>0</v>
      </c>
      <c r="O111" s="21">
        <f>IFERROR(VLOOKUP(O175,DAY!$A$2:$E$1096,2,0),0)</f>
        <v>0</v>
      </c>
      <c r="P111" s="21">
        <f>IFERROR(VLOOKUP(P175,DAY!$A$2:$E$1096,2,0),0)</f>
        <v>0</v>
      </c>
      <c r="Q111" s="21">
        <f>IFERROR(VLOOKUP(Q175,DAY!$A$2:$E$1096,2,0),0)</f>
        <v>0</v>
      </c>
      <c r="R111" s="21">
        <f>IFERROR(VLOOKUP(R175,DAY!$A$2:$E$1096,2,0),0)</f>
        <v>0</v>
      </c>
      <c r="S111" s="21">
        <f>IFERROR(VLOOKUP(S175,DAY!$A$2:$E$1096,2,0),0)</f>
        <v>0</v>
      </c>
      <c r="T111" s="21">
        <f>IFERROR(VLOOKUP(T175,DAY!$A$2:$E$1096,2,0),0)</f>
        <v>0</v>
      </c>
      <c r="U111" s="21">
        <f>IFERROR(VLOOKUP(U175,DAY!$A$2:$E$1096,2,0),0)</f>
        <v>0</v>
      </c>
      <c r="V111" s="21">
        <f>IFERROR(VLOOKUP(V175,DAY!$A$2:$E$1096,2,0),0)</f>
        <v>0</v>
      </c>
      <c r="W111" s="21">
        <f>IFERROR(VLOOKUP(W175,DAY!$A$2:$E$1096,2,0),0)</f>
        <v>0</v>
      </c>
      <c r="X111" s="21">
        <f>IFERROR(VLOOKUP(X175,DAY!$A$2:$E$1096,2,0),0)</f>
        <v>0</v>
      </c>
      <c r="Y111" s="21">
        <f>IFERROR(VLOOKUP(Y175,DAY!$A$2:$E$1096,2,0),0)</f>
        <v>0</v>
      </c>
      <c r="Z111" s="21">
        <f>IFERROR(VLOOKUP(Z175,DAY!$A$2:$E$1096,2,0),0)</f>
        <v>0</v>
      </c>
      <c r="AA111" s="21">
        <f>IFERROR(VLOOKUP(AA175,DAY!$A$2:$E$1096,2,0),0)</f>
        <v>0</v>
      </c>
      <c r="AB111" s="21">
        <f>IFERROR(VLOOKUP(AB175,DAY!$A$2:$E$1096,2,0),0)</f>
        <v>0</v>
      </c>
      <c r="AC111" s="21">
        <f>IFERROR(VLOOKUP(AC175,DAY!$A$2:$E$1096,2,0),0)</f>
        <v>0</v>
      </c>
      <c r="AD111" s="21">
        <f>IFERROR(VLOOKUP(AD175,DAY!$A$2:$E$1096,2,0),0)</f>
        <v>0</v>
      </c>
      <c r="AE111" s="97" t="s">
        <v>23</v>
      </c>
      <c r="AF111" s="114" t="s">
        <v>6</v>
      </c>
      <c r="AG111" s="129" t="s">
        <v>93</v>
      </c>
      <c r="AH111" s="10" t="s">
        <v>23</v>
      </c>
      <c r="AI111" s="150" t="s">
        <v>26</v>
      </c>
      <c r="AJ111" s="129" t="s">
        <v>93</v>
      </c>
      <c r="AK111" s="3"/>
      <c r="AM111" s="177"/>
      <c r="AN111" s="177"/>
      <c r="AQ111" s="183">
        <f>IFERROR(VLOOKUP(AQ185,DAY!$A$2:$E$744,7,0),0)</f>
        <v>0</v>
      </c>
    </row>
    <row r="112" spans="1:43" ht="27.75" customHeight="1" outlineLevel="1">
      <c r="A112" s="11"/>
      <c r="B112" s="22" t="s">
        <v>8</v>
      </c>
      <c r="C112" s="22">
        <f>IFERROR(VLOOKUP(C175,DAY!$A$2:$E$1096,3,0),0)</f>
        <v>0</v>
      </c>
      <c r="D112" s="22">
        <f>IFERROR(VLOOKUP(D175,DAY!$A$2:$E$1096,3,0),0)</f>
        <v>0</v>
      </c>
      <c r="E112" s="22">
        <f>IFERROR(VLOOKUP(E175,DAY!$A$2:$E$1096,3,0),0)</f>
        <v>0</v>
      </c>
      <c r="F112" s="22">
        <f>IFERROR(VLOOKUP(F175,DAY!$A$2:$E$1096,3,0),0)</f>
        <v>0</v>
      </c>
      <c r="G112" s="22">
        <f>IFERROR(VLOOKUP(G175,DAY!$A$2:$E$1096,3,0),0)</f>
        <v>0</v>
      </c>
      <c r="H112" s="22">
        <f>IFERROR(VLOOKUP(H175,DAY!$A$2:$E$1096,3,0),0)</f>
        <v>0</v>
      </c>
      <c r="I112" s="22">
        <f>IFERROR(VLOOKUP(I175,DAY!$A$2:$E$1096,3,0),0)</f>
        <v>0</v>
      </c>
      <c r="J112" s="22">
        <f>IFERROR(VLOOKUP(J175,DAY!$A$2:$E$1096,3,0),0)</f>
        <v>0</v>
      </c>
      <c r="K112" s="22">
        <f>IFERROR(VLOOKUP(K175,DAY!$A$2:$E$1096,3,0),0)</f>
        <v>0</v>
      </c>
      <c r="L112" s="22">
        <f>IFERROR(VLOOKUP(L175,DAY!$A$2:$E$1096,3,0),0)</f>
        <v>0</v>
      </c>
      <c r="M112" s="22">
        <f>IFERROR(VLOOKUP(M175,DAY!$A$2:$E$1096,3,0),0)</f>
        <v>0</v>
      </c>
      <c r="N112" s="22">
        <f>IFERROR(VLOOKUP(N175,DAY!$A$2:$E$1096,3,0),0)</f>
        <v>0</v>
      </c>
      <c r="O112" s="22">
        <f>IFERROR(VLOOKUP(O175,DAY!$A$2:$E$1096,3,0),0)</f>
        <v>0</v>
      </c>
      <c r="P112" s="22">
        <f>IFERROR(VLOOKUP(P175,DAY!$A$2:$E$1096,3,0),0)</f>
        <v>0</v>
      </c>
      <c r="Q112" s="22">
        <f>IFERROR(VLOOKUP(Q175,DAY!$A$2:$E$1096,3,0),0)</f>
        <v>0</v>
      </c>
      <c r="R112" s="22">
        <f>IFERROR(VLOOKUP(R175,DAY!$A$2:$E$1096,3,0),0)</f>
        <v>0</v>
      </c>
      <c r="S112" s="22">
        <f>IFERROR(VLOOKUP(S175,DAY!$A$2:$E$1096,3,0),0)</f>
        <v>0</v>
      </c>
      <c r="T112" s="22">
        <f>IFERROR(VLOOKUP(T175,DAY!$A$2:$E$1096,3,0),0)</f>
        <v>0</v>
      </c>
      <c r="U112" s="22">
        <f>IFERROR(VLOOKUP(U175,DAY!$A$2:$E$1096,3,0),0)</f>
        <v>0</v>
      </c>
      <c r="V112" s="22">
        <f>IFERROR(VLOOKUP(V175,DAY!$A$2:$E$1096,3,0),0)</f>
        <v>0</v>
      </c>
      <c r="W112" s="22">
        <f>IFERROR(VLOOKUP(W175,DAY!$A$2:$E$1096,3,0),0)</f>
        <v>0</v>
      </c>
      <c r="X112" s="22">
        <f>IFERROR(VLOOKUP(X175,DAY!$A$2:$E$1096,3,0),0)</f>
        <v>0</v>
      </c>
      <c r="Y112" s="22">
        <f>IFERROR(VLOOKUP(Y175,DAY!$A$2:$E$1096,3,0),0)</f>
        <v>0</v>
      </c>
      <c r="Z112" s="22">
        <f>IFERROR(VLOOKUP(Z175,DAY!$A$2:$E$1096,3,0),0)</f>
        <v>0</v>
      </c>
      <c r="AA112" s="22">
        <f>IFERROR(VLOOKUP(AA175,DAY!$A$2:$E$1096,3,0),0)</f>
        <v>0</v>
      </c>
      <c r="AB112" s="22">
        <f>IFERROR(VLOOKUP(AB175,DAY!$A$2:$E$1096,3,0),0)</f>
        <v>0</v>
      </c>
      <c r="AC112" s="22">
        <f>IFERROR(VLOOKUP(AC175,DAY!$A$2:$E$1096,3,0),0)</f>
        <v>0</v>
      </c>
      <c r="AD112" s="89">
        <f>IFERROR(VLOOKUP(AD175,DAY!$A$2:$E$1096,3,0),0)</f>
        <v>0</v>
      </c>
      <c r="AE112" s="11"/>
      <c r="AF112" s="115"/>
      <c r="AG112" s="129"/>
      <c r="AH112" s="11"/>
      <c r="AI112" s="151"/>
      <c r="AJ112" s="129"/>
      <c r="AM112" s="177"/>
      <c r="AN112" s="177"/>
      <c r="AQ112" s="19">
        <f>IFERROR(VLOOKUP(AQ191,DAY!$A$2:$E$744,2,0),0)</f>
        <v>0</v>
      </c>
    </row>
    <row r="113" spans="1:43" ht="27.75" customHeight="1" outlineLevel="1">
      <c r="A113" s="11"/>
      <c r="B113" s="23" t="s">
        <v>9</v>
      </c>
      <c r="C113" s="23">
        <f>IFERROR(VLOOKUP(C175,DAY!$A$2:$E$1096,4,0),0)</f>
        <v>0</v>
      </c>
      <c r="D113" s="23">
        <f>IFERROR(VLOOKUP(D175,DAY!$A$2:$E$1096,4,0),0)</f>
        <v>0</v>
      </c>
      <c r="E113" s="23">
        <f>IFERROR(VLOOKUP(E175,DAY!$A$2:$E$1096,4,0),0)</f>
        <v>0</v>
      </c>
      <c r="F113" s="23">
        <f>IFERROR(VLOOKUP(F175,DAY!$A$2:$E$1096,4,0),0)</f>
        <v>0</v>
      </c>
      <c r="G113" s="23">
        <f>IFERROR(VLOOKUP(G175,DAY!$A$2:$E$1096,4,0),0)</f>
        <v>0</v>
      </c>
      <c r="H113" s="23">
        <f>IFERROR(VLOOKUP(H175,DAY!$A$2:$E$1096,4,0),0)</f>
        <v>0</v>
      </c>
      <c r="I113" s="23">
        <f>IFERROR(VLOOKUP(I175,DAY!$A$2:$E$1096,4,0),0)</f>
        <v>0</v>
      </c>
      <c r="J113" s="23">
        <f>IFERROR(VLOOKUP(J175,DAY!$A$2:$E$1096,4,0),0)</f>
        <v>0</v>
      </c>
      <c r="K113" s="23">
        <f>IFERROR(VLOOKUP(K175,DAY!$A$2:$E$1096,4,0),0)</f>
        <v>0</v>
      </c>
      <c r="L113" s="23">
        <f>IFERROR(VLOOKUP(L175,DAY!$A$2:$E$1096,4,0),0)</f>
        <v>0</v>
      </c>
      <c r="M113" s="23">
        <f>IFERROR(VLOOKUP(M175,DAY!$A$2:$E$1096,4,0),0)</f>
        <v>0</v>
      </c>
      <c r="N113" s="23">
        <f>IFERROR(VLOOKUP(N175,DAY!$A$2:$E$1096,4,0),0)</f>
        <v>0</v>
      </c>
      <c r="O113" s="23">
        <f>IFERROR(VLOOKUP(O175,DAY!$A$2:$E$1096,4,0),0)</f>
        <v>0</v>
      </c>
      <c r="P113" s="23">
        <f>IFERROR(VLOOKUP(P175,DAY!$A$2:$E$1096,4,0),0)</f>
        <v>0</v>
      </c>
      <c r="Q113" s="23">
        <f>IFERROR(VLOOKUP(Q175,DAY!$A$2:$E$1096,4,0),0)</f>
        <v>0</v>
      </c>
      <c r="R113" s="23">
        <f>IFERROR(VLOOKUP(R175,DAY!$A$2:$E$1096,4,0),0)</f>
        <v>0</v>
      </c>
      <c r="S113" s="23">
        <f>IFERROR(VLOOKUP(S175,DAY!$A$2:$E$1096,4,0),0)</f>
        <v>0</v>
      </c>
      <c r="T113" s="23">
        <f>IFERROR(VLOOKUP(T175,DAY!$A$2:$E$1096,4,0),0)</f>
        <v>0</v>
      </c>
      <c r="U113" s="23">
        <f>IFERROR(VLOOKUP(U175,DAY!$A$2:$E$1096,4,0),0)</f>
        <v>0</v>
      </c>
      <c r="V113" s="23">
        <f>IFERROR(VLOOKUP(V175,DAY!$A$2:$E$1096,4,0),0)</f>
        <v>0</v>
      </c>
      <c r="W113" s="23">
        <f>IFERROR(VLOOKUP(W175,DAY!$A$2:$E$1096,4,0),0)</f>
        <v>0</v>
      </c>
      <c r="X113" s="23">
        <f>IFERROR(VLOOKUP(X175,DAY!$A$2:$E$1096,4,0),0)</f>
        <v>0</v>
      </c>
      <c r="Y113" s="23">
        <f>IFERROR(VLOOKUP(Y175,DAY!$A$2:$E$1096,4,0),0)</f>
        <v>0</v>
      </c>
      <c r="Z113" s="23">
        <f>IFERROR(VLOOKUP(Z175,DAY!$A$2:$E$1096,4,0),0)</f>
        <v>0</v>
      </c>
      <c r="AA113" s="23">
        <f>IFERROR(VLOOKUP(AA175,DAY!$A$2:$E$1096,4,0),0)</f>
        <v>0</v>
      </c>
      <c r="AB113" s="23">
        <f>IFERROR(VLOOKUP(AB175,DAY!$A$2:$E$1096,4,0),0)</f>
        <v>0</v>
      </c>
      <c r="AC113" s="23">
        <f>IFERROR(VLOOKUP(AC175,DAY!$A$2:$E$1096,4,0),0)</f>
        <v>0</v>
      </c>
      <c r="AD113" s="23">
        <f>IFERROR(VLOOKUP(AD175,DAY!$A$2:$E$1096,4,0),0)</f>
        <v>0</v>
      </c>
      <c r="AE113" s="11"/>
      <c r="AF113" s="115"/>
      <c r="AG113" s="129"/>
      <c r="AH113" s="11"/>
      <c r="AI113" s="151"/>
      <c r="AJ113" s="129"/>
      <c r="AM113" s="177"/>
      <c r="AN113" s="177"/>
      <c r="AQ113" s="25">
        <f>IFERROR(VLOOKUP(AQ191,DAY!$A$2:$E$744,3,0),0)</f>
        <v>0</v>
      </c>
    </row>
    <row r="114" spans="1:43" ht="89.25" customHeight="1">
      <c r="A114" s="11"/>
      <c r="B114" s="24" t="s">
        <v>11</v>
      </c>
      <c r="C114" s="24">
        <f>IFERROR(VLOOKUP(C175,DAY!$A$2:$E$1096,5,0),0)</f>
        <v>0</v>
      </c>
      <c r="D114" s="24">
        <f>IFERROR(VLOOKUP(D175,DAY!$A$2:$E$1096,5,0),0)</f>
        <v>0</v>
      </c>
      <c r="E114" s="24">
        <f>IFERROR(VLOOKUP(E175,DAY!$A$2:$E$1096,5,0),0)</f>
        <v>0</v>
      </c>
      <c r="F114" s="24">
        <f>IFERROR(VLOOKUP(F175,DAY!$A$2:$E$1096,5,0),0)</f>
        <v>0</v>
      </c>
      <c r="G114" s="24">
        <f>IFERROR(VLOOKUP(G175,DAY!$A$2:$E$1096,5,0),0)</f>
        <v>0</v>
      </c>
      <c r="H114" s="24">
        <f>IFERROR(VLOOKUP(H175,DAY!$A$2:$E$1096,5,0),0)</f>
        <v>0</v>
      </c>
      <c r="I114" s="24">
        <f>IFERROR(VLOOKUP(I175,DAY!$A$2:$E$1096,5,0),0)</f>
        <v>0</v>
      </c>
      <c r="J114" s="24">
        <f>IFERROR(VLOOKUP(J175,DAY!$A$2:$E$1096,5,0),0)</f>
        <v>0</v>
      </c>
      <c r="K114" s="24">
        <f>IFERROR(VLOOKUP(K175,DAY!$A$2:$E$1096,5,0),0)</f>
        <v>0</v>
      </c>
      <c r="L114" s="24">
        <f>IFERROR(VLOOKUP(L175,DAY!$A$2:$E$1096,5,0),0)</f>
        <v>0</v>
      </c>
      <c r="M114" s="24">
        <f>IFERROR(VLOOKUP(M175,DAY!$A$2:$E$1096,5,0),0)</f>
        <v>0</v>
      </c>
      <c r="N114" s="24">
        <f>IFERROR(VLOOKUP(N175,DAY!$A$2:$E$1096,5,0),0)</f>
        <v>0</v>
      </c>
      <c r="O114" s="24">
        <f>IFERROR(VLOOKUP(O175,DAY!$A$2:$E$1096,5,0),0)</f>
        <v>0</v>
      </c>
      <c r="P114" s="24">
        <f>IFERROR(VLOOKUP(P175,DAY!$A$2:$E$1096,5,0),0)</f>
        <v>0</v>
      </c>
      <c r="Q114" s="24">
        <f>IFERROR(VLOOKUP(Q175,DAY!$A$2:$E$1096,5,0),0)</f>
        <v>0</v>
      </c>
      <c r="R114" s="24">
        <f>IFERROR(VLOOKUP(R175,DAY!$A$2:$E$1096,5,0),0)</f>
        <v>0</v>
      </c>
      <c r="S114" s="24">
        <f>IFERROR(VLOOKUP(S175,DAY!$A$2:$E$1096,5,0),0)</f>
        <v>0</v>
      </c>
      <c r="T114" s="24">
        <f>IFERROR(VLOOKUP(T175,DAY!$A$2:$E$1096,5,0),0)</f>
        <v>0</v>
      </c>
      <c r="U114" s="24">
        <f>IFERROR(VLOOKUP(U175,DAY!$A$2:$E$1096,5,0),0)</f>
        <v>0</v>
      </c>
      <c r="V114" s="24">
        <f>IFERROR(VLOOKUP(V175,DAY!$A$2:$E$1096,5,0),0)</f>
        <v>0</v>
      </c>
      <c r="W114" s="24">
        <f>IFERROR(VLOOKUP(W175,DAY!$A$2:$E$1096,5,0),0)</f>
        <v>0</v>
      </c>
      <c r="X114" s="24">
        <f>IFERROR(VLOOKUP(X175,DAY!$A$2:$E$1096,5,0),0)</f>
        <v>0</v>
      </c>
      <c r="Y114" s="24">
        <f>IFERROR(VLOOKUP(Y175,DAY!$A$2:$E$1096,5,0),0)</f>
        <v>0</v>
      </c>
      <c r="Z114" s="24">
        <f>IFERROR(VLOOKUP(Z175,DAY!$A$2:$E$1096,5,0),0)</f>
        <v>0</v>
      </c>
      <c r="AA114" s="24">
        <f>IFERROR(VLOOKUP(AA175,DAY!$A$2:$E$1096,5,0),0)</f>
        <v>0</v>
      </c>
      <c r="AB114" s="24">
        <f>IFERROR(VLOOKUP(AB175,DAY!$A$2:$E$1096,5,0),0)</f>
        <v>0</v>
      </c>
      <c r="AC114" s="24">
        <f>IFERROR(VLOOKUP(AC175,DAY!$A$2:$E$1096,5,0),0)</f>
        <v>0</v>
      </c>
      <c r="AD114" s="24">
        <f>IFERROR(VLOOKUP(AD175,DAY!$A$2:$E$1096,5,0),0)</f>
        <v>0</v>
      </c>
      <c r="AE114" s="11"/>
      <c r="AF114" s="115"/>
      <c r="AG114" s="130"/>
      <c r="AH114" s="11"/>
      <c r="AI114" s="151"/>
      <c r="AJ114" s="130"/>
      <c r="AM114" s="173"/>
      <c r="AN114" s="173"/>
      <c r="AQ114" s="25">
        <f>IFERROR(VLOOKUP(AQ191,DAY!$A$2:$E$744,4,0),0)</f>
        <v>0</v>
      </c>
    </row>
    <row r="115" spans="1:43" ht="27.75" customHeight="1">
      <c r="A115" s="11"/>
      <c r="B115" s="25" t="s">
        <v>3</v>
      </c>
      <c r="C115" s="34"/>
      <c r="D115" s="34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4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98">
        <f>IF(COUNT(C115:AD115)=0,+(COUNTIF(C115:AD115,"作業"))+(COUNTIF(C115:AD115,"休日")),"")</f>
        <v>0</v>
      </c>
      <c r="AF115" s="116">
        <f>IF(+COUNT(C115:AD115)=0,(COUNTIF(C115:AD115,"休日")),"")</f>
        <v>0</v>
      </c>
      <c r="AG115" s="131">
        <f>IFERROR(IF(AND(AE115&lt;=6,AE115&gt;=1),$F$149,IF(AM116&gt;0.284,$F$147,$F$148)),0)</f>
        <v>0</v>
      </c>
      <c r="AH115" s="98">
        <f>IF(COUNT(C116:AD116)=0,+(COUNTIF(C116:AD116,"作業"))+(COUNTIF(C116:AD116,"休日")),"")</f>
        <v>0</v>
      </c>
      <c r="AI115" s="34">
        <f>IF(COUNT(C116:AD116)=0,(COUNTIF(C116:AD116,"休日")),"")</f>
        <v>0</v>
      </c>
      <c r="AJ115" s="131">
        <f>IFERROR(IF(AND(AH115&lt;=6,AH115&gt;=1),$F$149,IF(AN116&gt;0.284,$F$145,$F$146)),0)</f>
        <v>0</v>
      </c>
      <c r="AL115" s="3"/>
      <c r="AM115" s="177"/>
      <c r="AN115" s="177"/>
      <c r="AQ115" s="24">
        <f>IFERROR(VLOOKUP(AQ191,DAY!$A$2:$E$744,5,0),0)</f>
        <v>0</v>
      </c>
    </row>
    <row r="116" spans="1:43" ht="27.75" customHeight="1">
      <c r="A116" s="12"/>
      <c r="B116" s="20" t="s">
        <v>14</v>
      </c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99">
        <f>IFERROR(AM116,0)</f>
        <v>0</v>
      </c>
      <c r="AF116" s="117"/>
      <c r="AG116" s="132"/>
      <c r="AH116" s="99">
        <f>IFERROR(AN116,0)</f>
        <v>0</v>
      </c>
      <c r="AI116" s="152"/>
      <c r="AJ116" s="132"/>
      <c r="AM116" s="176" t="e">
        <f>ROUND(AF115/AE115,3)</f>
        <v>#DIV/0!</v>
      </c>
      <c r="AN116" s="179" t="e">
        <f>ROUND(AI115/AH115,3)</f>
        <v>#DIV/0!</v>
      </c>
      <c r="AQ116" s="182">
        <f>IFERROR(VLOOKUP(AQ191,DAY!$A$2:$E$744,6,0),0)</f>
        <v>0</v>
      </c>
    </row>
    <row r="117" spans="1:43" ht="27.75" customHeight="1">
      <c r="A117" s="10" t="s">
        <v>87</v>
      </c>
      <c r="B117" s="21" t="s">
        <v>7</v>
      </c>
      <c r="C117" s="21">
        <f>IFERROR(VLOOKUP(C176,DAY!$A$2:$E$1096,2,0),0)</f>
        <v>0</v>
      </c>
      <c r="D117" s="21">
        <f>IFERROR(VLOOKUP(D176,DAY!$A$2:$E$1096,2,0),0)</f>
        <v>0</v>
      </c>
      <c r="E117" s="21">
        <f>IFERROR(VLOOKUP(E176,DAY!$A$2:$E$1096,2,0),0)</f>
        <v>0</v>
      </c>
      <c r="F117" s="21">
        <f>IFERROR(VLOOKUP(F176,DAY!$A$2:$E$1096,2,0),0)</f>
        <v>0</v>
      </c>
      <c r="G117" s="21">
        <f>IFERROR(VLOOKUP(G176,DAY!$A$2:$E$1096,2,0),0)</f>
        <v>0</v>
      </c>
      <c r="H117" s="21">
        <f>IFERROR(VLOOKUP(H176,DAY!$A$2:$E$1096,2,0),0)</f>
        <v>0</v>
      </c>
      <c r="I117" s="21">
        <f>IFERROR(VLOOKUP(I176,DAY!$A$2:$E$1096,2,0),0)</f>
        <v>0</v>
      </c>
      <c r="J117" s="21">
        <f>IFERROR(VLOOKUP(J176,DAY!$A$2:$E$1096,2,0),0)</f>
        <v>0</v>
      </c>
      <c r="K117" s="21">
        <f>IFERROR(VLOOKUP(K176,DAY!$A$2:$E$1096,2,0),0)</f>
        <v>0</v>
      </c>
      <c r="L117" s="21">
        <f>IFERROR(VLOOKUP(L176,DAY!$A$2:$E$1096,2,0),0)</f>
        <v>0</v>
      </c>
      <c r="M117" s="21">
        <f>IFERROR(VLOOKUP(M176,DAY!$A$2:$E$1096,2,0),0)</f>
        <v>0</v>
      </c>
      <c r="N117" s="21">
        <f>IFERROR(VLOOKUP(N176,DAY!$A$2:$E$1096,2,0),0)</f>
        <v>0</v>
      </c>
      <c r="O117" s="21">
        <f>IFERROR(VLOOKUP(O176,DAY!$A$2:$E$1096,2,0),0)</f>
        <v>0</v>
      </c>
      <c r="P117" s="21">
        <f>IFERROR(VLOOKUP(P176,DAY!$A$2:$E$1096,2,0),0)</f>
        <v>0</v>
      </c>
      <c r="Q117" s="21">
        <f>IFERROR(VLOOKUP(Q176,DAY!$A$2:$E$1096,2,0),0)</f>
        <v>0</v>
      </c>
      <c r="R117" s="21">
        <f>IFERROR(VLOOKUP(R176,DAY!$A$2:$E$1096,2,0),0)</f>
        <v>0</v>
      </c>
      <c r="S117" s="21">
        <f>IFERROR(VLOOKUP(S176,DAY!$A$2:$E$1096,2,0),0)</f>
        <v>0</v>
      </c>
      <c r="T117" s="21">
        <f>IFERROR(VLOOKUP(T176,DAY!$A$2:$E$1096,2,0),0)</f>
        <v>0</v>
      </c>
      <c r="U117" s="21">
        <f>IFERROR(VLOOKUP(U176,DAY!$A$2:$E$1096,2,0),0)</f>
        <v>0</v>
      </c>
      <c r="V117" s="21">
        <f>IFERROR(VLOOKUP(V176,DAY!$A$2:$E$1096,2,0),0)</f>
        <v>0</v>
      </c>
      <c r="W117" s="21">
        <f>IFERROR(VLOOKUP(W176,DAY!$A$2:$E$1096,2,0),0)</f>
        <v>0</v>
      </c>
      <c r="X117" s="21">
        <f>IFERROR(VLOOKUP(X176,DAY!$A$2:$E$1096,2,0),0)</f>
        <v>0</v>
      </c>
      <c r="Y117" s="21">
        <f>IFERROR(VLOOKUP(Y176,DAY!$A$2:$E$1096,2,0),0)</f>
        <v>0</v>
      </c>
      <c r="Z117" s="21">
        <f>IFERROR(VLOOKUP(Z176,DAY!$A$2:$E$1096,2,0),0)</f>
        <v>0</v>
      </c>
      <c r="AA117" s="21">
        <f>IFERROR(VLOOKUP(AA176,DAY!$A$2:$E$1096,2,0),0)</f>
        <v>0</v>
      </c>
      <c r="AB117" s="21">
        <f>IFERROR(VLOOKUP(AB176,DAY!$A$2:$E$1096,2,0),0)</f>
        <v>0</v>
      </c>
      <c r="AC117" s="21">
        <f>IFERROR(VLOOKUP(AC176,DAY!$A$2:$E$1096,2,0),0)</f>
        <v>0</v>
      </c>
      <c r="AD117" s="21">
        <f>IFERROR(VLOOKUP(AD176,DAY!$A$2:$E$1096,2,0),0)</f>
        <v>0</v>
      </c>
      <c r="AE117" s="100" t="s">
        <v>23</v>
      </c>
      <c r="AF117" s="118" t="s">
        <v>6</v>
      </c>
      <c r="AG117" s="133" t="s">
        <v>93</v>
      </c>
      <c r="AH117" s="100" t="s">
        <v>23</v>
      </c>
      <c r="AI117" s="118" t="s">
        <v>26</v>
      </c>
      <c r="AJ117" s="133" t="s">
        <v>93</v>
      </c>
      <c r="AK117" s="3"/>
      <c r="AM117" s="177"/>
      <c r="AN117" s="177"/>
      <c r="AQ117" s="183">
        <f>IFERROR(VLOOKUP(AQ191,DAY!$A$2:$E$744,7,0),0)</f>
        <v>0</v>
      </c>
    </row>
    <row r="118" spans="1:43" ht="27.75" customHeight="1">
      <c r="A118" s="11"/>
      <c r="B118" s="22" t="s">
        <v>8</v>
      </c>
      <c r="C118" s="22">
        <f>IFERROR(VLOOKUP(C176,DAY!$A$2:$E$1096,3,0),0)</f>
        <v>0</v>
      </c>
      <c r="D118" s="22">
        <f>IFERROR(VLOOKUP(D176,DAY!$A$2:$E$1096,3,0),0)</f>
        <v>0</v>
      </c>
      <c r="E118" s="22">
        <f>IFERROR(VLOOKUP(E176,DAY!$A$2:$E$1096,3,0),0)</f>
        <v>0</v>
      </c>
      <c r="F118" s="22">
        <f>IFERROR(VLOOKUP(F176,DAY!$A$2:$E$1096,3,0),0)</f>
        <v>0</v>
      </c>
      <c r="G118" s="22">
        <f>IFERROR(VLOOKUP(G176,DAY!$A$2:$E$1096,3,0),0)</f>
        <v>0</v>
      </c>
      <c r="H118" s="22">
        <f>IFERROR(VLOOKUP(H176,DAY!$A$2:$E$1096,3,0),0)</f>
        <v>0</v>
      </c>
      <c r="I118" s="22">
        <f>IFERROR(VLOOKUP(I176,DAY!$A$2:$E$1096,3,0),0)</f>
        <v>0</v>
      </c>
      <c r="J118" s="22">
        <f>IFERROR(VLOOKUP(J176,DAY!$A$2:$E$1096,3,0),0)</f>
        <v>0</v>
      </c>
      <c r="K118" s="22">
        <f>IFERROR(VLOOKUP(K176,DAY!$A$2:$E$1096,3,0),0)</f>
        <v>0</v>
      </c>
      <c r="L118" s="22">
        <f>IFERROR(VLOOKUP(L176,DAY!$A$2:$E$1096,3,0),0)</f>
        <v>0</v>
      </c>
      <c r="M118" s="22">
        <f>IFERROR(VLOOKUP(M176,DAY!$A$2:$E$1096,3,0),0)</f>
        <v>0</v>
      </c>
      <c r="N118" s="22">
        <f>IFERROR(VLOOKUP(N176,DAY!$A$2:$E$1096,3,0),0)</f>
        <v>0</v>
      </c>
      <c r="O118" s="22">
        <f>IFERROR(VLOOKUP(O176,DAY!$A$2:$E$1096,3,0),0)</f>
        <v>0</v>
      </c>
      <c r="P118" s="22">
        <f>IFERROR(VLOOKUP(P176,DAY!$A$2:$E$1096,3,0),0)</f>
        <v>0</v>
      </c>
      <c r="Q118" s="22">
        <f>IFERROR(VLOOKUP(Q176,DAY!$A$2:$E$1096,3,0),0)</f>
        <v>0</v>
      </c>
      <c r="R118" s="22">
        <f>IFERROR(VLOOKUP(R176,DAY!$A$2:$E$1096,3,0),0)</f>
        <v>0</v>
      </c>
      <c r="S118" s="22">
        <f>IFERROR(VLOOKUP(S176,DAY!$A$2:$E$1096,3,0),0)</f>
        <v>0</v>
      </c>
      <c r="T118" s="22">
        <f>IFERROR(VLOOKUP(T176,DAY!$A$2:$E$1096,3,0),0)</f>
        <v>0</v>
      </c>
      <c r="U118" s="22">
        <f>IFERROR(VLOOKUP(U176,DAY!$A$2:$E$1096,3,0),0)</f>
        <v>0</v>
      </c>
      <c r="V118" s="22">
        <f>IFERROR(VLOOKUP(V176,DAY!$A$2:$E$1096,3,0),0)</f>
        <v>0</v>
      </c>
      <c r="W118" s="22">
        <f>IFERROR(VLOOKUP(W176,DAY!$A$2:$E$1096,3,0),0)</f>
        <v>0</v>
      </c>
      <c r="X118" s="22">
        <f>IFERROR(VLOOKUP(X176,DAY!$A$2:$E$1096,3,0),0)</f>
        <v>0</v>
      </c>
      <c r="Y118" s="22">
        <f>IFERROR(VLOOKUP(Y176,DAY!$A$2:$E$1096,3,0),0)</f>
        <v>0</v>
      </c>
      <c r="Z118" s="22">
        <f>IFERROR(VLOOKUP(Z176,DAY!$A$2:$E$1096,3,0),0)</f>
        <v>0</v>
      </c>
      <c r="AA118" s="22">
        <f>IFERROR(VLOOKUP(AA176,DAY!$A$2:$E$1096,3,0),0)</f>
        <v>0</v>
      </c>
      <c r="AB118" s="22">
        <f>IFERROR(VLOOKUP(AB176,DAY!$A$2:$E$1096,3,0),0)</f>
        <v>0</v>
      </c>
      <c r="AC118" s="22">
        <f>IFERROR(VLOOKUP(AC176,DAY!$A$2:$E$1096,3,0),0)</f>
        <v>0</v>
      </c>
      <c r="AD118" s="89">
        <f>IFERROR(VLOOKUP(AD176,DAY!$A$2:$E$1096,3,0),0)</f>
        <v>0</v>
      </c>
      <c r="AE118" s="101"/>
      <c r="AF118" s="119"/>
      <c r="AG118" s="129"/>
      <c r="AH118" s="101"/>
      <c r="AI118" s="119"/>
      <c r="AJ118" s="129"/>
      <c r="AM118" s="177"/>
      <c r="AN118" s="177"/>
      <c r="AQ118" s="19">
        <f>IFERROR(VLOOKUP(AQ197,DAY!$A$2:$E$744,2,0),0)</f>
        <v>0</v>
      </c>
    </row>
    <row r="119" spans="1:43" ht="27.75" customHeight="1">
      <c r="A119" s="11"/>
      <c r="B119" s="23" t="s">
        <v>9</v>
      </c>
      <c r="C119" s="23">
        <f>IFERROR(VLOOKUP(C176,DAY!$A$2:$E$1096,4,0),0)</f>
        <v>0</v>
      </c>
      <c r="D119" s="23">
        <f>IFERROR(VLOOKUP(D176,DAY!$A$2:$E$1096,4,0),0)</f>
        <v>0</v>
      </c>
      <c r="E119" s="23">
        <f>IFERROR(VLOOKUP(E176,DAY!$A$2:$E$1096,4,0),0)</f>
        <v>0</v>
      </c>
      <c r="F119" s="23">
        <f>IFERROR(VLOOKUP(F176,DAY!$A$2:$E$1096,4,0),0)</f>
        <v>0</v>
      </c>
      <c r="G119" s="23">
        <f>IFERROR(VLOOKUP(G176,DAY!$A$2:$E$1096,4,0),0)</f>
        <v>0</v>
      </c>
      <c r="H119" s="23">
        <f>IFERROR(VLOOKUP(H176,DAY!$A$2:$E$1096,4,0),0)</f>
        <v>0</v>
      </c>
      <c r="I119" s="23">
        <f>IFERROR(VLOOKUP(I176,DAY!$A$2:$E$1096,4,0),0)</f>
        <v>0</v>
      </c>
      <c r="J119" s="23">
        <f>IFERROR(VLOOKUP(J176,DAY!$A$2:$E$1096,4,0),0)</f>
        <v>0</v>
      </c>
      <c r="K119" s="23">
        <f>IFERROR(VLOOKUP(K176,DAY!$A$2:$E$1096,4,0),0)</f>
        <v>0</v>
      </c>
      <c r="L119" s="23">
        <f>IFERROR(VLOOKUP(L176,DAY!$A$2:$E$1096,4,0),0)</f>
        <v>0</v>
      </c>
      <c r="M119" s="23">
        <f>IFERROR(VLOOKUP(M176,DAY!$A$2:$E$1096,4,0),0)</f>
        <v>0</v>
      </c>
      <c r="N119" s="23">
        <f>IFERROR(VLOOKUP(N176,DAY!$A$2:$E$1096,4,0),0)</f>
        <v>0</v>
      </c>
      <c r="O119" s="23">
        <f>IFERROR(VLOOKUP(O176,DAY!$A$2:$E$1096,4,0),0)</f>
        <v>0</v>
      </c>
      <c r="P119" s="23">
        <f>IFERROR(VLOOKUP(P176,DAY!$A$2:$E$1096,4,0),0)</f>
        <v>0</v>
      </c>
      <c r="Q119" s="23">
        <f>IFERROR(VLOOKUP(Q176,DAY!$A$2:$E$1096,4,0),0)</f>
        <v>0</v>
      </c>
      <c r="R119" s="23">
        <f>IFERROR(VLOOKUP(R176,DAY!$A$2:$E$1096,4,0),0)</f>
        <v>0</v>
      </c>
      <c r="S119" s="23">
        <f>IFERROR(VLOOKUP(S176,DAY!$A$2:$E$1096,4,0),0)</f>
        <v>0</v>
      </c>
      <c r="T119" s="23">
        <f>IFERROR(VLOOKUP(T176,DAY!$A$2:$E$1096,4,0),0)</f>
        <v>0</v>
      </c>
      <c r="U119" s="23">
        <f>IFERROR(VLOOKUP(U176,DAY!$A$2:$E$1096,4,0),0)</f>
        <v>0</v>
      </c>
      <c r="V119" s="23">
        <f>IFERROR(VLOOKUP(V176,DAY!$A$2:$E$1096,4,0),0)</f>
        <v>0</v>
      </c>
      <c r="W119" s="23">
        <f>IFERROR(VLOOKUP(W176,DAY!$A$2:$E$1096,4,0),0)</f>
        <v>0</v>
      </c>
      <c r="X119" s="23">
        <f>IFERROR(VLOOKUP(X176,DAY!$A$2:$E$1096,4,0),0)</f>
        <v>0</v>
      </c>
      <c r="Y119" s="23">
        <f>IFERROR(VLOOKUP(Y176,DAY!$A$2:$E$1096,4,0),0)</f>
        <v>0</v>
      </c>
      <c r="Z119" s="23">
        <f>IFERROR(VLOOKUP(Z176,DAY!$A$2:$E$1096,4,0),0)</f>
        <v>0</v>
      </c>
      <c r="AA119" s="23">
        <f>IFERROR(VLOOKUP(AA176,DAY!$A$2:$E$1096,4,0),0)</f>
        <v>0</v>
      </c>
      <c r="AB119" s="23">
        <f>IFERROR(VLOOKUP(AB176,DAY!$A$2:$E$1096,4,0),0)</f>
        <v>0</v>
      </c>
      <c r="AC119" s="23">
        <f>IFERROR(VLOOKUP(AC176,DAY!$A$2:$E$1096,4,0),0)</f>
        <v>0</v>
      </c>
      <c r="AD119" s="23">
        <f>IFERROR(VLOOKUP(AD176,DAY!$A$2:$E$1096,4,0),0)</f>
        <v>0</v>
      </c>
      <c r="AE119" s="101"/>
      <c r="AF119" s="119"/>
      <c r="AG119" s="129"/>
      <c r="AH119" s="101"/>
      <c r="AI119" s="119"/>
      <c r="AJ119" s="129"/>
      <c r="AM119" s="177"/>
      <c r="AN119" s="177"/>
      <c r="AQ119" s="25">
        <f>IFERROR(VLOOKUP(AQ197,DAY!$A$2:$E$744,3,0),0)</f>
        <v>0</v>
      </c>
    </row>
    <row r="120" spans="1:43" ht="89.25" customHeight="1">
      <c r="A120" s="11"/>
      <c r="B120" s="24" t="s">
        <v>11</v>
      </c>
      <c r="C120" s="24">
        <f>IFERROR(VLOOKUP(C176,DAY!$A$2:$E$1096,5,0),0)</f>
        <v>0</v>
      </c>
      <c r="D120" s="24">
        <f>IFERROR(VLOOKUP(D176,DAY!$A$2:$E$1096,5,0),0)</f>
        <v>0</v>
      </c>
      <c r="E120" s="24">
        <f>IFERROR(VLOOKUP(E176,DAY!$A$2:$E$1096,5,0),0)</f>
        <v>0</v>
      </c>
      <c r="F120" s="24">
        <f>IFERROR(VLOOKUP(F176,DAY!$A$2:$E$1096,5,0),0)</f>
        <v>0</v>
      </c>
      <c r="G120" s="24">
        <f>IFERROR(VLOOKUP(G176,DAY!$A$2:$E$1096,5,0),0)</f>
        <v>0</v>
      </c>
      <c r="H120" s="24">
        <f>IFERROR(VLOOKUP(H176,DAY!$A$2:$E$1096,5,0),0)</f>
        <v>0</v>
      </c>
      <c r="I120" s="24">
        <f>IFERROR(VLOOKUP(I176,DAY!$A$2:$E$1096,5,0),0)</f>
        <v>0</v>
      </c>
      <c r="J120" s="24">
        <f>IFERROR(VLOOKUP(J176,DAY!$A$2:$E$1096,5,0),0)</f>
        <v>0</v>
      </c>
      <c r="K120" s="24">
        <f>IFERROR(VLOOKUP(K176,DAY!$A$2:$E$1096,5,0),0)</f>
        <v>0</v>
      </c>
      <c r="L120" s="24">
        <f>IFERROR(VLOOKUP(L176,DAY!$A$2:$E$1096,5,0),0)</f>
        <v>0</v>
      </c>
      <c r="M120" s="24">
        <f>IFERROR(VLOOKUP(M176,DAY!$A$2:$E$1096,5,0),0)</f>
        <v>0</v>
      </c>
      <c r="N120" s="24">
        <f>IFERROR(VLOOKUP(N176,DAY!$A$2:$E$1096,5,0),0)</f>
        <v>0</v>
      </c>
      <c r="O120" s="24">
        <f>IFERROR(VLOOKUP(O176,DAY!$A$2:$E$1096,5,0),0)</f>
        <v>0</v>
      </c>
      <c r="P120" s="24">
        <f>IFERROR(VLOOKUP(P176,DAY!$A$2:$E$1096,5,0),0)</f>
        <v>0</v>
      </c>
      <c r="Q120" s="24">
        <f>IFERROR(VLOOKUP(Q176,DAY!$A$2:$E$1096,5,0),0)</f>
        <v>0</v>
      </c>
      <c r="R120" s="24">
        <f>IFERROR(VLOOKUP(R176,DAY!$A$2:$E$1096,5,0),0)</f>
        <v>0</v>
      </c>
      <c r="S120" s="24">
        <f>IFERROR(VLOOKUP(S176,DAY!$A$2:$E$1096,5,0),0)</f>
        <v>0</v>
      </c>
      <c r="T120" s="24">
        <f>IFERROR(VLOOKUP(T176,DAY!$A$2:$E$1096,5,0),0)</f>
        <v>0</v>
      </c>
      <c r="U120" s="24">
        <f>IFERROR(VLOOKUP(U176,DAY!$A$2:$E$1096,5,0),0)</f>
        <v>0</v>
      </c>
      <c r="V120" s="24">
        <f>IFERROR(VLOOKUP(V176,DAY!$A$2:$E$1096,5,0),0)</f>
        <v>0</v>
      </c>
      <c r="W120" s="24">
        <f>IFERROR(VLOOKUP(W176,DAY!$A$2:$E$1096,5,0),0)</f>
        <v>0</v>
      </c>
      <c r="X120" s="24">
        <f>IFERROR(VLOOKUP(X176,DAY!$A$2:$E$1096,5,0),0)</f>
        <v>0</v>
      </c>
      <c r="Y120" s="24">
        <f>IFERROR(VLOOKUP(Y176,DAY!$A$2:$E$1096,5,0),0)</f>
        <v>0</v>
      </c>
      <c r="Z120" s="24">
        <f>IFERROR(VLOOKUP(Z176,DAY!$A$2:$E$1096,5,0),0)</f>
        <v>0</v>
      </c>
      <c r="AA120" s="24">
        <f>IFERROR(VLOOKUP(AA176,DAY!$A$2:$E$1096,5,0),0)</f>
        <v>0</v>
      </c>
      <c r="AB120" s="24">
        <f>IFERROR(VLOOKUP(AB176,DAY!$A$2:$E$1096,5,0),0)</f>
        <v>0</v>
      </c>
      <c r="AC120" s="24">
        <f>IFERROR(VLOOKUP(AC176,DAY!$A$2:$E$1096,5,0),0)</f>
        <v>0</v>
      </c>
      <c r="AD120" s="24">
        <f>IFERROR(VLOOKUP(AD176,DAY!$A$2:$E$1096,5,0),0)</f>
        <v>0</v>
      </c>
      <c r="AE120" s="97"/>
      <c r="AF120" s="120"/>
      <c r="AG120" s="130"/>
      <c r="AH120" s="97"/>
      <c r="AI120" s="120"/>
      <c r="AJ120" s="130"/>
      <c r="AM120" s="173"/>
      <c r="AN120" s="173"/>
      <c r="AQ120" s="25">
        <f>IFERROR(VLOOKUP(AQ197,DAY!$A$2:$E$744,4,0),0)</f>
        <v>0</v>
      </c>
    </row>
    <row r="121" spans="1:43" ht="27.75" customHeight="1">
      <c r="A121" s="11"/>
      <c r="B121" s="25" t="s">
        <v>3</v>
      </c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98">
        <f>IF(COUNT(C121:AD121)=0,+(COUNTIF(C121:AD121,"作業"))+(COUNTIF(C121:AD121,"休日")),"")</f>
        <v>0</v>
      </c>
      <c r="AF121" s="116">
        <f>IF(+COUNT(C121:AD121)=0,(COUNTIF(C121:AD121,"休日")),"")</f>
        <v>0</v>
      </c>
      <c r="AG121" s="131">
        <f>IFERROR(IF(AND(AE121&lt;=6,AE121&gt;=1),$F$149,IF(AM122&gt;0.284,$F$147,$F$148)),0)</f>
        <v>0</v>
      </c>
      <c r="AH121" s="98">
        <f>IF(COUNT(C122:AD122)=0,+(COUNTIF(C122:AD122,"作業"))+(COUNTIF(C122:AD122,"休日")),"")</f>
        <v>0</v>
      </c>
      <c r="AI121" s="34">
        <f>IF(COUNT(C122:AD122)=0,(COUNTIF(C122:AD122,"休日")),"")</f>
        <v>0</v>
      </c>
      <c r="AJ121" s="131">
        <f>IFERROR(IF(AND(AH121&lt;=6,AH121&gt;=1),$F$149,IF(AN122&gt;0.284,$F$145,$F$146)),0)</f>
        <v>0</v>
      </c>
      <c r="AL121" s="3"/>
      <c r="AM121" s="177"/>
      <c r="AN121" s="177"/>
      <c r="AQ121" s="24">
        <f>IFERROR(VLOOKUP(AQ197,DAY!$A$2:$E$744,5,0),0)</f>
        <v>0</v>
      </c>
    </row>
    <row r="122" spans="1:43" ht="27.75" customHeight="1">
      <c r="A122" s="12"/>
      <c r="B122" s="20" t="s">
        <v>14</v>
      </c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99">
        <f>IFERROR(AM122,0)</f>
        <v>0</v>
      </c>
      <c r="AF122" s="117"/>
      <c r="AG122" s="132"/>
      <c r="AH122" s="99">
        <f>IFERROR(AN122,0)</f>
        <v>0</v>
      </c>
      <c r="AI122" s="152"/>
      <c r="AJ122" s="132"/>
      <c r="AM122" s="176" t="e">
        <f>ROUND(AF121/AE121,3)</f>
        <v>#DIV/0!</v>
      </c>
      <c r="AN122" s="179" t="e">
        <f>ROUND(AI121/AH121,3)</f>
        <v>#DIV/0!</v>
      </c>
      <c r="AQ122" s="182">
        <f>IFERROR(VLOOKUP(AQ197,DAY!$A$2:$E$744,6,0),0)</f>
        <v>0</v>
      </c>
    </row>
    <row r="123" spans="1:43" ht="27.75" customHeight="1">
      <c r="A123" s="10" t="s">
        <v>88</v>
      </c>
      <c r="B123" s="21" t="s">
        <v>7</v>
      </c>
      <c r="C123" s="21">
        <f>IFERROR(VLOOKUP(C177,DAY!$A$2:$E$1096,2,0),0)</f>
        <v>0</v>
      </c>
      <c r="D123" s="21">
        <f>IFERROR(VLOOKUP(D177,DAY!$A$2:$E$1096,2,0),0)</f>
        <v>0</v>
      </c>
      <c r="E123" s="21">
        <f>IFERROR(VLOOKUP(E177,DAY!$A$2:$E$1096,2,0),0)</f>
        <v>0</v>
      </c>
      <c r="F123" s="21">
        <f>IFERROR(VLOOKUP(F177,DAY!$A$2:$E$1096,2,0),0)</f>
        <v>0</v>
      </c>
      <c r="G123" s="21">
        <f>IFERROR(VLOOKUP(G177,DAY!$A$2:$E$1096,2,0),0)</f>
        <v>0</v>
      </c>
      <c r="H123" s="21">
        <f>IFERROR(VLOOKUP(H177,DAY!$A$2:$E$1096,2,0),0)</f>
        <v>0</v>
      </c>
      <c r="I123" s="21">
        <f>IFERROR(VLOOKUP(I177,DAY!$A$2:$E$1096,2,0),0)</f>
        <v>0</v>
      </c>
      <c r="J123" s="21">
        <f>IFERROR(VLOOKUP(J177,DAY!$A$2:$E$1096,2,0),0)</f>
        <v>0</v>
      </c>
      <c r="K123" s="21">
        <f>IFERROR(VLOOKUP(K177,DAY!$A$2:$E$1096,2,0),0)</f>
        <v>0</v>
      </c>
      <c r="L123" s="21">
        <f>IFERROR(VLOOKUP(L177,DAY!$A$2:$E$1096,2,0),0)</f>
        <v>0</v>
      </c>
      <c r="M123" s="21">
        <f>IFERROR(VLOOKUP(M177,DAY!$A$2:$E$1096,2,0),0)</f>
        <v>0</v>
      </c>
      <c r="N123" s="21">
        <f>IFERROR(VLOOKUP(N177,DAY!$A$2:$E$1096,2,0),0)</f>
        <v>0</v>
      </c>
      <c r="O123" s="21">
        <f>IFERROR(VLOOKUP(O177,DAY!$A$2:$E$1096,2,0),0)</f>
        <v>0</v>
      </c>
      <c r="P123" s="21">
        <f>IFERROR(VLOOKUP(P177,DAY!$A$2:$E$1096,2,0),0)</f>
        <v>0</v>
      </c>
      <c r="Q123" s="21">
        <f>IFERROR(VLOOKUP(Q177,DAY!$A$2:$E$1096,2,0),0)</f>
        <v>0</v>
      </c>
      <c r="R123" s="21">
        <f>IFERROR(VLOOKUP(R177,DAY!$A$2:$E$1096,2,0),0)</f>
        <v>0</v>
      </c>
      <c r="S123" s="21">
        <f>IFERROR(VLOOKUP(S177,DAY!$A$2:$E$1096,2,0),0)</f>
        <v>0</v>
      </c>
      <c r="T123" s="21">
        <f>IFERROR(VLOOKUP(T177,DAY!$A$2:$E$1096,2,0),0)</f>
        <v>0</v>
      </c>
      <c r="U123" s="21">
        <f>IFERROR(VLOOKUP(U177,DAY!$A$2:$E$1096,2,0),0)</f>
        <v>0</v>
      </c>
      <c r="V123" s="21">
        <f>IFERROR(VLOOKUP(V177,DAY!$A$2:$E$1096,2,0),0)</f>
        <v>0</v>
      </c>
      <c r="W123" s="21">
        <f>IFERROR(VLOOKUP(W177,DAY!$A$2:$E$1096,2,0),0)</f>
        <v>0</v>
      </c>
      <c r="X123" s="21">
        <f>IFERROR(VLOOKUP(X177,DAY!$A$2:$E$1096,2,0),0)</f>
        <v>0</v>
      </c>
      <c r="Y123" s="21">
        <f>IFERROR(VLOOKUP(Y177,DAY!$A$2:$E$1096,2,0),0)</f>
        <v>0</v>
      </c>
      <c r="Z123" s="21">
        <f>IFERROR(VLOOKUP(Z177,DAY!$A$2:$E$1096,2,0),0)</f>
        <v>0</v>
      </c>
      <c r="AA123" s="21">
        <f>IFERROR(VLOOKUP(AA177,DAY!$A$2:$E$1096,2,0),0)</f>
        <v>0</v>
      </c>
      <c r="AB123" s="21">
        <f>IFERROR(VLOOKUP(AB177,DAY!$A$2:$E$1096,2,0),0)</f>
        <v>0</v>
      </c>
      <c r="AC123" s="21">
        <f>IFERROR(VLOOKUP(AC177,DAY!$A$2:$E$1096,2,0),0)</f>
        <v>0</v>
      </c>
      <c r="AD123" s="21">
        <f>IFERROR(VLOOKUP(AD177,DAY!$A$2:$E$1096,2,0),0)</f>
        <v>0</v>
      </c>
      <c r="AE123" s="97" t="s">
        <v>23</v>
      </c>
      <c r="AF123" s="114" t="s">
        <v>6</v>
      </c>
      <c r="AG123" s="129" t="s">
        <v>93</v>
      </c>
      <c r="AH123" s="10" t="s">
        <v>23</v>
      </c>
      <c r="AI123" s="150" t="s">
        <v>26</v>
      </c>
      <c r="AJ123" s="129" t="s">
        <v>93</v>
      </c>
      <c r="AK123" s="3"/>
      <c r="AM123" s="177"/>
      <c r="AN123" s="177"/>
      <c r="AQ123" s="183">
        <f>IFERROR(VLOOKUP(AQ197,DAY!$A$2:$E$744,7,0),0)</f>
        <v>0</v>
      </c>
    </row>
    <row r="124" spans="1:43" ht="27.75" customHeight="1">
      <c r="A124" s="11"/>
      <c r="B124" s="22" t="s">
        <v>8</v>
      </c>
      <c r="C124" s="22">
        <f>IFERROR(VLOOKUP(C177,DAY!$A$2:$E$1096,3,0),0)</f>
        <v>0</v>
      </c>
      <c r="D124" s="22">
        <f>IFERROR(VLOOKUP(D177,DAY!$A$2:$E$1096,3,0),0)</f>
        <v>0</v>
      </c>
      <c r="E124" s="22">
        <f>IFERROR(VLOOKUP(E177,DAY!$A$2:$E$1096,3,0),0)</f>
        <v>0</v>
      </c>
      <c r="F124" s="22">
        <f>IFERROR(VLOOKUP(F177,DAY!$A$2:$E$1096,3,0),0)</f>
        <v>0</v>
      </c>
      <c r="G124" s="22">
        <f>IFERROR(VLOOKUP(G177,DAY!$A$2:$E$1096,3,0),0)</f>
        <v>0</v>
      </c>
      <c r="H124" s="22">
        <f>IFERROR(VLOOKUP(H177,DAY!$A$2:$E$1096,3,0),0)</f>
        <v>0</v>
      </c>
      <c r="I124" s="22">
        <f>IFERROR(VLOOKUP(I177,DAY!$A$2:$E$1096,3,0),0)</f>
        <v>0</v>
      </c>
      <c r="J124" s="22">
        <f>IFERROR(VLOOKUP(J177,DAY!$A$2:$E$1096,3,0),0)</f>
        <v>0</v>
      </c>
      <c r="K124" s="22">
        <f>IFERROR(VLOOKUP(K177,DAY!$A$2:$E$1096,3,0),0)</f>
        <v>0</v>
      </c>
      <c r="L124" s="22">
        <f>IFERROR(VLOOKUP(L177,DAY!$A$2:$E$1096,3,0),0)</f>
        <v>0</v>
      </c>
      <c r="M124" s="22">
        <f>IFERROR(VLOOKUP(M177,DAY!$A$2:$E$1096,3,0),0)</f>
        <v>0</v>
      </c>
      <c r="N124" s="22">
        <f>IFERROR(VLOOKUP(N177,DAY!$A$2:$E$1096,3,0),0)</f>
        <v>0</v>
      </c>
      <c r="O124" s="22">
        <f>IFERROR(VLOOKUP(O177,DAY!$A$2:$E$1096,3,0),0)</f>
        <v>0</v>
      </c>
      <c r="P124" s="22">
        <f>IFERROR(VLOOKUP(P177,DAY!$A$2:$E$1096,3,0),0)</f>
        <v>0</v>
      </c>
      <c r="Q124" s="22">
        <f>IFERROR(VLOOKUP(Q177,DAY!$A$2:$E$1096,3,0),0)</f>
        <v>0</v>
      </c>
      <c r="R124" s="22">
        <f>IFERROR(VLOOKUP(R177,DAY!$A$2:$E$1096,3,0),0)</f>
        <v>0</v>
      </c>
      <c r="S124" s="22">
        <f>IFERROR(VLOOKUP(S177,DAY!$A$2:$E$1096,3,0),0)</f>
        <v>0</v>
      </c>
      <c r="T124" s="22">
        <f>IFERROR(VLOOKUP(T177,DAY!$A$2:$E$1096,3,0),0)</f>
        <v>0</v>
      </c>
      <c r="U124" s="22">
        <f>IFERROR(VLOOKUP(U177,DAY!$A$2:$E$1096,3,0),0)</f>
        <v>0</v>
      </c>
      <c r="V124" s="22">
        <f>IFERROR(VLOOKUP(V177,DAY!$A$2:$E$1096,3,0),0)</f>
        <v>0</v>
      </c>
      <c r="W124" s="22">
        <f>IFERROR(VLOOKUP(W177,DAY!$A$2:$E$1096,3,0),0)</f>
        <v>0</v>
      </c>
      <c r="X124" s="22">
        <f>IFERROR(VLOOKUP(X177,DAY!$A$2:$E$1096,3,0),0)</f>
        <v>0</v>
      </c>
      <c r="Y124" s="22">
        <f>IFERROR(VLOOKUP(Y177,DAY!$A$2:$E$1096,3,0),0)</f>
        <v>0</v>
      </c>
      <c r="Z124" s="22">
        <f>IFERROR(VLOOKUP(Z177,DAY!$A$2:$E$1096,3,0),0)</f>
        <v>0</v>
      </c>
      <c r="AA124" s="22">
        <f>IFERROR(VLOOKUP(AA177,DAY!$A$2:$E$1096,3,0),0)</f>
        <v>0</v>
      </c>
      <c r="AB124" s="22">
        <f>IFERROR(VLOOKUP(AB177,DAY!$A$2:$E$1096,3,0),0)</f>
        <v>0</v>
      </c>
      <c r="AC124" s="22">
        <f>IFERROR(VLOOKUP(AC177,DAY!$A$2:$E$1096,3,0),0)</f>
        <v>0</v>
      </c>
      <c r="AD124" s="89">
        <f>IFERROR(VLOOKUP(AD177,DAY!$A$2:$E$1096,3,0),0)</f>
        <v>0</v>
      </c>
      <c r="AE124" s="11"/>
      <c r="AF124" s="115"/>
      <c r="AG124" s="129"/>
      <c r="AH124" s="11"/>
      <c r="AI124" s="151"/>
      <c r="AJ124" s="129"/>
      <c r="AM124" s="177"/>
      <c r="AN124" s="177"/>
      <c r="AQ124" s="19">
        <f>IFERROR(VLOOKUP(AQ203,DAY!$A$2:$E$744,2,0),0)</f>
        <v>0</v>
      </c>
    </row>
    <row r="125" spans="1:43" ht="27.75" customHeight="1">
      <c r="A125" s="11"/>
      <c r="B125" s="23" t="s">
        <v>9</v>
      </c>
      <c r="C125" s="23">
        <f>IFERROR(VLOOKUP(C177,DAY!$A$2:$E$1096,4,0),0)</f>
        <v>0</v>
      </c>
      <c r="D125" s="23">
        <f>IFERROR(VLOOKUP(D177,DAY!$A$2:$E$1096,4,0),0)</f>
        <v>0</v>
      </c>
      <c r="E125" s="23">
        <f>IFERROR(VLOOKUP(E177,DAY!$A$2:$E$1096,4,0),0)</f>
        <v>0</v>
      </c>
      <c r="F125" s="23">
        <f>IFERROR(VLOOKUP(F177,DAY!$A$2:$E$1096,4,0),0)</f>
        <v>0</v>
      </c>
      <c r="G125" s="23">
        <f>IFERROR(VLOOKUP(G177,DAY!$A$2:$E$1096,4,0),0)</f>
        <v>0</v>
      </c>
      <c r="H125" s="23">
        <f>IFERROR(VLOOKUP(H177,DAY!$A$2:$E$1096,4,0),0)</f>
        <v>0</v>
      </c>
      <c r="I125" s="23">
        <f>IFERROR(VLOOKUP(I177,DAY!$A$2:$E$1096,4,0),0)</f>
        <v>0</v>
      </c>
      <c r="J125" s="23">
        <f>IFERROR(VLOOKUP(J177,DAY!$A$2:$E$1096,4,0),0)</f>
        <v>0</v>
      </c>
      <c r="K125" s="23">
        <f>IFERROR(VLOOKUP(K177,DAY!$A$2:$E$1096,4,0),0)</f>
        <v>0</v>
      </c>
      <c r="L125" s="23">
        <f>IFERROR(VLOOKUP(L177,DAY!$A$2:$E$1096,4,0),0)</f>
        <v>0</v>
      </c>
      <c r="M125" s="23">
        <f>IFERROR(VLOOKUP(M177,DAY!$A$2:$E$1096,4,0),0)</f>
        <v>0</v>
      </c>
      <c r="N125" s="23">
        <f>IFERROR(VLOOKUP(N177,DAY!$A$2:$E$1096,4,0),0)</f>
        <v>0</v>
      </c>
      <c r="O125" s="23">
        <f>IFERROR(VLOOKUP(O177,DAY!$A$2:$E$1096,4,0),0)</f>
        <v>0</v>
      </c>
      <c r="P125" s="23">
        <f>IFERROR(VLOOKUP(P177,DAY!$A$2:$E$1096,4,0),0)</f>
        <v>0</v>
      </c>
      <c r="Q125" s="23">
        <f>IFERROR(VLOOKUP(Q177,DAY!$A$2:$E$1096,4,0),0)</f>
        <v>0</v>
      </c>
      <c r="R125" s="23">
        <f>IFERROR(VLOOKUP(R177,DAY!$A$2:$E$1096,4,0),0)</f>
        <v>0</v>
      </c>
      <c r="S125" s="23">
        <f>IFERROR(VLOOKUP(S177,DAY!$A$2:$E$1096,4,0),0)</f>
        <v>0</v>
      </c>
      <c r="T125" s="23">
        <f>IFERROR(VLOOKUP(T177,DAY!$A$2:$E$1096,4,0),0)</f>
        <v>0</v>
      </c>
      <c r="U125" s="23">
        <f>IFERROR(VLOOKUP(U177,DAY!$A$2:$E$1096,4,0),0)</f>
        <v>0</v>
      </c>
      <c r="V125" s="23">
        <f>IFERROR(VLOOKUP(V177,DAY!$A$2:$E$1096,4,0),0)</f>
        <v>0</v>
      </c>
      <c r="W125" s="23">
        <f>IFERROR(VLOOKUP(W177,DAY!$A$2:$E$1096,4,0),0)</f>
        <v>0</v>
      </c>
      <c r="X125" s="23">
        <f>IFERROR(VLOOKUP(X177,DAY!$A$2:$E$1096,4,0),0)</f>
        <v>0</v>
      </c>
      <c r="Y125" s="23">
        <f>IFERROR(VLOOKUP(Y177,DAY!$A$2:$E$1096,4,0),0)</f>
        <v>0</v>
      </c>
      <c r="Z125" s="23">
        <f>IFERROR(VLOOKUP(Z177,DAY!$A$2:$E$1096,4,0),0)</f>
        <v>0</v>
      </c>
      <c r="AA125" s="23">
        <f>IFERROR(VLOOKUP(AA177,DAY!$A$2:$E$1096,4,0),0)</f>
        <v>0</v>
      </c>
      <c r="AB125" s="23">
        <f>IFERROR(VLOOKUP(AB177,DAY!$A$2:$E$1096,4,0),0)</f>
        <v>0</v>
      </c>
      <c r="AC125" s="23">
        <f>IFERROR(VLOOKUP(AC177,DAY!$A$2:$E$1096,4,0),0)</f>
        <v>0</v>
      </c>
      <c r="AD125" s="23">
        <f>IFERROR(VLOOKUP(AD177,DAY!$A$2:$E$1096,4,0),0)</f>
        <v>0</v>
      </c>
      <c r="AE125" s="11"/>
      <c r="AF125" s="115"/>
      <c r="AG125" s="129"/>
      <c r="AH125" s="11"/>
      <c r="AI125" s="151"/>
      <c r="AJ125" s="129"/>
      <c r="AM125" s="177"/>
      <c r="AN125" s="177"/>
      <c r="AQ125" s="25">
        <f>IFERROR(VLOOKUP(AQ203,DAY!$A$2:$E$744,3,0),0)</f>
        <v>0</v>
      </c>
    </row>
    <row r="126" spans="1:43" ht="89.25" customHeight="1">
      <c r="A126" s="11"/>
      <c r="B126" s="24" t="s">
        <v>11</v>
      </c>
      <c r="C126" s="24">
        <f>IFERROR(VLOOKUP(C177,DAY!$A$2:$E$1096,5,0),0)</f>
        <v>0</v>
      </c>
      <c r="D126" s="24">
        <f>IFERROR(VLOOKUP(D177,DAY!$A$2:$E$1096,5,0),0)</f>
        <v>0</v>
      </c>
      <c r="E126" s="24">
        <f>IFERROR(VLOOKUP(E177,DAY!$A$2:$E$1096,5,0),0)</f>
        <v>0</v>
      </c>
      <c r="F126" s="24">
        <f>IFERROR(VLOOKUP(F177,DAY!$A$2:$E$1096,5,0),0)</f>
        <v>0</v>
      </c>
      <c r="G126" s="24">
        <f>IFERROR(VLOOKUP(G177,DAY!$A$2:$E$1096,5,0),0)</f>
        <v>0</v>
      </c>
      <c r="H126" s="24">
        <f>IFERROR(VLOOKUP(H177,DAY!$A$2:$E$1096,5,0),0)</f>
        <v>0</v>
      </c>
      <c r="I126" s="24">
        <f>IFERROR(VLOOKUP(I177,DAY!$A$2:$E$1096,5,0),0)</f>
        <v>0</v>
      </c>
      <c r="J126" s="24">
        <f>IFERROR(VLOOKUP(J177,DAY!$A$2:$E$1096,5,0),0)</f>
        <v>0</v>
      </c>
      <c r="K126" s="24">
        <f>IFERROR(VLOOKUP(K177,DAY!$A$2:$E$1096,5,0),0)</f>
        <v>0</v>
      </c>
      <c r="L126" s="24">
        <f>IFERROR(VLOOKUP(L177,DAY!$A$2:$E$1096,5,0),0)</f>
        <v>0</v>
      </c>
      <c r="M126" s="24">
        <f>IFERROR(VLOOKUP(M177,DAY!$A$2:$E$1096,5,0),0)</f>
        <v>0</v>
      </c>
      <c r="N126" s="24">
        <f>IFERROR(VLOOKUP(N177,DAY!$A$2:$E$1096,5,0),0)</f>
        <v>0</v>
      </c>
      <c r="O126" s="24">
        <f>IFERROR(VLOOKUP(O177,DAY!$A$2:$E$1096,5,0),0)</f>
        <v>0</v>
      </c>
      <c r="P126" s="24">
        <f>IFERROR(VLOOKUP(P177,DAY!$A$2:$E$1096,5,0),0)</f>
        <v>0</v>
      </c>
      <c r="Q126" s="24">
        <f>IFERROR(VLOOKUP(Q177,DAY!$A$2:$E$1096,5,0),0)</f>
        <v>0</v>
      </c>
      <c r="R126" s="24">
        <f>IFERROR(VLOOKUP(R177,DAY!$A$2:$E$1096,5,0),0)</f>
        <v>0</v>
      </c>
      <c r="S126" s="24">
        <f>IFERROR(VLOOKUP(S177,DAY!$A$2:$E$1096,5,0),0)</f>
        <v>0</v>
      </c>
      <c r="T126" s="24">
        <f>IFERROR(VLOOKUP(T177,DAY!$A$2:$E$1096,5,0),0)</f>
        <v>0</v>
      </c>
      <c r="U126" s="24">
        <f>IFERROR(VLOOKUP(U177,DAY!$A$2:$E$1096,5,0),0)</f>
        <v>0</v>
      </c>
      <c r="V126" s="24">
        <f>IFERROR(VLOOKUP(V177,DAY!$A$2:$E$1096,5,0),0)</f>
        <v>0</v>
      </c>
      <c r="W126" s="24">
        <f>IFERROR(VLOOKUP(W177,DAY!$A$2:$E$1096,5,0),0)</f>
        <v>0</v>
      </c>
      <c r="X126" s="24">
        <f>IFERROR(VLOOKUP(X177,DAY!$A$2:$E$1096,5,0),0)</f>
        <v>0</v>
      </c>
      <c r="Y126" s="24">
        <f>IFERROR(VLOOKUP(Y177,DAY!$A$2:$E$1096,5,0),0)</f>
        <v>0</v>
      </c>
      <c r="Z126" s="24">
        <f>IFERROR(VLOOKUP(Z177,DAY!$A$2:$E$1096,5,0),0)</f>
        <v>0</v>
      </c>
      <c r="AA126" s="24">
        <f>IFERROR(VLOOKUP(AA177,DAY!$A$2:$E$1096,5,0),0)</f>
        <v>0</v>
      </c>
      <c r="AB126" s="24">
        <f>IFERROR(VLOOKUP(AB177,DAY!$A$2:$E$1096,5,0),0)</f>
        <v>0</v>
      </c>
      <c r="AC126" s="24">
        <f>IFERROR(VLOOKUP(AC177,DAY!$A$2:$E$1096,5,0),0)</f>
        <v>0</v>
      </c>
      <c r="AD126" s="24">
        <f>IFERROR(VLOOKUP(AD177,DAY!$A$2:$E$1096,5,0),0)</f>
        <v>0</v>
      </c>
      <c r="AE126" s="11"/>
      <c r="AF126" s="115"/>
      <c r="AG126" s="130"/>
      <c r="AH126" s="11"/>
      <c r="AI126" s="151"/>
      <c r="AJ126" s="130"/>
      <c r="AM126" s="173"/>
      <c r="AN126" s="173"/>
      <c r="AQ126" s="25">
        <f>IFERROR(VLOOKUP(AQ203,DAY!$A$2:$E$744,4,0),0)</f>
        <v>0</v>
      </c>
    </row>
    <row r="127" spans="1:43" ht="27.75" customHeight="1">
      <c r="A127" s="11"/>
      <c r="B127" s="25" t="s">
        <v>3</v>
      </c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98">
        <f>IF(COUNT(C127:AD127)=0,+(COUNTIF(C127:AD127,"作業"))+(COUNTIF(C127:AD127,"休日")),"")</f>
        <v>0</v>
      </c>
      <c r="AF127" s="116">
        <f>IF(+COUNT(C127:AD127)=0,(COUNTIF(C127:AD127,"休日")),"")</f>
        <v>0</v>
      </c>
      <c r="AG127" s="131">
        <f>IFERROR(IF(AND(AE127&lt;=6,AE127&gt;=1),$F$149,IF(AM128&gt;0.284,$F$147,$F$148)),0)</f>
        <v>0</v>
      </c>
      <c r="AH127" s="98">
        <f>IF(COUNT(C128:AD128)=0,+(COUNTIF(C128:AD128,"作業"))+(COUNTIF(C128:AD128,"休日")),"")</f>
        <v>0</v>
      </c>
      <c r="AI127" s="34">
        <f>IF(COUNT(C128:AD128)=0,(COUNTIF(C128:AD128,"休日")),"")</f>
        <v>0</v>
      </c>
      <c r="AJ127" s="131">
        <f>IFERROR(IF(AND(AH127&lt;=6,AH127&gt;=1),$F$149,IF(AN128&gt;0.284,$F$145,$F$146)),0)</f>
        <v>0</v>
      </c>
      <c r="AL127" s="3"/>
      <c r="AM127" s="177"/>
      <c r="AN127" s="177"/>
      <c r="AQ127" s="24">
        <f>IFERROR(VLOOKUP(AQ203,DAY!$A$2:$E$744,5,0),0)</f>
        <v>0</v>
      </c>
    </row>
    <row r="128" spans="1:43" ht="27.75" customHeight="1">
      <c r="A128" s="12"/>
      <c r="B128" s="20" t="s">
        <v>14</v>
      </c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99">
        <f>IFERROR(AM128,0)</f>
        <v>0</v>
      </c>
      <c r="AF128" s="117"/>
      <c r="AG128" s="132"/>
      <c r="AH128" s="99">
        <f>IFERROR(AN128,0)</f>
        <v>0</v>
      </c>
      <c r="AI128" s="152"/>
      <c r="AJ128" s="132"/>
      <c r="AM128" s="176" t="e">
        <f>ROUND(AF127/AE127,3)</f>
        <v>#DIV/0!</v>
      </c>
      <c r="AN128" s="179" t="e">
        <f>ROUND(AI127/AH127,3)</f>
        <v>#DIV/0!</v>
      </c>
      <c r="AQ128" s="182">
        <f>IFERROR(VLOOKUP(AQ203,DAY!$A$2:$E$744,6,0),0)</f>
        <v>0</v>
      </c>
    </row>
    <row r="129" spans="1:43" ht="27.75" customHeight="1">
      <c r="A129" s="10" t="s">
        <v>89</v>
      </c>
      <c r="B129" s="21" t="s">
        <v>7</v>
      </c>
      <c r="C129" s="21">
        <f>IFERROR(VLOOKUP(C178,DAY!$A$2:$E$1096,2,0),0)</f>
        <v>0</v>
      </c>
      <c r="D129" s="21">
        <f>IFERROR(VLOOKUP(D178,DAY!$A$2:$E$1096,2,0),0)</f>
        <v>0</v>
      </c>
      <c r="E129" s="21">
        <f>IFERROR(VLOOKUP(E178,DAY!$A$2:$E$1096,2,0),0)</f>
        <v>0</v>
      </c>
      <c r="F129" s="21">
        <f>IFERROR(VLOOKUP(F178,DAY!$A$2:$E$1096,2,0),0)</f>
        <v>0</v>
      </c>
      <c r="G129" s="21">
        <f>IFERROR(VLOOKUP(G178,DAY!$A$2:$E$1096,2,0),0)</f>
        <v>0</v>
      </c>
      <c r="H129" s="21">
        <f>IFERROR(VLOOKUP(H178,DAY!$A$2:$E$1096,2,0),0)</f>
        <v>0</v>
      </c>
      <c r="I129" s="21">
        <f>IFERROR(VLOOKUP(I178,DAY!$A$2:$E$1096,2,0),0)</f>
        <v>0</v>
      </c>
      <c r="J129" s="21">
        <f>IFERROR(VLOOKUP(J178,DAY!$A$2:$E$1096,2,0),0)</f>
        <v>0</v>
      </c>
      <c r="K129" s="21">
        <f>IFERROR(VLOOKUP(K178,DAY!$A$2:$E$1096,2,0),0)</f>
        <v>0</v>
      </c>
      <c r="L129" s="21">
        <f>IFERROR(VLOOKUP(L178,DAY!$A$2:$E$1096,2,0),0)</f>
        <v>0</v>
      </c>
      <c r="M129" s="21">
        <f>IFERROR(VLOOKUP(M178,DAY!$A$2:$E$1096,2,0),0)</f>
        <v>0</v>
      </c>
      <c r="N129" s="21">
        <f>IFERROR(VLOOKUP(N178,DAY!$A$2:$E$1096,2,0),0)</f>
        <v>0</v>
      </c>
      <c r="O129" s="21">
        <f>IFERROR(VLOOKUP(O178,DAY!$A$2:$E$1096,2,0),0)</f>
        <v>0</v>
      </c>
      <c r="P129" s="21">
        <f>IFERROR(VLOOKUP(P178,DAY!$A$2:$E$1096,2,0),0)</f>
        <v>0</v>
      </c>
      <c r="Q129" s="21">
        <f>IFERROR(VLOOKUP(Q178,DAY!$A$2:$E$1096,2,0),0)</f>
        <v>0</v>
      </c>
      <c r="R129" s="21">
        <f>IFERROR(VLOOKUP(R178,DAY!$A$2:$E$1096,2,0),0)</f>
        <v>0</v>
      </c>
      <c r="S129" s="21">
        <f>IFERROR(VLOOKUP(S178,DAY!$A$2:$E$1096,2,0),0)</f>
        <v>0</v>
      </c>
      <c r="T129" s="21">
        <f>IFERROR(VLOOKUP(T178,DAY!$A$2:$E$1096,2,0),0)</f>
        <v>0</v>
      </c>
      <c r="U129" s="21">
        <f>IFERROR(VLOOKUP(U178,DAY!$A$2:$E$1096,2,0),0)</f>
        <v>0</v>
      </c>
      <c r="V129" s="21">
        <f>IFERROR(VLOOKUP(V178,DAY!$A$2:$E$1096,2,0),0)</f>
        <v>0</v>
      </c>
      <c r="W129" s="21">
        <f>IFERROR(VLOOKUP(W178,DAY!$A$2:$E$1096,2,0),0)</f>
        <v>0</v>
      </c>
      <c r="X129" s="21">
        <f>IFERROR(VLOOKUP(X178,DAY!$A$2:$E$1096,2,0),0)</f>
        <v>0</v>
      </c>
      <c r="Y129" s="21">
        <f>IFERROR(VLOOKUP(Y178,DAY!$A$2:$E$1096,2,0),0)</f>
        <v>0</v>
      </c>
      <c r="Z129" s="21">
        <f>IFERROR(VLOOKUP(Z178,DAY!$A$2:$E$1096,2,0),0)</f>
        <v>0</v>
      </c>
      <c r="AA129" s="21">
        <f>IFERROR(VLOOKUP(AA178,DAY!$A$2:$E$1096,2,0),0)</f>
        <v>0</v>
      </c>
      <c r="AB129" s="21">
        <f>IFERROR(VLOOKUP(AB178,DAY!$A$2:$E$1096,2,0),0)</f>
        <v>0</v>
      </c>
      <c r="AC129" s="21">
        <f>IFERROR(VLOOKUP(AC178,DAY!$A$2:$E$1096,2,0),0)</f>
        <v>0</v>
      </c>
      <c r="AD129" s="21">
        <f>IFERROR(VLOOKUP(AD178,DAY!$A$2:$E$1096,2,0),0)</f>
        <v>0</v>
      </c>
      <c r="AE129" s="97" t="s">
        <v>23</v>
      </c>
      <c r="AF129" s="114" t="s">
        <v>6</v>
      </c>
      <c r="AG129" s="129" t="s">
        <v>93</v>
      </c>
      <c r="AH129" s="10" t="s">
        <v>23</v>
      </c>
      <c r="AI129" s="150" t="s">
        <v>26</v>
      </c>
      <c r="AJ129" s="129" t="s">
        <v>93</v>
      </c>
      <c r="AK129" s="3"/>
      <c r="AM129" s="177"/>
      <c r="AN129" s="177"/>
      <c r="AQ129" s="183">
        <f>IFERROR(VLOOKUP(AQ203,DAY!$A$2:$E$744,7,0),0)</f>
        <v>0</v>
      </c>
    </row>
    <row r="130" spans="1:43" ht="27.75" customHeight="1">
      <c r="A130" s="11"/>
      <c r="B130" s="22" t="s">
        <v>8</v>
      </c>
      <c r="C130" s="22">
        <f>IFERROR(VLOOKUP(C178,DAY!$A$2:$E$1096,3,0),0)</f>
        <v>0</v>
      </c>
      <c r="D130" s="22">
        <f>IFERROR(VLOOKUP(D178,DAY!$A$2:$E$1096,3,0),0)</f>
        <v>0</v>
      </c>
      <c r="E130" s="22">
        <f>IFERROR(VLOOKUP(E178,DAY!$A$2:$E$1096,3,0),0)</f>
        <v>0</v>
      </c>
      <c r="F130" s="22">
        <f>IFERROR(VLOOKUP(F178,DAY!$A$2:$E$1096,3,0),0)</f>
        <v>0</v>
      </c>
      <c r="G130" s="22">
        <f>IFERROR(VLOOKUP(G178,DAY!$A$2:$E$1096,3,0),0)</f>
        <v>0</v>
      </c>
      <c r="H130" s="22">
        <f>IFERROR(VLOOKUP(H178,DAY!$A$2:$E$1096,3,0),0)</f>
        <v>0</v>
      </c>
      <c r="I130" s="22">
        <f>IFERROR(VLOOKUP(I178,DAY!$A$2:$E$1096,3,0),0)</f>
        <v>0</v>
      </c>
      <c r="J130" s="22">
        <f>IFERROR(VLOOKUP(J178,DAY!$A$2:$E$1096,3,0),0)</f>
        <v>0</v>
      </c>
      <c r="K130" s="22">
        <f>IFERROR(VLOOKUP(K178,DAY!$A$2:$E$1096,3,0),0)</f>
        <v>0</v>
      </c>
      <c r="L130" s="22">
        <f>IFERROR(VLOOKUP(L178,DAY!$A$2:$E$1096,3,0),0)</f>
        <v>0</v>
      </c>
      <c r="M130" s="22">
        <f>IFERROR(VLOOKUP(M178,DAY!$A$2:$E$1096,3,0),0)</f>
        <v>0</v>
      </c>
      <c r="N130" s="22">
        <f>IFERROR(VLOOKUP(N178,DAY!$A$2:$E$1096,3,0),0)</f>
        <v>0</v>
      </c>
      <c r="O130" s="22">
        <f>IFERROR(VLOOKUP(O178,DAY!$A$2:$E$1096,3,0),0)</f>
        <v>0</v>
      </c>
      <c r="P130" s="22">
        <f>IFERROR(VLOOKUP(P178,DAY!$A$2:$E$1096,3,0),0)</f>
        <v>0</v>
      </c>
      <c r="Q130" s="22">
        <f>IFERROR(VLOOKUP(Q178,DAY!$A$2:$E$1096,3,0),0)</f>
        <v>0</v>
      </c>
      <c r="R130" s="22">
        <f>IFERROR(VLOOKUP(R178,DAY!$A$2:$E$1096,3,0),0)</f>
        <v>0</v>
      </c>
      <c r="S130" s="22">
        <f>IFERROR(VLOOKUP(S178,DAY!$A$2:$E$1096,3,0),0)</f>
        <v>0</v>
      </c>
      <c r="T130" s="22">
        <f>IFERROR(VLOOKUP(T178,DAY!$A$2:$E$1096,3,0),0)</f>
        <v>0</v>
      </c>
      <c r="U130" s="22">
        <f>IFERROR(VLOOKUP(U178,DAY!$A$2:$E$1096,3,0),0)</f>
        <v>0</v>
      </c>
      <c r="V130" s="22">
        <f>IFERROR(VLOOKUP(V178,DAY!$A$2:$E$1096,3,0),0)</f>
        <v>0</v>
      </c>
      <c r="W130" s="22">
        <f>IFERROR(VLOOKUP(W178,DAY!$A$2:$E$1096,3,0),0)</f>
        <v>0</v>
      </c>
      <c r="X130" s="22">
        <f>IFERROR(VLOOKUP(X178,DAY!$A$2:$E$1096,3,0),0)</f>
        <v>0</v>
      </c>
      <c r="Y130" s="22">
        <f>IFERROR(VLOOKUP(Y178,DAY!$A$2:$E$1096,3,0),0)</f>
        <v>0</v>
      </c>
      <c r="Z130" s="22">
        <f>IFERROR(VLOOKUP(Z178,DAY!$A$2:$E$1096,3,0),0)</f>
        <v>0</v>
      </c>
      <c r="AA130" s="22">
        <f>IFERROR(VLOOKUP(AA178,DAY!$A$2:$E$1096,3,0),0)</f>
        <v>0</v>
      </c>
      <c r="AB130" s="22">
        <f>IFERROR(VLOOKUP(AB178,DAY!$A$2:$E$1096,3,0),0)</f>
        <v>0</v>
      </c>
      <c r="AC130" s="22">
        <f>IFERROR(VLOOKUP(AC178,DAY!$A$2:$E$1096,3,0),0)</f>
        <v>0</v>
      </c>
      <c r="AD130" s="89">
        <f>IFERROR(VLOOKUP(AD178,DAY!$A$2:$E$1096,3,0),0)</f>
        <v>0</v>
      </c>
      <c r="AE130" s="11"/>
      <c r="AF130" s="115"/>
      <c r="AG130" s="129"/>
      <c r="AH130" s="11"/>
      <c r="AI130" s="151"/>
      <c r="AJ130" s="129"/>
      <c r="AM130" s="177"/>
      <c r="AN130" s="177"/>
      <c r="AQ130" s="19">
        <f>IFERROR(VLOOKUP(AQ209,DAY!$A$2:$E$744,2,0),0)</f>
        <v>0</v>
      </c>
    </row>
    <row r="131" spans="1:43" ht="27.75" customHeight="1">
      <c r="A131" s="11"/>
      <c r="B131" s="23" t="s">
        <v>9</v>
      </c>
      <c r="C131" s="23">
        <f>IFERROR(VLOOKUP(C178,DAY!$A$2:$E$1096,4,0),0)</f>
        <v>0</v>
      </c>
      <c r="D131" s="23">
        <f>IFERROR(VLOOKUP(D178,DAY!$A$2:$E$1096,4,0),0)</f>
        <v>0</v>
      </c>
      <c r="E131" s="23">
        <f>IFERROR(VLOOKUP(E178,DAY!$A$2:$E$1096,4,0),0)</f>
        <v>0</v>
      </c>
      <c r="F131" s="23">
        <f>IFERROR(VLOOKUP(F178,DAY!$A$2:$E$1096,4,0),0)</f>
        <v>0</v>
      </c>
      <c r="G131" s="23">
        <f>IFERROR(VLOOKUP(G178,DAY!$A$2:$E$1096,4,0),0)</f>
        <v>0</v>
      </c>
      <c r="H131" s="23">
        <f>IFERROR(VLOOKUP(H178,DAY!$A$2:$E$1096,4,0),0)</f>
        <v>0</v>
      </c>
      <c r="I131" s="23">
        <f>IFERROR(VLOOKUP(I178,DAY!$A$2:$E$1096,4,0),0)</f>
        <v>0</v>
      </c>
      <c r="J131" s="23">
        <f>IFERROR(VLOOKUP(J178,DAY!$A$2:$E$1096,4,0),0)</f>
        <v>0</v>
      </c>
      <c r="K131" s="23">
        <f>IFERROR(VLOOKUP(K178,DAY!$A$2:$E$1096,4,0),0)</f>
        <v>0</v>
      </c>
      <c r="L131" s="23">
        <f>IFERROR(VLOOKUP(L178,DAY!$A$2:$E$1096,4,0),0)</f>
        <v>0</v>
      </c>
      <c r="M131" s="23">
        <f>IFERROR(VLOOKUP(M178,DAY!$A$2:$E$1096,4,0),0)</f>
        <v>0</v>
      </c>
      <c r="N131" s="23">
        <f>IFERROR(VLOOKUP(N178,DAY!$A$2:$E$1096,4,0),0)</f>
        <v>0</v>
      </c>
      <c r="O131" s="23">
        <f>IFERROR(VLOOKUP(O178,DAY!$A$2:$E$1096,4,0),0)</f>
        <v>0</v>
      </c>
      <c r="P131" s="23">
        <f>IFERROR(VLOOKUP(P178,DAY!$A$2:$E$1096,4,0),0)</f>
        <v>0</v>
      </c>
      <c r="Q131" s="23">
        <f>IFERROR(VLOOKUP(Q178,DAY!$A$2:$E$1096,4,0),0)</f>
        <v>0</v>
      </c>
      <c r="R131" s="23">
        <f>IFERROR(VLOOKUP(R178,DAY!$A$2:$E$1096,4,0),0)</f>
        <v>0</v>
      </c>
      <c r="S131" s="23">
        <f>IFERROR(VLOOKUP(S178,DAY!$A$2:$E$1096,4,0),0)</f>
        <v>0</v>
      </c>
      <c r="T131" s="23">
        <f>IFERROR(VLOOKUP(T178,DAY!$A$2:$E$1096,4,0),0)</f>
        <v>0</v>
      </c>
      <c r="U131" s="23">
        <f>IFERROR(VLOOKUP(U178,DAY!$A$2:$E$1096,4,0),0)</f>
        <v>0</v>
      </c>
      <c r="V131" s="23">
        <f>IFERROR(VLOOKUP(V178,DAY!$A$2:$E$1096,4,0),0)</f>
        <v>0</v>
      </c>
      <c r="W131" s="23">
        <f>IFERROR(VLOOKUP(W178,DAY!$A$2:$E$1096,4,0),0)</f>
        <v>0</v>
      </c>
      <c r="X131" s="23">
        <f>IFERROR(VLOOKUP(X178,DAY!$A$2:$E$1096,4,0),0)</f>
        <v>0</v>
      </c>
      <c r="Y131" s="23">
        <f>IFERROR(VLOOKUP(Y178,DAY!$A$2:$E$1096,4,0),0)</f>
        <v>0</v>
      </c>
      <c r="Z131" s="23">
        <f>IFERROR(VLOOKUP(Z178,DAY!$A$2:$E$1096,4,0),0)</f>
        <v>0</v>
      </c>
      <c r="AA131" s="23">
        <f>IFERROR(VLOOKUP(AA178,DAY!$A$2:$E$1096,4,0),0)</f>
        <v>0</v>
      </c>
      <c r="AB131" s="23">
        <f>IFERROR(VLOOKUP(AB178,DAY!$A$2:$E$1096,4,0),0)</f>
        <v>0</v>
      </c>
      <c r="AC131" s="23">
        <f>IFERROR(VLOOKUP(AC178,DAY!$A$2:$E$1096,4,0),0)</f>
        <v>0</v>
      </c>
      <c r="AD131" s="23">
        <f>IFERROR(VLOOKUP(AD178,DAY!$A$2:$E$1096,4,0),0)</f>
        <v>0</v>
      </c>
      <c r="AE131" s="11"/>
      <c r="AF131" s="115"/>
      <c r="AG131" s="129"/>
      <c r="AH131" s="11"/>
      <c r="AI131" s="151"/>
      <c r="AJ131" s="129"/>
      <c r="AM131" s="177"/>
      <c r="AN131" s="177"/>
      <c r="AQ131" s="25">
        <f>IFERROR(VLOOKUP(AQ209,DAY!$A$2:$E$744,3,0),0)</f>
        <v>0</v>
      </c>
    </row>
    <row r="132" spans="1:43" ht="89.25" customHeight="1">
      <c r="A132" s="11"/>
      <c r="B132" s="24" t="s">
        <v>11</v>
      </c>
      <c r="C132" s="24">
        <f>IFERROR(VLOOKUP(C178,DAY!$A$2:$E$1096,5,0),0)</f>
        <v>0</v>
      </c>
      <c r="D132" s="24">
        <f>IFERROR(VLOOKUP(D178,DAY!$A$2:$E$1096,5,0),0)</f>
        <v>0</v>
      </c>
      <c r="E132" s="24">
        <f>IFERROR(VLOOKUP(E178,DAY!$A$2:$E$1096,5,0),0)</f>
        <v>0</v>
      </c>
      <c r="F132" s="24">
        <f>IFERROR(VLOOKUP(F178,DAY!$A$2:$E$1096,5,0),0)</f>
        <v>0</v>
      </c>
      <c r="G132" s="24">
        <f>IFERROR(VLOOKUP(G178,DAY!$A$2:$E$1096,5,0),0)</f>
        <v>0</v>
      </c>
      <c r="H132" s="24">
        <f>IFERROR(VLOOKUP(H178,DAY!$A$2:$E$1096,5,0),0)</f>
        <v>0</v>
      </c>
      <c r="I132" s="24">
        <f>IFERROR(VLOOKUP(I178,DAY!$A$2:$E$1096,5,0),0)</f>
        <v>0</v>
      </c>
      <c r="J132" s="24">
        <f>IFERROR(VLOOKUP(J178,DAY!$A$2:$E$1096,5,0),0)</f>
        <v>0</v>
      </c>
      <c r="K132" s="24">
        <f>IFERROR(VLOOKUP(K178,DAY!$A$2:$E$1096,5,0),0)</f>
        <v>0</v>
      </c>
      <c r="L132" s="24">
        <f>IFERROR(VLOOKUP(L178,DAY!$A$2:$E$1096,5,0),0)</f>
        <v>0</v>
      </c>
      <c r="M132" s="24">
        <f>IFERROR(VLOOKUP(M178,DAY!$A$2:$E$1096,5,0),0)</f>
        <v>0</v>
      </c>
      <c r="N132" s="24">
        <f>IFERROR(VLOOKUP(N178,DAY!$A$2:$E$1096,5,0),0)</f>
        <v>0</v>
      </c>
      <c r="O132" s="24">
        <f>IFERROR(VLOOKUP(O178,DAY!$A$2:$E$1096,5,0),0)</f>
        <v>0</v>
      </c>
      <c r="P132" s="24">
        <f>IFERROR(VLOOKUP(P178,DAY!$A$2:$E$1096,5,0),0)</f>
        <v>0</v>
      </c>
      <c r="Q132" s="24">
        <f>IFERROR(VLOOKUP(Q178,DAY!$A$2:$E$1096,5,0),0)</f>
        <v>0</v>
      </c>
      <c r="R132" s="24">
        <f>IFERROR(VLOOKUP(R178,DAY!$A$2:$E$1096,5,0),0)</f>
        <v>0</v>
      </c>
      <c r="S132" s="24">
        <f>IFERROR(VLOOKUP(S178,DAY!$A$2:$E$1096,5,0),0)</f>
        <v>0</v>
      </c>
      <c r="T132" s="24">
        <f>IFERROR(VLOOKUP(T178,DAY!$A$2:$E$1096,5,0),0)</f>
        <v>0</v>
      </c>
      <c r="U132" s="24">
        <f>IFERROR(VLOOKUP(U178,DAY!$A$2:$E$1096,5,0),0)</f>
        <v>0</v>
      </c>
      <c r="V132" s="24">
        <f>IFERROR(VLOOKUP(V178,DAY!$A$2:$E$1096,5,0),0)</f>
        <v>0</v>
      </c>
      <c r="W132" s="24">
        <f>IFERROR(VLOOKUP(W178,DAY!$A$2:$E$1096,5,0),0)</f>
        <v>0</v>
      </c>
      <c r="X132" s="24">
        <f>IFERROR(VLOOKUP(X178,DAY!$A$2:$E$1096,5,0),0)</f>
        <v>0</v>
      </c>
      <c r="Y132" s="24">
        <f>IFERROR(VLOOKUP(Y178,DAY!$A$2:$E$1096,5,0),0)</f>
        <v>0</v>
      </c>
      <c r="Z132" s="24">
        <f>IFERROR(VLOOKUP(Z178,DAY!$A$2:$E$1096,5,0),0)</f>
        <v>0</v>
      </c>
      <c r="AA132" s="24">
        <f>IFERROR(VLOOKUP(AA178,DAY!$A$2:$E$1096,5,0),0)</f>
        <v>0</v>
      </c>
      <c r="AB132" s="24">
        <f>IFERROR(VLOOKUP(AB178,DAY!$A$2:$E$1096,5,0),0)</f>
        <v>0</v>
      </c>
      <c r="AC132" s="24">
        <f>IFERROR(VLOOKUP(AC178,DAY!$A$2:$E$1096,5,0),0)</f>
        <v>0</v>
      </c>
      <c r="AD132" s="24">
        <f>IFERROR(VLOOKUP(AD178,DAY!$A$2:$E$1096,5,0),0)</f>
        <v>0</v>
      </c>
      <c r="AE132" s="11"/>
      <c r="AF132" s="115"/>
      <c r="AG132" s="130"/>
      <c r="AH132" s="11"/>
      <c r="AI132" s="151"/>
      <c r="AJ132" s="130"/>
      <c r="AM132" s="173"/>
      <c r="AN132" s="173"/>
      <c r="AQ132" s="25">
        <f>IFERROR(VLOOKUP(AQ209,DAY!$A$2:$E$744,4,0),0)</f>
        <v>0</v>
      </c>
    </row>
    <row r="133" spans="1:43" ht="27.75" customHeight="1">
      <c r="A133" s="11"/>
      <c r="B133" s="25" t="s">
        <v>3</v>
      </c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98">
        <f>IF(COUNT(C133:AD133)=0,+(COUNTIF(C133:AD133,"作業"))+(COUNTIF(C133:AD133,"休日")),"")</f>
        <v>0</v>
      </c>
      <c r="AF133" s="116">
        <f>IF(+COUNT(C133:AD133)=0,(COUNTIF(C133:AD133,"休日")),"")</f>
        <v>0</v>
      </c>
      <c r="AG133" s="131">
        <f>IFERROR(IF(AND(AE133&lt;=6,AE133&gt;=1),$F$149,IF(AM134&gt;0.284,$F$147,$F$148)),0)</f>
        <v>0</v>
      </c>
      <c r="AH133" s="98">
        <f>IF(COUNT(C134:AD134)=0,+(COUNTIF(C134:AD134,"作業"))+(COUNTIF(C134:AD134,"休日")),"")</f>
        <v>0</v>
      </c>
      <c r="AI133" s="34">
        <f>IF(COUNT(C134:AD134)=0,(COUNTIF(C134:AD134,"休日")),"")</f>
        <v>0</v>
      </c>
      <c r="AJ133" s="131">
        <f>IFERROR(IF(AND(AH133&lt;=6,AH133&gt;=1),$F$149,IF(AN134&gt;0.284,$F$145,$F$146)),0)</f>
        <v>0</v>
      </c>
      <c r="AL133" s="3"/>
      <c r="AM133" s="177"/>
      <c r="AN133" s="177"/>
      <c r="AQ133" s="24">
        <f>IFERROR(VLOOKUP(AQ209,DAY!$A$2:$E$744,5,0),0)</f>
        <v>0</v>
      </c>
    </row>
    <row r="134" spans="1:43" ht="27.75" customHeight="1">
      <c r="A134" s="12"/>
      <c r="B134" s="20" t="s">
        <v>14</v>
      </c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99">
        <f>IFERROR(AM134,0)</f>
        <v>0</v>
      </c>
      <c r="AF134" s="117"/>
      <c r="AG134" s="132"/>
      <c r="AH134" s="99">
        <f>IFERROR(AN134,0)</f>
        <v>0</v>
      </c>
      <c r="AI134" s="152"/>
      <c r="AJ134" s="132"/>
      <c r="AM134" s="176" t="e">
        <f>ROUND(AF133/AE133,3)</f>
        <v>#DIV/0!</v>
      </c>
      <c r="AN134" s="179" t="e">
        <f>ROUND(AI133/AH133,3)</f>
        <v>#DIV/0!</v>
      </c>
      <c r="AQ134" s="182">
        <f>IFERROR(VLOOKUP(AQ209,DAY!$A$2:$E$744,6,0),0)</f>
        <v>0</v>
      </c>
    </row>
    <row r="135" spans="1:43" ht="12" customHeight="1">
      <c r="A135" s="13"/>
      <c r="B135" s="28"/>
      <c r="C135" s="28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02"/>
      <c r="AF135" s="102"/>
      <c r="AG135" s="102"/>
      <c r="AH135" s="102"/>
      <c r="AI135" s="102"/>
      <c r="AJ135" s="167"/>
      <c r="AK135" s="3"/>
      <c r="AM135" s="177"/>
      <c r="AN135" s="177"/>
      <c r="AQ135" s="183">
        <f>IFERROR(VLOOKUP(AQ209,DAY!$A$2:$E$744,7,0),0)</f>
        <v>0</v>
      </c>
    </row>
    <row r="136" spans="1:43" ht="29.25" customHeight="1">
      <c r="A136" s="13"/>
      <c r="B136" s="28"/>
      <c r="C136" s="28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67"/>
      <c r="AA136" s="76"/>
      <c r="AB136" s="76"/>
      <c r="AC136" s="76"/>
      <c r="AD136" s="90"/>
      <c r="AE136" s="103" t="s">
        <v>3</v>
      </c>
      <c r="AF136" s="121"/>
      <c r="AG136" s="134"/>
      <c r="AH136" s="142" t="s">
        <v>14</v>
      </c>
      <c r="AI136" s="153"/>
      <c r="AJ136" s="168"/>
      <c r="AM136" s="177"/>
      <c r="AN136" s="177"/>
    </row>
    <row r="137" spans="1:43" ht="29.25" customHeight="1">
      <c r="A137" s="13"/>
      <c r="B137" s="28"/>
      <c r="C137" s="28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68"/>
      <c r="AA137" s="77"/>
      <c r="AB137" s="77"/>
      <c r="AC137" s="84" t="s">
        <v>23</v>
      </c>
      <c r="AD137" s="91"/>
      <c r="AE137" s="104">
        <f>AE19+AE25+AE31+AE37+AE43+AE49+AE55+AE61+AE67+AE73+AE79+AE85+AE91+AE97+AE103+AE109+AE115+AE121+AE127+AE133</f>
        <v>260</v>
      </c>
      <c r="AF137" s="122"/>
      <c r="AG137" s="135"/>
      <c r="AH137" s="143">
        <f>AH19+AH25+AH31+AH37+AH43+AH49+AH55+AH61+AH67+AH73+AH79+AH85+AH91+AH97+AH103+AH109+AH115+AH121+AH127+AH133</f>
        <v>260</v>
      </c>
      <c r="AI137" s="154"/>
      <c r="AJ137" s="169"/>
      <c r="AM137" s="177"/>
      <c r="AN137" s="177"/>
    </row>
    <row r="138" spans="1:43" ht="29.25" customHeight="1">
      <c r="A138" s="13"/>
      <c r="B138" s="28"/>
      <c r="C138" s="28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68"/>
      <c r="AA138" s="77"/>
      <c r="AB138" s="77"/>
      <c r="AC138" s="84" t="s">
        <v>59</v>
      </c>
      <c r="AD138" s="91"/>
      <c r="AE138" s="104">
        <f>AF19+AF25+AF31+AF37+AF43+AF49+AF55+AF61+AF67+AF73+AF79+AF85+AF91+AF97+AF103+AF109+AF115+AF121+AF127+AF133</f>
        <v>85</v>
      </c>
      <c r="AF138" s="122"/>
      <c r="AG138" s="135"/>
      <c r="AH138" s="143">
        <f>AI19+AI25+AI31+AI37+AI43+AI49+AI55+AI61+AI67+AI73+AI79+AI85+AI91+AI97+AI103+AI109+AI115+AI121+AI127+AI133</f>
        <v>83</v>
      </c>
      <c r="AI138" s="154"/>
      <c r="AJ138" s="169"/>
      <c r="AM138" s="177"/>
      <c r="AN138" s="177"/>
    </row>
    <row r="139" spans="1:43" ht="29.25" customHeight="1">
      <c r="A139" s="13"/>
      <c r="B139" s="28"/>
      <c r="C139" s="28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68"/>
      <c r="AA139" s="77"/>
      <c r="AB139" s="77"/>
      <c r="AC139" s="84" t="s">
        <v>57</v>
      </c>
      <c r="AD139" s="91"/>
      <c r="AE139" s="105">
        <f>ROUND(AE138/AE137,4)</f>
        <v>0.32690000000000002</v>
      </c>
      <c r="AF139" s="123"/>
      <c r="AG139" s="136"/>
      <c r="AH139" s="144">
        <f>ROUND(AH138/AH137,4)</f>
        <v>0.31919999999999998</v>
      </c>
      <c r="AI139" s="155"/>
      <c r="AJ139" s="170"/>
      <c r="AM139" s="177"/>
      <c r="AN139" s="177"/>
    </row>
    <row r="140" spans="1:43" ht="27.95" customHeight="1">
      <c r="A140" s="13"/>
      <c r="B140" s="28"/>
      <c r="C140" s="28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69" t="s">
        <v>114</v>
      </c>
      <c r="AA140" s="78"/>
      <c r="AB140" s="78"/>
      <c r="AC140" s="78"/>
      <c r="AD140" s="92"/>
      <c r="AE140" s="106">
        <f>ROUND(AE139,3)</f>
        <v>0.32700000000000001</v>
      </c>
      <c r="AF140" s="124"/>
      <c r="AG140" s="137"/>
      <c r="AH140" s="145">
        <f>ROUND(AH139,3)</f>
        <v>0.31900000000000001</v>
      </c>
      <c r="AI140" s="156"/>
      <c r="AJ140" s="171"/>
      <c r="AM140" s="177"/>
      <c r="AN140" s="177"/>
    </row>
    <row r="141" spans="1:43" ht="27.75" customHeight="1">
      <c r="A141" s="13"/>
      <c r="B141" s="28"/>
      <c r="C141" s="28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70"/>
      <c r="AA141" s="79" t="s">
        <v>67</v>
      </c>
      <c r="AB141" s="79"/>
      <c r="AC141" s="79"/>
      <c r="AD141" s="93"/>
      <c r="AE141" s="107"/>
      <c r="AF141" s="125"/>
      <c r="AG141" s="138"/>
      <c r="AH141" s="146"/>
      <c r="AI141" s="157"/>
      <c r="AJ141" s="172"/>
      <c r="AM141" s="177"/>
      <c r="AN141" s="177"/>
    </row>
    <row r="142" spans="1:43" ht="27">
      <c r="A142" s="13"/>
      <c r="B142" s="28"/>
      <c r="C142" s="28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71" t="s">
        <v>45</v>
      </c>
      <c r="AA142" s="80"/>
      <c r="AB142" s="80"/>
      <c r="AC142" s="80"/>
      <c r="AD142" s="94"/>
      <c r="AE142" s="108" t="str">
        <f>IF(AE140&gt;=0.285,"クリア","休暇不足")</f>
        <v>クリア</v>
      </c>
      <c r="AF142" s="126"/>
      <c r="AG142" s="139"/>
      <c r="AH142" s="147" t="str">
        <f>IF(AH140&gt;=0.285,"達成","未達成")</f>
        <v>達成</v>
      </c>
      <c r="AI142" s="80"/>
      <c r="AJ142" s="94"/>
      <c r="AM142" s="177"/>
      <c r="AN142" s="177"/>
    </row>
    <row r="144" spans="1:43">
      <c r="A144" s="14"/>
      <c r="B144" s="29"/>
      <c r="C144" s="25"/>
      <c r="D144" s="40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F144" s="42"/>
      <c r="AG144" s="42"/>
      <c r="AH144" s="42"/>
      <c r="AI144" s="158"/>
      <c r="AJ144" s="41"/>
    </row>
    <row r="145" spans="1:52" ht="21">
      <c r="A145" s="15"/>
      <c r="B145" s="30"/>
      <c r="C145" s="34" t="s">
        <v>43</v>
      </c>
      <c r="D145" s="34" t="s">
        <v>43</v>
      </c>
      <c r="E145" s="41"/>
      <c r="F145" s="40" t="s">
        <v>91</v>
      </c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 t="s">
        <v>17</v>
      </c>
      <c r="AA145" s="41">
        <v>0</v>
      </c>
      <c r="AB145" s="41"/>
      <c r="AC145" s="41"/>
      <c r="AD145" s="41"/>
      <c r="AE145" s="109"/>
      <c r="AF145" s="41"/>
      <c r="AG145" s="41"/>
      <c r="AH145" s="41"/>
      <c r="AI145" s="159"/>
      <c r="AJ145" s="41"/>
    </row>
    <row r="146" spans="1:52" ht="21">
      <c r="A146" s="15"/>
      <c r="B146" s="30"/>
      <c r="C146" s="34" t="s">
        <v>36</v>
      </c>
      <c r="D146" s="34" t="s">
        <v>36</v>
      </c>
      <c r="E146" s="41"/>
      <c r="F146" s="40" t="s">
        <v>28</v>
      </c>
      <c r="G146" s="41"/>
      <c r="H146" s="41"/>
      <c r="I146" s="41"/>
      <c r="J146" s="46" t="s">
        <v>108</v>
      </c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57"/>
      <c r="Y146" s="41"/>
      <c r="Z146" s="1" t="s">
        <v>35</v>
      </c>
      <c r="AA146" s="41">
        <v>1</v>
      </c>
      <c r="AB146" s="41"/>
      <c r="AC146" s="41"/>
      <c r="AD146" s="41"/>
      <c r="AE146" s="109"/>
      <c r="AF146" s="41"/>
      <c r="AG146" s="41"/>
      <c r="AH146" s="41"/>
      <c r="AI146" s="159"/>
      <c r="AJ146" s="41"/>
    </row>
    <row r="147" spans="1:52" ht="18.75" customHeight="1">
      <c r="A147" s="15"/>
      <c r="B147" s="30"/>
      <c r="C147" s="34" t="s">
        <v>107</v>
      </c>
      <c r="D147" s="34" t="s">
        <v>107</v>
      </c>
      <c r="E147" s="41"/>
      <c r="F147" s="40" t="s">
        <v>112</v>
      </c>
      <c r="G147" s="41"/>
      <c r="H147" s="41"/>
      <c r="I147" s="41"/>
      <c r="J147" s="46" t="s">
        <v>27</v>
      </c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57"/>
      <c r="Y147" s="41"/>
      <c r="Z147" s="41" t="s">
        <v>44</v>
      </c>
      <c r="AA147" s="41">
        <v>2</v>
      </c>
      <c r="AB147" s="41"/>
      <c r="AC147" s="41"/>
      <c r="AD147" s="41"/>
      <c r="AE147" s="109"/>
      <c r="AF147" s="41"/>
      <c r="AG147" s="41"/>
      <c r="AH147" s="41"/>
      <c r="AI147" s="159"/>
      <c r="AJ147" s="41"/>
    </row>
    <row r="148" spans="1:52" ht="19.5" customHeight="1">
      <c r="A148" s="15"/>
      <c r="B148" s="30"/>
      <c r="C148" s="34" t="s">
        <v>96</v>
      </c>
      <c r="D148" s="34" t="s">
        <v>96</v>
      </c>
      <c r="E148" s="41"/>
      <c r="F148" s="40" t="s">
        <v>111</v>
      </c>
      <c r="G148" s="41"/>
      <c r="H148" s="41"/>
      <c r="I148" s="41"/>
      <c r="J148" s="46" t="s">
        <v>109</v>
      </c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57"/>
      <c r="Y148" s="41"/>
      <c r="Z148" s="41" t="s">
        <v>4</v>
      </c>
      <c r="AA148" s="41">
        <v>3</v>
      </c>
      <c r="AB148" s="41"/>
      <c r="AC148" s="41"/>
      <c r="AD148" s="41"/>
      <c r="AE148" s="41"/>
      <c r="AF148" s="41"/>
      <c r="AG148" s="41"/>
      <c r="AH148" s="41"/>
      <c r="AI148" s="159"/>
      <c r="AJ148" s="41"/>
    </row>
    <row r="149" spans="1:52" ht="19.5" customHeight="1">
      <c r="A149" s="15"/>
      <c r="B149" s="30"/>
      <c r="C149" s="34" t="s">
        <v>97</v>
      </c>
      <c r="D149" s="34" t="s">
        <v>97</v>
      </c>
      <c r="E149" s="41"/>
      <c r="F149" s="41" t="s">
        <v>92</v>
      </c>
      <c r="G149" s="41"/>
      <c r="H149" s="41"/>
      <c r="I149" s="41"/>
      <c r="J149" s="46" t="s">
        <v>110</v>
      </c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57"/>
      <c r="Y149" s="41"/>
      <c r="Z149" s="41" t="s">
        <v>55</v>
      </c>
      <c r="AA149" s="41">
        <v>4</v>
      </c>
      <c r="AB149" s="41"/>
      <c r="AC149" s="41"/>
      <c r="AD149" s="41"/>
      <c r="AE149" s="41"/>
      <c r="AF149" s="41"/>
      <c r="AG149" s="41"/>
      <c r="AH149" s="41"/>
      <c r="AI149" s="159"/>
      <c r="AJ149" s="41"/>
    </row>
    <row r="150" spans="1:52" ht="19.5" customHeight="1">
      <c r="A150" s="15"/>
      <c r="B150" s="30"/>
      <c r="C150" s="34"/>
      <c r="D150" s="34"/>
      <c r="E150" s="41"/>
      <c r="F150" s="41"/>
      <c r="G150" s="41"/>
      <c r="H150" s="41"/>
      <c r="I150" s="41"/>
      <c r="J150" s="47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57"/>
      <c r="Y150" s="41"/>
      <c r="Z150" s="41" t="s">
        <v>19</v>
      </c>
      <c r="AA150" s="41">
        <v>5</v>
      </c>
      <c r="AB150" s="41"/>
      <c r="AC150" s="41"/>
      <c r="AD150" s="41"/>
      <c r="AE150" s="41"/>
      <c r="AF150" s="41"/>
      <c r="AG150" s="41"/>
      <c r="AH150" s="41"/>
      <c r="AI150" s="159"/>
      <c r="AJ150" s="41"/>
    </row>
    <row r="151" spans="1:52" ht="19.5" customHeight="1">
      <c r="A151" s="15"/>
      <c r="B151" s="30"/>
      <c r="C151" s="34"/>
      <c r="D151" s="34"/>
      <c r="E151" s="41"/>
      <c r="F151" s="41"/>
      <c r="G151" s="41"/>
      <c r="H151" s="41"/>
      <c r="I151" s="41"/>
      <c r="J151" s="47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57"/>
      <c r="Y151" s="41"/>
      <c r="Z151" s="41" t="s">
        <v>62</v>
      </c>
      <c r="AA151" s="41">
        <v>6</v>
      </c>
      <c r="AB151" s="41"/>
      <c r="AC151" s="41"/>
      <c r="AD151" s="41"/>
      <c r="AE151" s="41"/>
      <c r="AF151" s="41"/>
      <c r="AG151" s="41"/>
      <c r="AH151" s="41"/>
      <c r="AI151" s="159"/>
      <c r="AJ151" s="41"/>
    </row>
    <row r="152" spans="1:52" ht="19.5" customHeight="1">
      <c r="A152" s="15"/>
      <c r="B152" s="30"/>
      <c r="C152" s="34"/>
      <c r="D152" s="34"/>
      <c r="E152" s="41"/>
      <c r="F152" s="41"/>
      <c r="G152" s="41"/>
      <c r="H152" s="41"/>
      <c r="I152" s="41"/>
      <c r="J152" s="47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57"/>
      <c r="Y152" s="41"/>
      <c r="Z152" s="41"/>
      <c r="AA152" s="41"/>
      <c r="AB152" s="41"/>
      <c r="AC152" s="41"/>
      <c r="AD152" s="41"/>
      <c r="AE152" s="41"/>
      <c r="AF152" s="41"/>
      <c r="AG152" s="41"/>
      <c r="AH152" s="41"/>
      <c r="AI152" s="159"/>
      <c r="AJ152" s="41"/>
    </row>
    <row r="153" spans="1:52" ht="19.5" customHeight="1">
      <c r="A153" s="15"/>
      <c r="B153" s="30"/>
      <c r="C153" s="36"/>
      <c r="D153" s="34"/>
      <c r="E153" s="41"/>
      <c r="F153" s="41"/>
      <c r="G153" s="41"/>
      <c r="H153" s="41"/>
      <c r="I153" s="41"/>
      <c r="J153" s="47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57"/>
      <c r="Y153" s="41"/>
      <c r="Z153" s="41"/>
      <c r="AA153" s="41"/>
      <c r="AB153" s="41"/>
      <c r="AC153" s="41"/>
      <c r="AD153" s="41"/>
      <c r="AE153" s="41"/>
      <c r="AF153" s="41"/>
      <c r="AG153" s="41"/>
      <c r="AH153" s="41"/>
      <c r="AI153" s="159"/>
      <c r="AJ153" s="41"/>
    </row>
    <row r="154" spans="1:52" ht="19.5" customHeight="1">
      <c r="A154" s="15"/>
      <c r="B154" s="30"/>
      <c r="C154" s="30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F154" s="41"/>
      <c r="AG154" s="41"/>
      <c r="AH154" s="41"/>
      <c r="AI154" s="159"/>
      <c r="AJ154" s="41"/>
    </row>
    <row r="155" spans="1:52" ht="19.5" customHeight="1">
      <c r="A155" s="15"/>
      <c r="B155" s="30"/>
      <c r="C155" s="30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F155" s="41"/>
      <c r="AG155" s="41"/>
      <c r="AH155" s="41"/>
      <c r="AI155" s="159"/>
      <c r="AJ155" s="41"/>
    </row>
    <row r="156" spans="1:52" ht="19.5" customHeight="1">
      <c r="A156" s="15"/>
      <c r="B156" s="30"/>
      <c r="C156" s="30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F156" s="41"/>
      <c r="AG156" s="41"/>
      <c r="AH156" s="41"/>
      <c r="AI156" s="159"/>
      <c r="AJ156" s="41"/>
    </row>
    <row r="157" spans="1:52">
      <c r="A157" s="15"/>
      <c r="B157" s="30"/>
      <c r="C157" s="30"/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F157" s="41"/>
      <c r="AG157" s="41"/>
      <c r="AH157" s="41"/>
      <c r="AI157" s="159"/>
      <c r="AJ157" s="41"/>
    </row>
    <row r="158" spans="1:52">
      <c r="A158" s="15"/>
      <c r="B158" s="30"/>
      <c r="C158" s="30">
        <v>1</v>
      </c>
      <c r="D158" s="30">
        <v>2</v>
      </c>
      <c r="E158" s="30">
        <v>3</v>
      </c>
      <c r="F158" s="30">
        <v>4</v>
      </c>
      <c r="G158" s="30">
        <v>5</v>
      </c>
      <c r="H158" s="30">
        <v>6</v>
      </c>
      <c r="I158" s="30">
        <v>7</v>
      </c>
      <c r="J158" s="30">
        <v>8</v>
      </c>
      <c r="K158" s="30">
        <v>9</v>
      </c>
      <c r="L158" s="30">
        <v>10</v>
      </c>
      <c r="M158" s="30">
        <v>11</v>
      </c>
      <c r="N158" s="30">
        <v>12</v>
      </c>
      <c r="O158" s="30">
        <v>13</v>
      </c>
      <c r="P158" s="30">
        <v>14</v>
      </c>
      <c r="Q158" s="30">
        <v>15</v>
      </c>
      <c r="R158" s="30">
        <v>16</v>
      </c>
      <c r="S158" s="30">
        <v>17</v>
      </c>
      <c r="T158" s="30">
        <v>18</v>
      </c>
      <c r="U158" s="30">
        <v>19</v>
      </c>
      <c r="V158" s="30">
        <v>20</v>
      </c>
      <c r="W158" s="30">
        <v>21</v>
      </c>
      <c r="X158" s="30">
        <v>22</v>
      </c>
      <c r="Y158" s="30">
        <v>23</v>
      </c>
      <c r="Z158" s="30">
        <v>24</v>
      </c>
      <c r="AA158" s="30">
        <v>25</v>
      </c>
      <c r="AB158" s="30">
        <v>26</v>
      </c>
      <c r="AC158" s="30">
        <v>27</v>
      </c>
      <c r="AD158" s="30">
        <v>28</v>
      </c>
      <c r="AE158" s="41"/>
      <c r="AF158" s="41"/>
      <c r="AG158" s="41"/>
      <c r="AH158" s="41"/>
      <c r="AI158" s="159"/>
      <c r="AJ158" s="41"/>
    </row>
    <row r="159" spans="1:52">
      <c r="A159" s="16"/>
      <c r="B159" s="31">
        <v>1</v>
      </c>
      <c r="C159" s="37" t="b">
        <f>IF($AM$11=$Z$145,$G$10-$AA$145,IF($AM$11=$Z$146,$G$10-$AA$146,IF($AM$11=$Z$147,$G$10-$AA$147,IF($AM$11=$Z$148,$G$10-$AA$148,IF($AM$11=$Z$149,$G$10-$AA$149,IF($AM$11=$Z$150,$G$10-$AA$150,IF($AM$11=$Z$151,$G$10-$AA$151)))))))</f>
        <v>0</v>
      </c>
      <c r="D159" s="37">
        <f t="shared" ref="D159:AD198" si="0">C159+1</f>
        <v>1</v>
      </c>
      <c r="E159" s="37">
        <f t="shared" si="0"/>
        <v>2</v>
      </c>
      <c r="F159" s="37">
        <f t="shared" si="0"/>
        <v>3</v>
      </c>
      <c r="G159" s="37">
        <f t="shared" si="0"/>
        <v>4</v>
      </c>
      <c r="H159" s="37">
        <f t="shared" si="0"/>
        <v>5</v>
      </c>
      <c r="I159" s="37">
        <f t="shared" si="0"/>
        <v>6</v>
      </c>
      <c r="J159" s="37">
        <f t="shared" si="0"/>
        <v>7</v>
      </c>
      <c r="K159" s="37">
        <f t="shared" si="0"/>
        <v>8</v>
      </c>
      <c r="L159" s="37">
        <f t="shared" si="0"/>
        <v>9</v>
      </c>
      <c r="M159" s="37">
        <f t="shared" si="0"/>
        <v>10</v>
      </c>
      <c r="N159" s="37">
        <f t="shared" si="0"/>
        <v>11</v>
      </c>
      <c r="O159" s="37">
        <f t="shared" si="0"/>
        <v>12</v>
      </c>
      <c r="P159" s="37">
        <f t="shared" si="0"/>
        <v>13</v>
      </c>
      <c r="Q159" s="37">
        <f t="shared" si="0"/>
        <v>14</v>
      </c>
      <c r="R159" s="37">
        <f t="shared" si="0"/>
        <v>15</v>
      </c>
      <c r="S159" s="37">
        <f t="shared" si="0"/>
        <v>16</v>
      </c>
      <c r="T159" s="37">
        <f t="shared" si="0"/>
        <v>17</v>
      </c>
      <c r="U159" s="37">
        <f t="shared" si="0"/>
        <v>18</v>
      </c>
      <c r="V159" s="37">
        <f t="shared" si="0"/>
        <v>19</v>
      </c>
      <c r="W159" s="37">
        <f t="shared" si="0"/>
        <v>20</v>
      </c>
      <c r="X159" s="37">
        <f t="shared" si="0"/>
        <v>21</v>
      </c>
      <c r="Y159" s="37">
        <f t="shared" si="0"/>
        <v>22</v>
      </c>
      <c r="Z159" s="37">
        <f t="shared" si="0"/>
        <v>23</v>
      </c>
      <c r="AA159" s="37">
        <f t="shared" si="0"/>
        <v>24</v>
      </c>
      <c r="AB159" s="37">
        <f t="shared" si="0"/>
        <v>25</v>
      </c>
      <c r="AC159" s="37">
        <f t="shared" si="0"/>
        <v>26</v>
      </c>
      <c r="AD159" s="37">
        <f t="shared" si="0"/>
        <v>27</v>
      </c>
      <c r="AE159" s="110"/>
      <c r="AF159" s="110"/>
      <c r="AG159" s="110"/>
      <c r="AH159" s="110"/>
      <c r="AI159" s="160"/>
      <c r="AJ159" s="110"/>
      <c r="AM159" s="4"/>
      <c r="AN159" s="4"/>
    </row>
    <row r="160" spans="1:52">
      <c r="A160" s="16"/>
      <c r="B160" s="31">
        <v>2</v>
      </c>
      <c r="C160" s="37">
        <f t="shared" ref="C160:C198" si="1">AD159+1</f>
        <v>28</v>
      </c>
      <c r="D160" s="37">
        <f t="shared" si="0"/>
        <v>29</v>
      </c>
      <c r="E160" s="37">
        <f t="shared" si="0"/>
        <v>30</v>
      </c>
      <c r="F160" s="37">
        <f t="shared" si="0"/>
        <v>31</v>
      </c>
      <c r="G160" s="37">
        <f t="shared" si="0"/>
        <v>32</v>
      </c>
      <c r="H160" s="37">
        <f t="shared" si="0"/>
        <v>33</v>
      </c>
      <c r="I160" s="37">
        <f t="shared" si="0"/>
        <v>34</v>
      </c>
      <c r="J160" s="37">
        <f t="shared" si="0"/>
        <v>35</v>
      </c>
      <c r="K160" s="37">
        <f t="shared" si="0"/>
        <v>36</v>
      </c>
      <c r="L160" s="37">
        <f t="shared" si="0"/>
        <v>37</v>
      </c>
      <c r="M160" s="37">
        <f t="shared" si="0"/>
        <v>38</v>
      </c>
      <c r="N160" s="37">
        <f t="shared" si="0"/>
        <v>39</v>
      </c>
      <c r="O160" s="37">
        <f t="shared" si="0"/>
        <v>40</v>
      </c>
      <c r="P160" s="37">
        <f t="shared" si="0"/>
        <v>41</v>
      </c>
      <c r="Q160" s="37">
        <f t="shared" si="0"/>
        <v>42</v>
      </c>
      <c r="R160" s="37">
        <f t="shared" si="0"/>
        <v>43</v>
      </c>
      <c r="S160" s="37">
        <f t="shared" si="0"/>
        <v>44</v>
      </c>
      <c r="T160" s="37">
        <f t="shared" si="0"/>
        <v>45</v>
      </c>
      <c r="U160" s="37">
        <f t="shared" si="0"/>
        <v>46</v>
      </c>
      <c r="V160" s="37">
        <f t="shared" si="0"/>
        <v>47</v>
      </c>
      <c r="W160" s="37">
        <f t="shared" si="0"/>
        <v>48</v>
      </c>
      <c r="X160" s="37">
        <f t="shared" si="0"/>
        <v>49</v>
      </c>
      <c r="Y160" s="37">
        <f t="shared" si="0"/>
        <v>50</v>
      </c>
      <c r="Z160" s="37">
        <f t="shared" si="0"/>
        <v>51</v>
      </c>
      <c r="AA160" s="37">
        <f t="shared" si="0"/>
        <v>52</v>
      </c>
      <c r="AB160" s="37">
        <f t="shared" si="0"/>
        <v>53</v>
      </c>
      <c r="AC160" s="37">
        <f t="shared" si="0"/>
        <v>54</v>
      </c>
      <c r="AD160" s="37">
        <f t="shared" si="0"/>
        <v>55</v>
      </c>
      <c r="AE160" s="110"/>
      <c r="AF160" s="110"/>
      <c r="AG160" s="110"/>
      <c r="AH160" s="110"/>
      <c r="AI160" s="160"/>
      <c r="AJ160" s="110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</row>
    <row r="161" spans="1:52">
      <c r="A161" s="16"/>
      <c r="B161" s="31">
        <v>3</v>
      </c>
      <c r="C161" s="37">
        <f t="shared" si="1"/>
        <v>56</v>
      </c>
      <c r="D161" s="37">
        <f t="shared" si="0"/>
        <v>57</v>
      </c>
      <c r="E161" s="37">
        <f t="shared" si="0"/>
        <v>58</v>
      </c>
      <c r="F161" s="37">
        <f t="shared" si="0"/>
        <v>59</v>
      </c>
      <c r="G161" s="37">
        <f t="shared" si="0"/>
        <v>60</v>
      </c>
      <c r="H161" s="37">
        <f t="shared" si="0"/>
        <v>61</v>
      </c>
      <c r="I161" s="37">
        <f t="shared" si="0"/>
        <v>62</v>
      </c>
      <c r="J161" s="37">
        <f t="shared" si="0"/>
        <v>63</v>
      </c>
      <c r="K161" s="37">
        <f t="shared" si="0"/>
        <v>64</v>
      </c>
      <c r="L161" s="37">
        <f t="shared" si="0"/>
        <v>65</v>
      </c>
      <c r="M161" s="37">
        <f t="shared" si="0"/>
        <v>66</v>
      </c>
      <c r="N161" s="37">
        <f t="shared" si="0"/>
        <v>67</v>
      </c>
      <c r="O161" s="37">
        <f t="shared" si="0"/>
        <v>68</v>
      </c>
      <c r="P161" s="37">
        <f t="shared" si="0"/>
        <v>69</v>
      </c>
      <c r="Q161" s="37">
        <f t="shared" si="0"/>
        <v>70</v>
      </c>
      <c r="R161" s="37">
        <f t="shared" si="0"/>
        <v>71</v>
      </c>
      <c r="S161" s="37">
        <f t="shared" si="0"/>
        <v>72</v>
      </c>
      <c r="T161" s="37">
        <f t="shared" si="0"/>
        <v>73</v>
      </c>
      <c r="U161" s="37">
        <f t="shared" si="0"/>
        <v>74</v>
      </c>
      <c r="V161" s="37">
        <f t="shared" si="0"/>
        <v>75</v>
      </c>
      <c r="W161" s="37">
        <f t="shared" si="0"/>
        <v>76</v>
      </c>
      <c r="X161" s="37">
        <f t="shared" si="0"/>
        <v>77</v>
      </c>
      <c r="Y161" s="37">
        <f t="shared" si="0"/>
        <v>78</v>
      </c>
      <c r="Z161" s="37">
        <f t="shared" si="0"/>
        <v>79</v>
      </c>
      <c r="AA161" s="37">
        <f t="shared" si="0"/>
        <v>80</v>
      </c>
      <c r="AB161" s="37">
        <f t="shared" si="0"/>
        <v>81</v>
      </c>
      <c r="AC161" s="37">
        <f t="shared" si="0"/>
        <v>82</v>
      </c>
      <c r="AD161" s="37">
        <f t="shared" si="0"/>
        <v>83</v>
      </c>
      <c r="AE161" s="110"/>
      <c r="AF161" s="110"/>
      <c r="AG161" s="110"/>
      <c r="AH161" s="110"/>
      <c r="AI161" s="160"/>
      <c r="AJ161" s="110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</row>
    <row r="162" spans="1:52" s="4" customFormat="1" ht="17.25" customHeight="1">
      <c r="A162" s="16"/>
      <c r="B162" s="31">
        <v>4</v>
      </c>
      <c r="C162" s="37">
        <f t="shared" si="1"/>
        <v>84</v>
      </c>
      <c r="D162" s="37">
        <f t="shared" si="0"/>
        <v>85</v>
      </c>
      <c r="E162" s="37">
        <f t="shared" si="0"/>
        <v>86</v>
      </c>
      <c r="F162" s="37">
        <f t="shared" si="0"/>
        <v>87</v>
      </c>
      <c r="G162" s="37">
        <f t="shared" si="0"/>
        <v>88</v>
      </c>
      <c r="H162" s="37">
        <f t="shared" si="0"/>
        <v>89</v>
      </c>
      <c r="I162" s="37">
        <f t="shared" si="0"/>
        <v>90</v>
      </c>
      <c r="J162" s="37">
        <f t="shared" si="0"/>
        <v>91</v>
      </c>
      <c r="K162" s="37">
        <f t="shared" si="0"/>
        <v>92</v>
      </c>
      <c r="L162" s="37">
        <f t="shared" si="0"/>
        <v>93</v>
      </c>
      <c r="M162" s="37">
        <f t="shared" si="0"/>
        <v>94</v>
      </c>
      <c r="N162" s="37">
        <f t="shared" si="0"/>
        <v>95</v>
      </c>
      <c r="O162" s="37">
        <f t="shared" si="0"/>
        <v>96</v>
      </c>
      <c r="P162" s="37">
        <f t="shared" si="0"/>
        <v>97</v>
      </c>
      <c r="Q162" s="37">
        <f t="shared" si="0"/>
        <v>98</v>
      </c>
      <c r="R162" s="37">
        <f t="shared" si="0"/>
        <v>99</v>
      </c>
      <c r="S162" s="37">
        <f t="shared" si="0"/>
        <v>100</v>
      </c>
      <c r="T162" s="37">
        <f t="shared" si="0"/>
        <v>101</v>
      </c>
      <c r="U162" s="37">
        <f t="shared" si="0"/>
        <v>102</v>
      </c>
      <c r="V162" s="37">
        <f t="shared" si="0"/>
        <v>103</v>
      </c>
      <c r="W162" s="37">
        <f t="shared" si="0"/>
        <v>104</v>
      </c>
      <c r="X162" s="37">
        <f t="shared" si="0"/>
        <v>105</v>
      </c>
      <c r="Y162" s="37">
        <f t="shared" si="0"/>
        <v>106</v>
      </c>
      <c r="Z162" s="37">
        <f t="shared" si="0"/>
        <v>107</v>
      </c>
      <c r="AA162" s="37">
        <f t="shared" si="0"/>
        <v>108</v>
      </c>
      <c r="AB162" s="37">
        <f t="shared" si="0"/>
        <v>109</v>
      </c>
      <c r="AC162" s="37">
        <f t="shared" si="0"/>
        <v>110</v>
      </c>
      <c r="AD162" s="37">
        <f t="shared" si="0"/>
        <v>111</v>
      </c>
      <c r="AI162" s="160"/>
    </row>
    <row r="163" spans="1:52" s="4" customFormat="1" ht="17.25" customHeight="1">
      <c r="A163" s="16"/>
      <c r="B163" s="31">
        <v>5</v>
      </c>
      <c r="C163" s="37">
        <f t="shared" si="1"/>
        <v>112</v>
      </c>
      <c r="D163" s="37">
        <f t="shared" si="0"/>
        <v>113</v>
      </c>
      <c r="E163" s="37">
        <f t="shared" si="0"/>
        <v>114</v>
      </c>
      <c r="F163" s="37">
        <f t="shared" si="0"/>
        <v>115</v>
      </c>
      <c r="G163" s="37">
        <f t="shared" si="0"/>
        <v>116</v>
      </c>
      <c r="H163" s="37">
        <f t="shared" si="0"/>
        <v>117</v>
      </c>
      <c r="I163" s="37">
        <f t="shared" si="0"/>
        <v>118</v>
      </c>
      <c r="J163" s="37">
        <f t="shared" si="0"/>
        <v>119</v>
      </c>
      <c r="K163" s="37">
        <f t="shared" si="0"/>
        <v>120</v>
      </c>
      <c r="L163" s="37">
        <f t="shared" si="0"/>
        <v>121</v>
      </c>
      <c r="M163" s="37">
        <f t="shared" si="0"/>
        <v>122</v>
      </c>
      <c r="N163" s="37">
        <f t="shared" si="0"/>
        <v>123</v>
      </c>
      <c r="O163" s="37">
        <f t="shared" si="0"/>
        <v>124</v>
      </c>
      <c r="P163" s="37">
        <f t="shared" si="0"/>
        <v>125</v>
      </c>
      <c r="Q163" s="37">
        <f t="shared" si="0"/>
        <v>126</v>
      </c>
      <c r="R163" s="37">
        <f t="shared" si="0"/>
        <v>127</v>
      </c>
      <c r="S163" s="37">
        <f t="shared" si="0"/>
        <v>128</v>
      </c>
      <c r="T163" s="37">
        <f t="shared" si="0"/>
        <v>129</v>
      </c>
      <c r="U163" s="37">
        <f t="shared" si="0"/>
        <v>130</v>
      </c>
      <c r="V163" s="37">
        <f t="shared" si="0"/>
        <v>131</v>
      </c>
      <c r="W163" s="37">
        <f t="shared" si="0"/>
        <v>132</v>
      </c>
      <c r="X163" s="37">
        <f t="shared" si="0"/>
        <v>133</v>
      </c>
      <c r="Y163" s="37">
        <f t="shared" si="0"/>
        <v>134</v>
      </c>
      <c r="Z163" s="37">
        <f t="shared" si="0"/>
        <v>135</v>
      </c>
      <c r="AA163" s="37">
        <f t="shared" si="0"/>
        <v>136</v>
      </c>
      <c r="AB163" s="37">
        <f t="shared" si="0"/>
        <v>137</v>
      </c>
      <c r="AC163" s="37">
        <f t="shared" si="0"/>
        <v>138</v>
      </c>
      <c r="AD163" s="37">
        <f t="shared" si="0"/>
        <v>139</v>
      </c>
      <c r="AI163" s="160"/>
    </row>
    <row r="164" spans="1:52" s="4" customFormat="1" ht="17.25" customHeight="1">
      <c r="A164" s="16"/>
      <c r="B164" s="31">
        <v>6</v>
      </c>
      <c r="C164" s="37">
        <f t="shared" si="1"/>
        <v>140</v>
      </c>
      <c r="D164" s="37">
        <f t="shared" si="0"/>
        <v>141</v>
      </c>
      <c r="E164" s="37">
        <f t="shared" si="0"/>
        <v>142</v>
      </c>
      <c r="F164" s="37">
        <f t="shared" si="0"/>
        <v>143</v>
      </c>
      <c r="G164" s="37">
        <f t="shared" si="0"/>
        <v>144</v>
      </c>
      <c r="H164" s="37">
        <f t="shared" si="0"/>
        <v>145</v>
      </c>
      <c r="I164" s="37">
        <f t="shared" si="0"/>
        <v>146</v>
      </c>
      <c r="J164" s="37">
        <f t="shared" si="0"/>
        <v>147</v>
      </c>
      <c r="K164" s="37">
        <f t="shared" si="0"/>
        <v>148</v>
      </c>
      <c r="L164" s="37">
        <f t="shared" si="0"/>
        <v>149</v>
      </c>
      <c r="M164" s="37">
        <f t="shared" si="0"/>
        <v>150</v>
      </c>
      <c r="N164" s="37">
        <f t="shared" si="0"/>
        <v>151</v>
      </c>
      <c r="O164" s="37">
        <f t="shared" si="0"/>
        <v>152</v>
      </c>
      <c r="P164" s="37">
        <f t="shared" si="0"/>
        <v>153</v>
      </c>
      <c r="Q164" s="37">
        <f t="shared" si="0"/>
        <v>154</v>
      </c>
      <c r="R164" s="37">
        <f t="shared" si="0"/>
        <v>155</v>
      </c>
      <c r="S164" s="37">
        <f t="shared" si="0"/>
        <v>156</v>
      </c>
      <c r="T164" s="37">
        <f t="shared" si="0"/>
        <v>157</v>
      </c>
      <c r="U164" s="37">
        <f t="shared" si="0"/>
        <v>158</v>
      </c>
      <c r="V164" s="37">
        <f t="shared" si="0"/>
        <v>159</v>
      </c>
      <c r="W164" s="37">
        <f t="shared" si="0"/>
        <v>160</v>
      </c>
      <c r="X164" s="37">
        <f t="shared" si="0"/>
        <v>161</v>
      </c>
      <c r="Y164" s="37">
        <f t="shared" si="0"/>
        <v>162</v>
      </c>
      <c r="Z164" s="37">
        <f t="shared" si="0"/>
        <v>163</v>
      </c>
      <c r="AA164" s="37">
        <f t="shared" si="0"/>
        <v>164</v>
      </c>
      <c r="AB164" s="37">
        <f t="shared" si="0"/>
        <v>165</v>
      </c>
      <c r="AC164" s="37">
        <f t="shared" si="0"/>
        <v>166</v>
      </c>
      <c r="AD164" s="37">
        <f t="shared" si="0"/>
        <v>167</v>
      </c>
      <c r="AI164" s="160"/>
    </row>
    <row r="165" spans="1:52" s="4" customFormat="1" ht="17.25" customHeight="1">
      <c r="A165" s="16"/>
      <c r="B165" s="31">
        <v>7</v>
      </c>
      <c r="C165" s="37">
        <f t="shared" si="1"/>
        <v>168</v>
      </c>
      <c r="D165" s="37">
        <f t="shared" si="0"/>
        <v>169</v>
      </c>
      <c r="E165" s="37">
        <f t="shared" si="0"/>
        <v>170</v>
      </c>
      <c r="F165" s="37">
        <f t="shared" si="0"/>
        <v>171</v>
      </c>
      <c r="G165" s="37">
        <f t="shared" si="0"/>
        <v>172</v>
      </c>
      <c r="H165" s="37">
        <f t="shared" si="0"/>
        <v>173</v>
      </c>
      <c r="I165" s="37">
        <f t="shared" si="0"/>
        <v>174</v>
      </c>
      <c r="J165" s="37">
        <f t="shared" si="0"/>
        <v>175</v>
      </c>
      <c r="K165" s="37">
        <f t="shared" si="0"/>
        <v>176</v>
      </c>
      <c r="L165" s="37">
        <f t="shared" si="0"/>
        <v>177</v>
      </c>
      <c r="M165" s="37">
        <f t="shared" si="0"/>
        <v>178</v>
      </c>
      <c r="N165" s="37">
        <f t="shared" si="0"/>
        <v>179</v>
      </c>
      <c r="O165" s="37">
        <f t="shared" si="0"/>
        <v>180</v>
      </c>
      <c r="P165" s="37">
        <f t="shared" si="0"/>
        <v>181</v>
      </c>
      <c r="Q165" s="37">
        <f t="shared" si="0"/>
        <v>182</v>
      </c>
      <c r="R165" s="37">
        <f t="shared" si="0"/>
        <v>183</v>
      </c>
      <c r="S165" s="37">
        <f t="shared" si="0"/>
        <v>184</v>
      </c>
      <c r="T165" s="37">
        <f t="shared" si="0"/>
        <v>185</v>
      </c>
      <c r="U165" s="37">
        <f t="shared" si="0"/>
        <v>186</v>
      </c>
      <c r="V165" s="37">
        <f t="shared" si="0"/>
        <v>187</v>
      </c>
      <c r="W165" s="37">
        <f t="shared" si="0"/>
        <v>188</v>
      </c>
      <c r="X165" s="37">
        <f t="shared" si="0"/>
        <v>189</v>
      </c>
      <c r="Y165" s="37">
        <f t="shared" si="0"/>
        <v>190</v>
      </c>
      <c r="Z165" s="37">
        <f t="shared" si="0"/>
        <v>191</v>
      </c>
      <c r="AA165" s="37">
        <f t="shared" si="0"/>
        <v>192</v>
      </c>
      <c r="AB165" s="37">
        <f t="shared" si="0"/>
        <v>193</v>
      </c>
      <c r="AC165" s="37">
        <f t="shared" si="0"/>
        <v>194</v>
      </c>
      <c r="AD165" s="37">
        <f t="shared" si="0"/>
        <v>195</v>
      </c>
      <c r="AI165" s="160"/>
    </row>
    <row r="166" spans="1:52" s="4" customFormat="1" ht="17.25" customHeight="1">
      <c r="A166" s="16"/>
      <c r="B166" s="31">
        <v>8</v>
      </c>
      <c r="C166" s="37">
        <f t="shared" si="1"/>
        <v>196</v>
      </c>
      <c r="D166" s="37">
        <f t="shared" si="0"/>
        <v>197</v>
      </c>
      <c r="E166" s="37">
        <f t="shared" si="0"/>
        <v>198</v>
      </c>
      <c r="F166" s="37">
        <f t="shared" si="0"/>
        <v>199</v>
      </c>
      <c r="G166" s="37">
        <f t="shared" si="0"/>
        <v>200</v>
      </c>
      <c r="H166" s="37">
        <f t="shared" si="0"/>
        <v>201</v>
      </c>
      <c r="I166" s="37">
        <f t="shared" si="0"/>
        <v>202</v>
      </c>
      <c r="J166" s="37">
        <f t="shared" si="0"/>
        <v>203</v>
      </c>
      <c r="K166" s="37">
        <f t="shared" si="0"/>
        <v>204</v>
      </c>
      <c r="L166" s="37">
        <f t="shared" si="0"/>
        <v>205</v>
      </c>
      <c r="M166" s="37">
        <f t="shared" si="0"/>
        <v>206</v>
      </c>
      <c r="N166" s="37">
        <f t="shared" si="0"/>
        <v>207</v>
      </c>
      <c r="O166" s="37">
        <f t="shared" si="0"/>
        <v>208</v>
      </c>
      <c r="P166" s="37">
        <f t="shared" si="0"/>
        <v>209</v>
      </c>
      <c r="Q166" s="37">
        <f t="shared" si="0"/>
        <v>210</v>
      </c>
      <c r="R166" s="37">
        <f t="shared" si="0"/>
        <v>211</v>
      </c>
      <c r="S166" s="37">
        <f t="shared" si="0"/>
        <v>212</v>
      </c>
      <c r="T166" s="37">
        <f t="shared" si="0"/>
        <v>213</v>
      </c>
      <c r="U166" s="37">
        <f t="shared" si="0"/>
        <v>214</v>
      </c>
      <c r="V166" s="37">
        <f t="shared" si="0"/>
        <v>215</v>
      </c>
      <c r="W166" s="37">
        <f t="shared" si="0"/>
        <v>216</v>
      </c>
      <c r="X166" s="37">
        <f t="shared" si="0"/>
        <v>217</v>
      </c>
      <c r="Y166" s="37">
        <f t="shared" si="0"/>
        <v>218</v>
      </c>
      <c r="Z166" s="37">
        <f t="shared" si="0"/>
        <v>219</v>
      </c>
      <c r="AA166" s="37">
        <f t="shared" si="0"/>
        <v>220</v>
      </c>
      <c r="AB166" s="37">
        <f t="shared" si="0"/>
        <v>221</v>
      </c>
      <c r="AC166" s="37">
        <f t="shared" si="0"/>
        <v>222</v>
      </c>
      <c r="AD166" s="37">
        <f t="shared" si="0"/>
        <v>223</v>
      </c>
      <c r="AI166" s="160"/>
    </row>
    <row r="167" spans="1:52" s="4" customFormat="1" ht="17.25" customHeight="1">
      <c r="A167" s="16"/>
      <c r="B167" s="31">
        <v>9</v>
      </c>
      <c r="C167" s="37">
        <f t="shared" si="1"/>
        <v>224</v>
      </c>
      <c r="D167" s="37">
        <f t="shared" si="0"/>
        <v>225</v>
      </c>
      <c r="E167" s="37">
        <f t="shared" si="0"/>
        <v>226</v>
      </c>
      <c r="F167" s="37">
        <f t="shared" si="0"/>
        <v>227</v>
      </c>
      <c r="G167" s="37">
        <f t="shared" si="0"/>
        <v>228</v>
      </c>
      <c r="H167" s="37">
        <f t="shared" si="0"/>
        <v>229</v>
      </c>
      <c r="I167" s="37">
        <f t="shared" si="0"/>
        <v>230</v>
      </c>
      <c r="J167" s="37">
        <f t="shared" si="0"/>
        <v>231</v>
      </c>
      <c r="K167" s="37">
        <f t="shared" si="0"/>
        <v>232</v>
      </c>
      <c r="L167" s="37">
        <f t="shared" si="0"/>
        <v>233</v>
      </c>
      <c r="M167" s="37">
        <f t="shared" si="0"/>
        <v>234</v>
      </c>
      <c r="N167" s="37">
        <f t="shared" si="0"/>
        <v>235</v>
      </c>
      <c r="O167" s="37">
        <f t="shared" si="0"/>
        <v>236</v>
      </c>
      <c r="P167" s="37">
        <f t="shared" si="0"/>
        <v>237</v>
      </c>
      <c r="Q167" s="37">
        <f t="shared" si="0"/>
        <v>238</v>
      </c>
      <c r="R167" s="37">
        <f t="shared" si="0"/>
        <v>239</v>
      </c>
      <c r="S167" s="37">
        <f t="shared" si="0"/>
        <v>240</v>
      </c>
      <c r="T167" s="37">
        <f t="shared" si="0"/>
        <v>241</v>
      </c>
      <c r="U167" s="37">
        <f t="shared" si="0"/>
        <v>242</v>
      </c>
      <c r="V167" s="37">
        <f t="shared" si="0"/>
        <v>243</v>
      </c>
      <c r="W167" s="37">
        <f t="shared" si="0"/>
        <v>244</v>
      </c>
      <c r="X167" s="37">
        <f t="shared" si="0"/>
        <v>245</v>
      </c>
      <c r="Y167" s="37">
        <f t="shared" si="0"/>
        <v>246</v>
      </c>
      <c r="Z167" s="37">
        <f t="shared" si="0"/>
        <v>247</v>
      </c>
      <c r="AA167" s="37">
        <f t="shared" si="0"/>
        <v>248</v>
      </c>
      <c r="AB167" s="37">
        <f t="shared" si="0"/>
        <v>249</v>
      </c>
      <c r="AC167" s="37">
        <f t="shared" si="0"/>
        <v>250</v>
      </c>
      <c r="AD167" s="37">
        <f t="shared" si="0"/>
        <v>251</v>
      </c>
      <c r="AI167" s="160"/>
    </row>
    <row r="168" spans="1:52" s="4" customFormat="1" ht="17.25" customHeight="1">
      <c r="A168" s="16"/>
      <c r="B168" s="31">
        <v>10</v>
      </c>
      <c r="C168" s="37">
        <f t="shared" si="1"/>
        <v>252</v>
      </c>
      <c r="D168" s="37">
        <f t="shared" si="0"/>
        <v>253</v>
      </c>
      <c r="E168" s="37">
        <f t="shared" si="0"/>
        <v>254</v>
      </c>
      <c r="F168" s="37">
        <f t="shared" si="0"/>
        <v>255</v>
      </c>
      <c r="G168" s="37">
        <f t="shared" si="0"/>
        <v>256</v>
      </c>
      <c r="H168" s="37">
        <f t="shared" si="0"/>
        <v>257</v>
      </c>
      <c r="I168" s="37">
        <f t="shared" si="0"/>
        <v>258</v>
      </c>
      <c r="J168" s="37">
        <f t="shared" si="0"/>
        <v>259</v>
      </c>
      <c r="K168" s="37">
        <f t="shared" si="0"/>
        <v>260</v>
      </c>
      <c r="L168" s="37">
        <f t="shared" si="0"/>
        <v>261</v>
      </c>
      <c r="M168" s="37">
        <f t="shared" si="0"/>
        <v>262</v>
      </c>
      <c r="N168" s="37">
        <f t="shared" si="0"/>
        <v>263</v>
      </c>
      <c r="O168" s="37">
        <f t="shared" si="0"/>
        <v>264</v>
      </c>
      <c r="P168" s="37">
        <f t="shared" si="0"/>
        <v>265</v>
      </c>
      <c r="Q168" s="37">
        <f t="shared" si="0"/>
        <v>266</v>
      </c>
      <c r="R168" s="37">
        <f t="shared" si="0"/>
        <v>267</v>
      </c>
      <c r="S168" s="37">
        <f t="shared" si="0"/>
        <v>268</v>
      </c>
      <c r="T168" s="37">
        <f t="shared" si="0"/>
        <v>269</v>
      </c>
      <c r="U168" s="37">
        <f t="shared" si="0"/>
        <v>270</v>
      </c>
      <c r="V168" s="37">
        <f t="shared" si="0"/>
        <v>271</v>
      </c>
      <c r="W168" s="37">
        <f t="shared" si="0"/>
        <v>272</v>
      </c>
      <c r="X168" s="37">
        <f t="shared" si="0"/>
        <v>273</v>
      </c>
      <c r="Y168" s="37">
        <f t="shared" si="0"/>
        <v>274</v>
      </c>
      <c r="Z168" s="37">
        <f t="shared" si="0"/>
        <v>275</v>
      </c>
      <c r="AA168" s="37">
        <f t="shared" si="0"/>
        <v>276</v>
      </c>
      <c r="AB168" s="37">
        <f t="shared" si="0"/>
        <v>277</v>
      </c>
      <c r="AC168" s="37">
        <f t="shared" si="0"/>
        <v>278</v>
      </c>
      <c r="AD168" s="37">
        <f t="shared" si="0"/>
        <v>279</v>
      </c>
      <c r="AI168" s="160"/>
    </row>
    <row r="169" spans="1:52" s="4" customFormat="1" ht="17.25" customHeight="1">
      <c r="A169" s="16"/>
      <c r="B169" s="31">
        <v>11</v>
      </c>
      <c r="C169" s="37">
        <f t="shared" si="1"/>
        <v>280</v>
      </c>
      <c r="D169" s="37">
        <f t="shared" si="0"/>
        <v>281</v>
      </c>
      <c r="E169" s="37">
        <f t="shared" si="0"/>
        <v>282</v>
      </c>
      <c r="F169" s="37">
        <f t="shared" si="0"/>
        <v>283</v>
      </c>
      <c r="G169" s="37">
        <f t="shared" si="0"/>
        <v>284</v>
      </c>
      <c r="H169" s="37">
        <f t="shared" si="0"/>
        <v>285</v>
      </c>
      <c r="I169" s="37">
        <f t="shared" si="0"/>
        <v>286</v>
      </c>
      <c r="J169" s="37">
        <f t="shared" si="0"/>
        <v>287</v>
      </c>
      <c r="K169" s="37">
        <f t="shared" si="0"/>
        <v>288</v>
      </c>
      <c r="L169" s="37">
        <f t="shared" si="0"/>
        <v>289</v>
      </c>
      <c r="M169" s="37">
        <f t="shared" si="0"/>
        <v>290</v>
      </c>
      <c r="N169" s="37">
        <f t="shared" si="0"/>
        <v>291</v>
      </c>
      <c r="O169" s="37">
        <f t="shared" si="0"/>
        <v>292</v>
      </c>
      <c r="P169" s="37">
        <f t="shared" si="0"/>
        <v>293</v>
      </c>
      <c r="Q169" s="37">
        <f t="shared" si="0"/>
        <v>294</v>
      </c>
      <c r="R169" s="37">
        <f t="shared" si="0"/>
        <v>295</v>
      </c>
      <c r="S169" s="37">
        <f t="shared" si="0"/>
        <v>296</v>
      </c>
      <c r="T169" s="37">
        <f t="shared" si="0"/>
        <v>297</v>
      </c>
      <c r="U169" s="37">
        <f t="shared" si="0"/>
        <v>298</v>
      </c>
      <c r="V169" s="37">
        <f t="shared" si="0"/>
        <v>299</v>
      </c>
      <c r="W169" s="37">
        <f t="shared" si="0"/>
        <v>300</v>
      </c>
      <c r="X169" s="37">
        <f t="shared" si="0"/>
        <v>301</v>
      </c>
      <c r="Y169" s="37">
        <f t="shared" si="0"/>
        <v>302</v>
      </c>
      <c r="Z169" s="37">
        <f t="shared" si="0"/>
        <v>303</v>
      </c>
      <c r="AA169" s="37">
        <f t="shared" si="0"/>
        <v>304</v>
      </c>
      <c r="AB169" s="37">
        <f t="shared" si="0"/>
        <v>305</v>
      </c>
      <c r="AC169" s="37">
        <f t="shared" si="0"/>
        <v>306</v>
      </c>
      <c r="AD169" s="37">
        <f t="shared" si="0"/>
        <v>307</v>
      </c>
      <c r="AI169" s="160"/>
    </row>
    <row r="170" spans="1:52" s="4" customFormat="1" ht="17.25" customHeight="1">
      <c r="A170" s="16"/>
      <c r="B170" s="31">
        <v>12</v>
      </c>
      <c r="C170" s="37">
        <f t="shared" si="1"/>
        <v>308</v>
      </c>
      <c r="D170" s="37">
        <f t="shared" si="0"/>
        <v>309</v>
      </c>
      <c r="E170" s="37">
        <f t="shared" si="0"/>
        <v>310</v>
      </c>
      <c r="F170" s="37">
        <f t="shared" si="0"/>
        <v>311</v>
      </c>
      <c r="G170" s="37">
        <f t="shared" si="0"/>
        <v>312</v>
      </c>
      <c r="H170" s="37">
        <f t="shared" si="0"/>
        <v>313</v>
      </c>
      <c r="I170" s="37">
        <f t="shared" si="0"/>
        <v>314</v>
      </c>
      <c r="J170" s="37">
        <f t="shared" si="0"/>
        <v>315</v>
      </c>
      <c r="K170" s="37">
        <f t="shared" si="0"/>
        <v>316</v>
      </c>
      <c r="L170" s="37">
        <f t="shared" si="0"/>
        <v>317</v>
      </c>
      <c r="M170" s="37">
        <f t="shared" si="0"/>
        <v>318</v>
      </c>
      <c r="N170" s="37">
        <f t="shared" si="0"/>
        <v>319</v>
      </c>
      <c r="O170" s="37">
        <f t="shared" si="0"/>
        <v>320</v>
      </c>
      <c r="P170" s="37">
        <f t="shared" si="0"/>
        <v>321</v>
      </c>
      <c r="Q170" s="37">
        <f t="shared" si="0"/>
        <v>322</v>
      </c>
      <c r="R170" s="37">
        <f t="shared" si="0"/>
        <v>323</v>
      </c>
      <c r="S170" s="37">
        <f t="shared" si="0"/>
        <v>324</v>
      </c>
      <c r="T170" s="37">
        <f t="shared" si="0"/>
        <v>325</v>
      </c>
      <c r="U170" s="37">
        <f t="shared" si="0"/>
        <v>326</v>
      </c>
      <c r="V170" s="37">
        <f t="shared" si="0"/>
        <v>327</v>
      </c>
      <c r="W170" s="37">
        <f t="shared" si="0"/>
        <v>328</v>
      </c>
      <c r="X170" s="37">
        <f t="shared" si="0"/>
        <v>329</v>
      </c>
      <c r="Y170" s="37">
        <f t="shared" si="0"/>
        <v>330</v>
      </c>
      <c r="Z170" s="37">
        <f t="shared" si="0"/>
        <v>331</v>
      </c>
      <c r="AA170" s="37">
        <f t="shared" si="0"/>
        <v>332</v>
      </c>
      <c r="AB170" s="37">
        <f t="shared" si="0"/>
        <v>333</v>
      </c>
      <c r="AC170" s="37">
        <f t="shared" si="0"/>
        <v>334</v>
      </c>
      <c r="AD170" s="37">
        <f t="shared" si="0"/>
        <v>335</v>
      </c>
      <c r="AI170" s="160"/>
    </row>
    <row r="171" spans="1:52" s="4" customFormat="1" ht="17.25" customHeight="1">
      <c r="A171" s="16"/>
      <c r="B171" s="31">
        <v>13</v>
      </c>
      <c r="C171" s="37">
        <f t="shared" si="1"/>
        <v>336</v>
      </c>
      <c r="D171" s="37">
        <f t="shared" si="0"/>
        <v>337</v>
      </c>
      <c r="E171" s="37">
        <f t="shared" si="0"/>
        <v>338</v>
      </c>
      <c r="F171" s="37">
        <f t="shared" si="0"/>
        <v>339</v>
      </c>
      <c r="G171" s="37">
        <f t="shared" si="0"/>
        <v>340</v>
      </c>
      <c r="H171" s="37">
        <f t="shared" si="0"/>
        <v>341</v>
      </c>
      <c r="I171" s="37">
        <f t="shared" si="0"/>
        <v>342</v>
      </c>
      <c r="J171" s="37">
        <f t="shared" si="0"/>
        <v>343</v>
      </c>
      <c r="K171" s="37">
        <f t="shared" si="0"/>
        <v>344</v>
      </c>
      <c r="L171" s="37">
        <f t="shared" si="0"/>
        <v>345</v>
      </c>
      <c r="M171" s="37">
        <f t="shared" si="0"/>
        <v>346</v>
      </c>
      <c r="N171" s="37">
        <f t="shared" si="0"/>
        <v>347</v>
      </c>
      <c r="O171" s="37">
        <f t="shared" si="0"/>
        <v>348</v>
      </c>
      <c r="P171" s="37">
        <f t="shared" si="0"/>
        <v>349</v>
      </c>
      <c r="Q171" s="37">
        <f t="shared" si="0"/>
        <v>350</v>
      </c>
      <c r="R171" s="37">
        <f t="shared" si="0"/>
        <v>351</v>
      </c>
      <c r="S171" s="37">
        <f t="shared" si="0"/>
        <v>352</v>
      </c>
      <c r="T171" s="37">
        <f t="shared" si="0"/>
        <v>353</v>
      </c>
      <c r="U171" s="37">
        <f t="shared" si="0"/>
        <v>354</v>
      </c>
      <c r="V171" s="37">
        <f t="shared" si="0"/>
        <v>355</v>
      </c>
      <c r="W171" s="37">
        <f t="shared" si="0"/>
        <v>356</v>
      </c>
      <c r="X171" s="37">
        <f t="shared" si="0"/>
        <v>357</v>
      </c>
      <c r="Y171" s="37">
        <f t="shared" si="0"/>
        <v>358</v>
      </c>
      <c r="Z171" s="37">
        <f t="shared" si="0"/>
        <v>359</v>
      </c>
      <c r="AA171" s="37">
        <f t="shared" si="0"/>
        <v>360</v>
      </c>
      <c r="AB171" s="37">
        <f t="shared" si="0"/>
        <v>361</v>
      </c>
      <c r="AC171" s="37">
        <f t="shared" si="0"/>
        <v>362</v>
      </c>
      <c r="AD171" s="37">
        <f t="shared" si="0"/>
        <v>363</v>
      </c>
      <c r="AI171" s="160"/>
    </row>
    <row r="172" spans="1:52" s="4" customFormat="1" ht="17.25" customHeight="1">
      <c r="A172" s="16"/>
      <c r="B172" s="31">
        <v>14</v>
      </c>
      <c r="C172" s="37">
        <f t="shared" si="1"/>
        <v>364</v>
      </c>
      <c r="D172" s="37">
        <f t="shared" si="0"/>
        <v>365</v>
      </c>
      <c r="E172" s="37">
        <f t="shared" si="0"/>
        <v>366</v>
      </c>
      <c r="F172" s="37">
        <f t="shared" si="0"/>
        <v>367</v>
      </c>
      <c r="G172" s="37">
        <f t="shared" si="0"/>
        <v>368</v>
      </c>
      <c r="H172" s="37">
        <f t="shared" si="0"/>
        <v>369</v>
      </c>
      <c r="I172" s="37">
        <f t="shared" si="0"/>
        <v>370</v>
      </c>
      <c r="J172" s="37">
        <f t="shared" si="0"/>
        <v>371</v>
      </c>
      <c r="K172" s="37">
        <f t="shared" si="0"/>
        <v>372</v>
      </c>
      <c r="L172" s="37">
        <f t="shared" si="0"/>
        <v>373</v>
      </c>
      <c r="M172" s="37">
        <f t="shared" si="0"/>
        <v>374</v>
      </c>
      <c r="N172" s="37">
        <f t="shared" si="0"/>
        <v>375</v>
      </c>
      <c r="O172" s="37">
        <f t="shared" si="0"/>
        <v>376</v>
      </c>
      <c r="P172" s="37">
        <f t="shared" si="0"/>
        <v>377</v>
      </c>
      <c r="Q172" s="37">
        <f t="shared" si="0"/>
        <v>378</v>
      </c>
      <c r="R172" s="37">
        <f t="shared" si="0"/>
        <v>379</v>
      </c>
      <c r="S172" s="37">
        <f t="shared" si="0"/>
        <v>380</v>
      </c>
      <c r="T172" s="37">
        <f t="shared" si="0"/>
        <v>381</v>
      </c>
      <c r="U172" s="37">
        <f t="shared" si="0"/>
        <v>382</v>
      </c>
      <c r="V172" s="37">
        <f t="shared" si="0"/>
        <v>383</v>
      </c>
      <c r="W172" s="37">
        <f t="shared" si="0"/>
        <v>384</v>
      </c>
      <c r="X172" s="37">
        <f t="shared" si="0"/>
        <v>385</v>
      </c>
      <c r="Y172" s="37">
        <f t="shared" si="0"/>
        <v>386</v>
      </c>
      <c r="Z172" s="37">
        <f t="shared" si="0"/>
        <v>387</v>
      </c>
      <c r="AA172" s="37">
        <f t="shared" si="0"/>
        <v>388</v>
      </c>
      <c r="AB172" s="37">
        <f t="shared" si="0"/>
        <v>389</v>
      </c>
      <c r="AC172" s="37">
        <f t="shared" si="0"/>
        <v>390</v>
      </c>
      <c r="AD172" s="37">
        <f t="shared" si="0"/>
        <v>391</v>
      </c>
      <c r="AI172" s="160"/>
    </row>
    <row r="173" spans="1:52" s="4" customFormat="1" ht="17.25" customHeight="1">
      <c r="A173" s="16"/>
      <c r="B173" s="31">
        <v>15</v>
      </c>
      <c r="C173" s="37">
        <f t="shared" si="1"/>
        <v>392</v>
      </c>
      <c r="D173" s="37">
        <f t="shared" si="0"/>
        <v>393</v>
      </c>
      <c r="E173" s="37">
        <f t="shared" si="0"/>
        <v>394</v>
      </c>
      <c r="F173" s="37">
        <f t="shared" si="0"/>
        <v>395</v>
      </c>
      <c r="G173" s="37">
        <f t="shared" si="0"/>
        <v>396</v>
      </c>
      <c r="H173" s="37">
        <f t="shared" si="0"/>
        <v>397</v>
      </c>
      <c r="I173" s="37">
        <f t="shared" si="0"/>
        <v>398</v>
      </c>
      <c r="J173" s="37">
        <f t="shared" si="0"/>
        <v>399</v>
      </c>
      <c r="K173" s="37">
        <f t="shared" si="0"/>
        <v>400</v>
      </c>
      <c r="L173" s="37">
        <f t="shared" si="0"/>
        <v>401</v>
      </c>
      <c r="M173" s="37">
        <f t="shared" si="0"/>
        <v>402</v>
      </c>
      <c r="N173" s="37">
        <f t="shared" si="0"/>
        <v>403</v>
      </c>
      <c r="O173" s="37">
        <f t="shared" si="0"/>
        <v>404</v>
      </c>
      <c r="P173" s="37">
        <f t="shared" si="0"/>
        <v>405</v>
      </c>
      <c r="Q173" s="37">
        <f t="shared" si="0"/>
        <v>406</v>
      </c>
      <c r="R173" s="37">
        <f t="shared" si="0"/>
        <v>407</v>
      </c>
      <c r="S173" s="37">
        <f t="shared" si="0"/>
        <v>408</v>
      </c>
      <c r="T173" s="37">
        <f t="shared" si="0"/>
        <v>409</v>
      </c>
      <c r="U173" s="37">
        <f t="shared" si="0"/>
        <v>410</v>
      </c>
      <c r="V173" s="37">
        <f t="shared" si="0"/>
        <v>411</v>
      </c>
      <c r="W173" s="37">
        <f t="shared" si="0"/>
        <v>412</v>
      </c>
      <c r="X173" s="37">
        <f t="shared" si="0"/>
        <v>413</v>
      </c>
      <c r="Y173" s="37">
        <f t="shared" si="0"/>
        <v>414</v>
      </c>
      <c r="Z173" s="37">
        <f t="shared" si="0"/>
        <v>415</v>
      </c>
      <c r="AA173" s="37">
        <f t="shared" si="0"/>
        <v>416</v>
      </c>
      <c r="AB173" s="37">
        <f t="shared" si="0"/>
        <v>417</v>
      </c>
      <c r="AC173" s="37">
        <f t="shared" si="0"/>
        <v>418</v>
      </c>
      <c r="AD173" s="37">
        <f t="shared" si="0"/>
        <v>419</v>
      </c>
      <c r="AI173" s="160"/>
    </row>
    <row r="174" spans="1:52" s="4" customFormat="1" ht="17.25" customHeight="1">
      <c r="A174" s="16"/>
      <c r="B174" s="31">
        <v>16</v>
      </c>
      <c r="C174" s="37">
        <f t="shared" si="1"/>
        <v>420</v>
      </c>
      <c r="D174" s="37">
        <f t="shared" si="0"/>
        <v>421</v>
      </c>
      <c r="E174" s="37">
        <f t="shared" si="0"/>
        <v>422</v>
      </c>
      <c r="F174" s="37">
        <f t="shared" si="0"/>
        <v>423</v>
      </c>
      <c r="G174" s="37">
        <f t="shared" si="0"/>
        <v>424</v>
      </c>
      <c r="H174" s="37">
        <f t="shared" si="0"/>
        <v>425</v>
      </c>
      <c r="I174" s="37">
        <f t="shared" si="0"/>
        <v>426</v>
      </c>
      <c r="J174" s="37">
        <f t="shared" si="0"/>
        <v>427</v>
      </c>
      <c r="K174" s="37">
        <f t="shared" si="0"/>
        <v>428</v>
      </c>
      <c r="L174" s="37">
        <f t="shared" si="0"/>
        <v>429</v>
      </c>
      <c r="M174" s="37">
        <f t="shared" si="0"/>
        <v>430</v>
      </c>
      <c r="N174" s="37">
        <f t="shared" si="0"/>
        <v>431</v>
      </c>
      <c r="O174" s="37">
        <f t="shared" si="0"/>
        <v>432</v>
      </c>
      <c r="P174" s="37">
        <f t="shared" si="0"/>
        <v>433</v>
      </c>
      <c r="Q174" s="37">
        <f t="shared" si="0"/>
        <v>434</v>
      </c>
      <c r="R174" s="37">
        <f t="shared" si="0"/>
        <v>435</v>
      </c>
      <c r="S174" s="37">
        <f t="shared" si="0"/>
        <v>436</v>
      </c>
      <c r="T174" s="37">
        <f t="shared" si="0"/>
        <v>437</v>
      </c>
      <c r="U174" s="37">
        <f t="shared" si="0"/>
        <v>438</v>
      </c>
      <c r="V174" s="37">
        <f t="shared" si="0"/>
        <v>439</v>
      </c>
      <c r="W174" s="37">
        <f t="shared" si="0"/>
        <v>440</v>
      </c>
      <c r="X174" s="37">
        <f t="shared" si="0"/>
        <v>441</v>
      </c>
      <c r="Y174" s="37">
        <f t="shared" si="0"/>
        <v>442</v>
      </c>
      <c r="Z174" s="37">
        <f t="shared" si="0"/>
        <v>443</v>
      </c>
      <c r="AA174" s="37">
        <f t="shared" si="0"/>
        <v>444</v>
      </c>
      <c r="AB174" s="37">
        <f t="shared" si="0"/>
        <v>445</v>
      </c>
      <c r="AC174" s="37">
        <f t="shared" si="0"/>
        <v>446</v>
      </c>
      <c r="AD174" s="37">
        <f t="shared" si="0"/>
        <v>447</v>
      </c>
      <c r="AI174" s="160"/>
    </row>
    <row r="175" spans="1:52" s="4" customFormat="1" ht="17.25" customHeight="1">
      <c r="A175" s="16"/>
      <c r="B175" s="31">
        <v>17</v>
      </c>
      <c r="C175" s="37">
        <f t="shared" si="1"/>
        <v>448</v>
      </c>
      <c r="D175" s="37">
        <f t="shared" si="0"/>
        <v>449</v>
      </c>
      <c r="E175" s="37">
        <f t="shared" si="0"/>
        <v>450</v>
      </c>
      <c r="F175" s="37">
        <f t="shared" si="0"/>
        <v>451</v>
      </c>
      <c r="G175" s="37">
        <f t="shared" si="0"/>
        <v>452</v>
      </c>
      <c r="H175" s="37">
        <f t="shared" si="0"/>
        <v>453</v>
      </c>
      <c r="I175" s="37">
        <f t="shared" si="0"/>
        <v>454</v>
      </c>
      <c r="J175" s="37">
        <f t="shared" si="0"/>
        <v>455</v>
      </c>
      <c r="K175" s="37">
        <f t="shared" si="0"/>
        <v>456</v>
      </c>
      <c r="L175" s="37">
        <f t="shared" si="0"/>
        <v>457</v>
      </c>
      <c r="M175" s="37">
        <f t="shared" si="0"/>
        <v>458</v>
      </c>
      <c r="N175" s="37">
        <f t="shared" si="0"/>
        <v>459</v>
      </c>
      <c r="O175" s="37">
        <f t="shared" si="0"/>
        <v>460</v>
      </c>
      <c r="P175" s="37">
        <f t="shared" si="0"/>
        <v>461</v>
      </c>
      <c r="Q175" s="37">
        <f t="shared" si="0"/>
        <v>462</v>
      </c>
      <c r="R175" s="37">
        <f t="shared" si="0"/>
        <v>463</v>
      </c>
      <c r="S175" s="37">
        <f t="shared" si="0"/>
        <v>464</v>
      </c>
      <c r="T175" s="37">
        <f t="shared" si="0"/>
        <v>465</v>
      </c>
      <c r="U175" s="37">
        <f t="shared" si="0"/>
        <v>466</v>
      </c>
      <c r="V175" s="37">
        <f t="shared" si="0"/>
        <v>467</v>
      </c>
      <c r="W175" s="37">
        <f t="shared" si="0"/>
        <v>468</v>
      </c>
      <c r="X175" s="37">
        <f t="shared" si="0"/>
        <v>469</v>
      </c>
      <c r="Y175" s="37">
        <f t="shared" si="0"/>
        <v>470</v>
      </c>
      <c r="Z175" s="37">
        <f t="shared" si="0"/>
        <v>471</v>
      </c>
      <c r="AA175" s="37">
        <f t="shared" si="0"/>
        <v>472</v>
      </c>
      <c r="AB175" s="37">
        <f t="shared" si="0"/>
        <v>473</v>
      </c>
      <c r="AC175" s="37">
        <f t="shared" si="0"/>
        <v>474</v>
      </c>
      <c r="AD175" s="37">
        <f t="shared" si="0"/>
        <v>475</v>
      </c>
      <c r="AI175" s="160"/>
    </row>
    <row r="176" spans="1:52" s="4" customFormat="1" ht="17.25" customHeight="1">
      <c r="A176" s="16"/>
      <c r="B176" s="31">
        <v>18</v>
      </c>
      <c r="C176" s="37">
        <f t="shared" si="1"/>
        <v>476</v>
      </c>
      <c r="D176" s="37">
        <f t="shared" si="0"/>
        <v>477</v>
      </c>
      <c r="E176" s="37">
        <f t="shared" si="0"/>
        <v>478</v>
      </c>
      <c r="F176" s="37">
        <f t="shared" si="0"/>
        <v>479</v>
      </c>
      <c r="G176" s="37">
        <f t="shared" si="0"/>
        <v>480</v>
      </c>
      <c r="H176" s="37">
        <f t="shared" si="0"/>
        <v>481</v>
      </c>
      <c r="I176" s="37">
        <f t="shared" si="0"/>
        <v>482</v>
      </c>
      <c r="J176" s="37">
        <f t="shared" si="0"/>
        <v>483</v>
      </c>
      <c r="K176" s="37">
        <f t="shared" si="0"/>
        <v>484</v>
      </c>
      <c r="L176" s="37">
        <f t="shared" si="0"/>
        <v>485</v>
      </c>
      <c r="M176" s="37">
        <f t="shared" si="0"/>
        <v>486</v>
      </c>
      <c r="N176" s="37">
        <f t="shared" si="0"/>
        <v>487</v>
      </c>
      <c r="O176" s="37">
        <f t="shared" si="0"/>
        <v>488</v>
      </c>
      <c r="P176" s="37">
        <f t="shared" si="0"/>
        <v>489</v>
      </c>
      <c r="Q176" s="37">
        <f t="shared" si="0"/>
        <v>490</v>
      </c>
      <c r="R176" s="37">
        <f t="shared" si="0"/>
        <v>491</v>
      </c>
      <c r="S176" s="37">
        <f t="shared" si="0"/>
        <v>492</v>
      </c>
      <c r="T176" s="37">
        <f t="shared" si="0"/>
        <v>493</v>
      </c>
      <c r="U176" s="37">
        <f t="shared" si="0"/>
        <v>494</v>
      </c>
      <c r="V176" s="37">
        <f t="shared" si="0"/>
        <v>495</v>
      </c>
      <c r="W176" s="37">
        <f t="shared" si="0"/>
        <v>496</v>
      </c>
      <c r="X176" s="37">
        <f t="shared" si="0"/>
        <v>497</v>
      </c>
      <c r="Y176" s="37">
        <f t="shared" si="0"/>
        <v>498</v>
      </c>
      <c r="Z176" s="37">
        <f t="shared" si="0"/>
        <v>499</v>
      </c>
      <c r="AA176" s="37">
        <f t="shared" si="0"/>
        <v>500</v>
      </c>
      <c r="AB176" s="37">
        <f t="shared" si="0"/>
        <v>501</v>
      </c>
      <c r="AC176" s="37">
        <f t="shared" si="0"/>
        <v>502</v>
      </c>
      <c r="AD176" s="37">
        <f t="shared" si="0"/>
        <v>503</v>
      </c>
      <c r="AI176" s="160"/>
    </row>
    <row r="177" spans="1:52" s="4" customFormat="1" ht="17.25" customHeight="1">
      <c r="A177" s="16"/>
      <c r="B177" s="31">
        <v>19</v>
      </c>
      <c r="C177" s="37">
        <f t="shared" si="1"/>
        <v>504</v>
      </c>
      <c r="D177" s="37">
        <f t="shared" si="0"/>
        <v>505</v>
      </c>
      <c r="E177" s="37">
        <f t="shared" si="0"/>
        <v>506</v>
      </c>
      <c r="F177" s="37">
        <f t="shared" si="0"/>
        <v>507</v>
      </c>
      <c r="G177" s="37">
        <f t="shared" si="0"/>
        <v>508</v>
      </c>
      <c r="H177" s="37">
        <f t="shared" si="0"/>
        <v>509</v>
      </c>
      <c r="I177" s="37">
        <f t="shared" si="0"/>
        <v>510</v>
      </c>
      <c r="J177" s="37">
        <f t="shared" si="0"/>
        <v>511</v>
      </c>
      <c r="K177" s="37">
        <f t="shared" si="0"/>
        <v>512</v>
      </c>
      <c r="L177" s="37">
        <f t="shared" si="0"/>
        <v>513</v>
      </c>
      <c r="M177" s="37">
        <f t="shared" si="0"/>
        <v>514</v>
      </c>
      <c r="N177" s="37">
        <f t="shared" si="0"/>
        <v>515</v>
      </c>
      <c r="O177" s="37">
        <f t="shared" si="0"/>
        <v>516</v>
      </c>
      <c r="P177" s="37">
        <f t="shared" si="0"/>
        <v>517</v>
      </c>
      <c r="Q177" s="37">
        <f t="shared" si="0"/>
        <v>518</v>
      </c>
      <c r="R177" s="37">
        <f t="shared" si="0"/>
        <v>519</v>
      </c>
      <c r="S177" s="37">
        <f t="shared" si="0"/>
        <v>520</v>
      </c>
      <c r="T177" s="37">
        <f t="shared" si="0"/>
        <v>521</v>
      </c>
      <c r="U177" s="37">
        <f t="shared" si="0"/>
        <v>522</v>
      </c>
      <c r="V177" s="37">
        <f t="shared" si="0"/>
        <v>523</v>
      </c>
      <c r="W177" s="37">
        <f t="shared" si="0"/>
        <v>524</v>
      </c>
      <c r="X177" s="37">
        <f t="shared" si="0"/>
        <v>525</v>
      </c>
      <c r="Y177" s="37">
        <f t="shared" si="0"/>
        <v>526</v>
      </c>
      <c r="Z177" s="37">
        <f t="shared" si="0"/>
        <v>527</v>
      </c>
      <c r="AA177" s="37">
        <f t="shared" si="0"/>
        <v>528</v>
      </c>
      <c r="AB177" s="37">
        <f t="shared" si="0"/>
        <v>529</v>
      </c>
      <c r="AC177" s="37">
        <f t="shared" si="0"/>
        <v>530</v>
      </c>
      <c r="AD177" s="37">
        <f t="shared" si="0"/>
        <v>531</v>
      </c>
      <c r="AI177" s="160"/>
    </row>
    <row r="178" spans="1:52" s="4" customFormat="1" ht="17.25" customHeight="1">
      <c r="A178" s="16"/>
      <c r="B178" s="31">
        <v>20</v>
      </c>
      <c r="C178" s="37">
        <f t="shared" si="1"/>
        <v>532</v>
      </c>
      <c r="D178" s="37">
        <f t="shared" si="0"/>
        <v>533</v>
      </c>
      <c r="E178" s="37">
        <f t="shared" si="0"/>
        <v>534</v>
      </c>
      <c r="F178" s="37">
        <f t="shared" si="0"/>
        <v>535</v>
      </c>
      <c r="G178" s="37">
        <f t="shared" si="0"/>
        <v>536</v>
      </c>
      <c r="H178" s="37">
        <f t="shared" si="0"/>
        <v>537</v>
      </c>
      <c r="I178" s="37">
        <f t="shared" si="0"/>
        <v>538</v>
      </c>
      <c r="J178" s="37">
        <f t="shared" si="0"/>
        <v>539</v>
      </c>
      <c r="K178" s="37">
        <f t="shared" si="0"/>
        <v>540</v>
      </c>
      <c r="L178" s="37">
        <f t="shared" si="0"/>
        <v>541</v>
      </c>
      <c r="M178" s="37">
        <f t="shared" si="0"/>
        <v>542</v>
      </c>
      <c r="N178" s="37">
        <f t="shared" si="0"/>
        <v>543</v>
      </c>
      <c r="O178" s="37">
        <f t="shared" si="0"/>
        <v>544</v>
      </c>
      <c r="P178" s="37">
        <f t="shared" si="0"/>
        <v>545</v>
      </c>
      <c r="Q178" s="37">
        <f t="shared" si="0"/>
        <v>546</v>
      </c>
      <c r="R178" s="37">
        <f t="shared" si="0"/>
        <v>547</v>
      </c>
      <c r="S178" s="37">
        <f t="shared" si="0"/>
        <v>548</v>
      </c>
      <c r="T178" s="37">
        <f t="shared" si="0"/>
        <v>549</v>
      </c>
      <c r="U178" s="37">
        <f t="shared" si="0"/>
        <v>550</v>
      </c>
      <c r="V178" s="37">
        <f t="shared" si="0"/>
        <v>551</v>
      </c>
      <c r="W178" s="37">
        <f t="shared" si="0"/>
        <v>552</v>
      </c>
      <c r="X178" s="37">
        <f t="shared" si="0"/>
        <v>553</v>
      </c>
      <c r="Y178" s="37">
        <f t="shared" si="0"/>
        <v>554</v>
      </c>
      <c r="Z178" s="37">
        <f t="shared" si="0"/>
        <v>555</v>
      </c>
      <c r="AA178" s="37">
        <f t="shared" si="0"/>
        <v>556</v>
      </c>
      <c r="AB178" s="37">
        <f t="shared" si="0"/>
        <v>557</v>
      </c>
      <c r="AC178" s="37">
        <f t="shared" si="0"/>
        <v>558</v>
      </c>
      <c r="AD178" s="37">
        <f t="shared" si="0"/>
        <v>559</v>
      </c>
      <c r="AI178" s="160"/>
    </row>
    <row r="179" spans="1:52" s="4" customFormat="1" ht="17.25" customHeight="1">
      <c r="A179" s="16"/>
      <c r="B179" s="31">
        <v>21</v>
      </c>
      <c r="C179" s="37">
        <f t="shared" si="1"/>
        <v>560</v>
      </c>
      <c r="D179" s="37">
        <f t="shared" si="0"/>
        <v>561</v>
      </c>
      <c r="E179" s="37">
        <f t="shared" si="0"/>
        <v>562</v>
      </c>
      <c r="F179" s="37">
        <f t="shared" si="0"/>
        <v>563</v>
      </c>
      <c r="G179" s="37">
        <f t="shared" si="0"/>
        <v>564</v>
      </c>
      <c r="H179" s="37">
        <f t="shared" si="0"/>
        <v>565</v>
      </c>
      <c r="I179" s="37">
        <f t="shared" si="0"/>
        <v>566</v>
      </c>
      <c r="J179" s="37">
        <f t="shared" si="0"/>
        <v>567</v>
      </c>
      <c r="K179" s="37">
        <f t="shared" si="0"/>
        <v>568</v>
      </c>
      <c r="L179" s="37">
        <f t="shared" si="0"/>
        <v>569</v>
      </c>
      <c r="M179" s="37">
        <f t="shared" si="0"/>
        <v>570</v>
      </c>
      <c r="N179" s="37">
        <f t="shared" si="0"/>
        <v>571</v>
      </c>
      <c r="O179" s="37">
        <f t="shared" si="0"/>
        <v>572</v>
      </c>
      <c r="P179" s="37">
        <f t="shared" si="0"/>
        <v>573</v>
      </c>
      <c r="Q179" s="37">
        <f t="shared" si="0"/>
        <v>574</v>
      </c>
      <c r="R179" s="37">
        <f t="shared" si="0"/>
        <v>575</v>
      </c>
      <c r="S179" s="37">
        <f t="shared" si="0"/>
        <v>576</v>
      </c>
      <c r="T179" s="37">
        <f t="shared" si="0"/>
        <v>577</v>
      </c>
      <c r="U179" s="37">
        <f t="shared" si="0"/>
        <v>578</v>
      </c>
      <c r="V179" s="37">
        <f t="shared" si="0"/>
        <v>579</v>
      </c>
      <c r="W179" s="37">
        <f t="shared" si="0"/>
        <v>580</v>
      </c>
      <c r="X179" s="37">
        <f t="shared" si="0"/>
        <v>581</v>
      </c>
      <c r="Y179" s="37">
        <f t="shared" si="0"/>
        <v>582</v>
      </c>
      <c r="Z179" s="37">
        <f t="shared" si="0"/>
        <v>583</v>
      </c>
      <c r="AA179" s="37">
        <f t="shared" si="0"/>
        <v>584</v>
      </c>
      <c r="AB179" s="37">
        <f t="shared" si="0"/>
        <v>585</v>
      </c>
      <c r="AC179" s="37">
        <f t="shared" si="0"/>
        <v>586</v>
      </c>
      <c r="AD179" s="37">
        <f t="shared" si="0"/>
        <v>587</v>
      </c>
      <c r="AI179" s="160"/>
    </row>
    <row r="180" spans="1:52" s="4" customFormat="1" ht="17.25" customHeight="1">
      <c r="A180" s="15"/>
      <c r="B180" s="31">
        <v>22</v>
      </c>
      <c r="C180" s="37">
        <f t="shared" si="1"/>
        <v>588</v>
      </c>
      <c r="D180" s="37">
        <f t="shared" si="0"/>
        <v>589</v>
      </c>
      <c r="E180" s="37">
        <f t="shared" si="0"/>
        <v>590</v>
      </c>
      <c r="F180" s="37">
        <f t="shared" si="0"/>
        <v>591</v>
      </c>
      <c r="G180" s="37">
        <f t="shared" si="0"/>
        <v>592</v>
      </c>
      <c r="H180" s="37">
        <f t="shared" si="0"/>
        <v>593</v>
      </c>
      <c r="I180" s="37">
        <f t="shared" si="0"/>
        <v>594</v>
      </c>
      <c r="J180" s="37">
        <f t="shared" si="0"/>
        <v>595</v>
      </c>
      <c r="K180" s="37">
        <f t="shared" si="0"/>
        <v>596</v>
      </c>
      <c r="L180" s="37">
        <f t="shared" si="0"/>
        <v>597</v>
      </c>
      <c r="M180" s="37">
        <f t="shared" si="0"/>
        <v>598</v>
      </c>
      <c r="N180" s="37">
        <f t="shared" si="0"/>
        <v>599</v>
      </c>
      <c r="O180" s="37">
        <f t="shared" si="0"/>
        <v>600</v>
      </c>
      <c r="P180" s="37">
        <f t="shared" si="0"/>
        <v>601</v>
      </c>
      <c r="Q180" s="37">
        <f t="shared" si="0"/>
        <v>602</v>
      </c>
      <c r="R180" s="37">
        <f t="shared" si="0"/>
        <v>603</v>
      </c>
      <c r="S180" s="37">
        <f t="shared" si="0"/>
        <v>604</v>
      </c>
      <c r="T180" s="37">
        <f t="shared" si="0"/>
        <v>605</v>
      </c>
      <c r="U180" s="37">
        <f t="shared" si="0"/>
        <v>606</v>
      </c>
      <c r="V180" s="37">
        <f t="shared" si="0"/>
        <v>607</v>
      </c>
      <c r="W180" s="37">
        <f t="shared" si="0"/>
        <v>608</v>
      </c>
      <c r="X180" s="37">
        <f t="shared" si="0"/>
        <v>609</v>
      </c>
      <c r="Y180" s="37">
        <f t="shared" si="0"/>
        <v>610</v>
      </c>
      <c r="Z180" s="37">
        <f t="shared" si="0"/>
        <v>611</v>
      </c>
      <c r="AA180" s="37">
        <f t="shared" si="0"/>
        <v>612</v>
      </c>
      <c r="AB180" s="37">
        <f t="shared" si="0"/>
        <v>613</v>
      </c>
      <c r="AC180" s="37">
        <f t="shared" si="0"/>
        <v>614</v>
      </c>
      <c r="AD180" s="37">
        <f t="shared" si="0"/>
        <v>615</v>
      </c>
      <c r="AE180" s="41"/>
      <c r="AF180" s="41"/>
      <c r="AG180" s="41"/>
      <c r="AH180" s="41"/>
      <c r="AI180" s="159"/>
      <c r="AJ180" s="41"/>
      <c r="AM180" s="1"/>
      <c r="AN180" s="1"/>
    </row>
    <row r="181" spans="1:52" s="4" customFormat="1" ht="17.25" customHeight="1">
      <c r="A181" s="15"/>
      <c r="B181" s="31">
        <v>23</v>
      </c>
      <c r="C181" s="37">
        <f t="shared" si="1"/>
        <v>616</v>
      </c>
      <c r="D181" s="37">
        <f t="shared" si="0"/>
        <v>617</v>
      </c>
      <c r="E181" s="37">
        <f t="shared" si="0"/>
        <v>618</v>
      </c>
      <c r="F181" s="37">
        <f t="shared" si="0"/>
        <v>619</v>
      </c>
      <c r="G181" s="37">
        <f t="shared" si="0"/>
        <v>620</v>
      </c>
      <c r="H181" s="37">
        <f t="shared" si="0"/>
        <v>621</v>
      </c>
      <c r="I181" s="37">
        <f t="shared" si="0"/>
        <v>622</v>
      </c>
      <c r="J181" s="37">
        <f t="shared" si="0"/>
        <v>623</v>
      </c>
      <c r="K181" s="37">
        <f t="shared" si="0"/>
        <v>624</v>
      </c>
      <c r="L181" s="37">
        <f t="shared" si="0"/>
        <v>625</v>
      </c>
      <c r="M181" s="37">
        <f t="shared" si="0"/>
        <v>626</v>
      </c>
      <c r="N181" s="37">
        <f t="shared" si="0"/>
        <v>627</v>
      </c>
      <c r="O181" s="37">
        <f t="shared" si="0"/>
        <v>628</v>
      </c>
      <c r="P181" s="37">
        <f t="shared" si="0"/>
        <v>629</v>
      </c>
      <c r="Q181" s="37">
        <f t="shared" si="0"/>
        <v>630</v>
      </c>
      <c r="R181" s="37">
        <f t="shared" si="0"/>
        <v>631</v>
      </c>
      <c r="S181" s="37">
        <f t="shared" si="0"/>
        <v>632</v>
      </c>
      <c r="T181" s="37">
        <f t="shared" si="0"/>
        <v>633</v>
      </c>
      <c r="U181" s="37">
        <f t="shared" si="0"/>
        <v>634</v>
      </c>
      <c r="V181" s="37">
        <f t="shared" si="0"/>
        <v>635</v>
      </c>
      <c r="W181" s="37">
        <f t="shared" si="0"/>
        <v>636</v>
      </c>
      <c r="X181" s="37">
        <f t="shared" si="0"/>
        <v>637</v>
      </c>
      <c r="Y181" s="37">
        <f t="shared" si="0"/>
        <v>638</v>
      </c>
      <c r="Z181" s="37">
        <f t="shared" si="0"/>
        <v>639</v>
      </c>
      <c r="AA181" s="37">
        <f t="shared" si="0"/>
        <v>640</v>
      </c>
      <c r="AB181" s="37">
        <f t="shared" si="0"/>
        <v>641</v>
      </c>
      <c r="AC181" s="37">
        <f t="shared" si="0"/>
        <v>642</v>
      </c>
      <c r="AD181" s="37">
        <f t="shared" si="0"/>
        <v>643</v>
      </c>
      <c r="AE181" s="41"/>
      <c r="AF181" s="41"/>
      <c r="AG181" s="41"/>
      <c r="AH181" s="41"/>
      <c r="AI181" s="159"/>
      <c r="AJ181" s="4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</row>
    <row r="182" spans="1:52" s="4" customFormat="1">
      <c r="A182" s="15"/>
      <c r="B182" s="31">
        <v>24</v>
      </c>
      <c r="C182" s="37">
        <f t="shared" si="1"/>
        <v>644</v>
      </c>
      <c r="D182" s="37">
        <f t="shared" si="0"/>
        <v>645</v>
      </c>
      <c r="E182" s="37">
        <f t="shared" si="0"/>
        <v>646</v>
      </c>
      <c r="F182" s="37">
        <f t="shared" si="0"/>
        <v>647</v>
      </c>
      <c r="G182" s="37">
        <f t="shared" si="0"/>
        <v>648</v>
      </c>
      <c r="H182" s="37">
        <f t="shared" si="0"/>
        <v>649</v>
      </c>
      <c r="I182" s="37">
        <f t="shared" si="0"/>
        <v>650</v>
      </c>
      <c r="J182" s="37">
        <f t="shared" si="0"/>
        <v>651</v>
      </c>
      <c r="K182" s="37">
        <f t="shared" si="0"/>
        <v>652</v>
      </c>
      <c r="L182" s="37">
        <f t="shared" si="0"/>
        <v>653</v>
      </c>
      <c r="M182" s="37">
        <f t="shared" si="0"/>
        <v>654</v>
      </c>
      <c r="N182" s="37">
        <f t="shared" si="0"/>
        <v>655</v>
      </c>
      <c r="O182" s="37">
        <f t="shared" si="0"/>
        <v>656</v>
      </c>
      <c r="P182" s="37">
        <f t="shared" si="0"/>
        <v>657</v>
      </c>
      <c r="Q182" s="37">
        <f t="shared" si="0"/>
        <v>658</v>
      </c>
      <c r="R182" s="37">
        <f t="shared" si="0"/>
        <v>659</v>
      </c>
      <c r="S182" s="37">
        <f t="shared" si="0"/>
        <v>660</v>
      </c>
      <c r="T182" s="37">
        <f t="shared" si="0"/>
        <v>661</v>
      </c>
      <c r="U182" s="37">
        <f t="shared" si="0"/>
        <v>662</v>
      </c>
      <c r="V182" s="37">
        <f t="shared" si="0"/>
        <v>663</v>
      </c>
      <c r="W182" s="37">
        <f t="shared" si="0"/>
        <v>664</v>
      </c>
      <c r="X182" s="37">
        <f t="shared" si="0"/>
        <v>665</v>
      </c>
      <c r="Y182" s="37">
        <f t="shared" si="0"/>
        <v>666</v>
      </c>
      <c r="Z182" s="37">
        <f t="shared" si="0"/>
        <v>667</v>
      </c>
      <c r="AA182" s="37">
        <f t="shared" si="0"/>
        <v>668</v>
      </c>
      <c r="AB182" s="37">
        <f t="shared" si="0"/>
        <v>669</v>
      </c>
      <c r="AC182" s="37">
        <f t="shared" si="0"/>
        <v>670</v>
      </c>
      <c r="AD182" s="37">
        <f t="shared" si="0"/>
        <v>671</v>
      </c>
      <c r="AE182" s="41"/>
      <c r="AF182" s="41"/>
      <c r="AG182" s="41"/>
      <c r="AH182" s="41"/>
      <c r="AI182" s="159"/>
      <c r="AJ182" s="4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</row>
    <row r="183" spans="1:52">
      <c r="A183" s="15"/>
      <c r="B183" s="31">
        <v>25</v>
      </c>
      <c r="C183" s="37">
        <f t="shared" si="1"/>
        <v>672</v>
      </c>
      <c r="D183" s="37">
        <f t="shared" si="0"/>
        <v>673</v>
      </c>
      <c r="E183" s="37">
        <f t="shared" si="0"/>
        <v>674</v>
      </c>
      <c r="F183" s="37">
        <f t="shared" si="0"/>
        <v>675</v>
      </c>
      <c r="G183" s="37">
        <f t="shared" si="0"/>
        <v>676</v>
      </c>
      <c r="H183" s="37">
        <f t="shared" si="0"/>
        <v>677</v>
      </c>
      <c r="I183" s="37">
        <f t="shared" si="0"/>
        <v>678</v>
      </c>
      <c r="J183" s="37">
        <f t="shared" si="0"/>
        <v>679</v>
      </c>
      <c r="K183" s="37">
        <f t="shared" si="0"/>
        <v>680</v>
      </c>
      <c r="L183" s="37">
        <f t="shared" si="0"/>
        <v>681</v>
      </c>
      <c r="M183" s="37">
        <f t="shared" si="0"/>
        <v>682</v>
      </c>
      <c r="N183" s="37">
        <f t="shared" si="0"/>
        <v>683</v>
      </c>
      <c r="O183" s="37">
        <f t="shared" si="0"/>
        <v>684</v>
      </c>
      <c r="P183" s="37">
        <f t="shared" si="0"/>
        <v>685</v>
      </c>
      <c r="Q183" s="37">
        <f t="shared" si="0"/>
        <v>686</v>
      </c>
      <c r="R183" s="37">
        <f t="shared" si="0"/>
        <v>687</v>
      </c>
      <c r="S183" s="37">
        <f t="shared" si="0"/>
        <v>688</v>
      </c>
      <c r="T183" s="37">
        <f t="shared" si="0"/>
        <v>689</v>
      </c>
      <c r="U183" s="37">
        <f t="shared" si="0"/>
        <v>690</v>
      </c>
      <c r="V183" s="37">
        <f t="shared" si="0"/>
        <v>691</v>
      </c>
      <c r="W183" s="37">
        <f t="shared" si="0"/>
        <v>692</v>
      </c>
      <c r="X183" s="37">
        <f t="shared" si="0"/>
        <v>693</v>
      </c>
      <c r="Y183" s="37">
        <f t="shared" si="0"/>
        <v>694</v>
      </c>
      <c r="Z183" s="37">
        <f t="shared" si="0"/>
        <v>695</v>
      </c>
      <c r="AA183" s="37">
        <f t="shared" si="0"/>
        <v>696</v>
      </c>
      <c r="AB183" s="37">
        <f t="shared" si="0"/>
        <v>697</v>
      </c>
      <c r="AC183" s="37">
        <f t="shared" si="0"/>
        <v>698</v>
      </c>
      <c r="AD183" s="37">
        <f t="shared" si="0"/>
        <v>699</v>
      </c>
      <c r="AE183" s="41"/>
      <c r="AF183" s="41"/>
      <c r="AG183" s="41"/>
      <c r="AH183" s="41"/>
      <c r="AI183" s="159"/>
      <c r="AJ183" s="41"/>
    </row>
    <row r="184" spans="1:52">
      <c r="A184" s="15"/>
      <c r="B184" s="31">
        <v>26</v>
      </c>
      <c r="C184" s="37">
        <f t="shared" si="1"/>
        <v>700</v>
      </c>
      <c r="D184" s="37">
        <f t="shared" si="0"/>
        <v>701</v>
      </c>
      <c r="E184" s="37">
        <f t="shared" si="0"/>
        <v>702</v>
      </c>
      <c r="F184" s="37">
        <f t="shared" si="0"/>
        <v>703</v>
      </c>
      <c r="G184" s="37">
        <f t="shared" si="0"/>
        <v>704</v>
      </c>
      <c r="H184" s="37">
        <f t="shared" si="0"/>
        <v>705</v>
      </c>
      <c r="I184" s="37">
        <f t="shared" si="0"/>
        <v>706</v>
      </c>
      <c r="J184" s="37">
        <f t="shared" si="0"/>
        <v>707</v>
      </c>
      <c r="K184" s="37">
        <f t="shared" si="0"/>
        <v>708</v>
      </c>
      <c r="L184" s="37">
        <f t="shared" si="0"/>
        <v>709</v>
      </c>
      <c r="M184" s="37">
        <f t="shared" si="0"/>
        <v>710</v>
      </c>
      <c r="N184" s="37">
        <f t="shared" si="0"/>
        <v>711</v>
      </c>
      <c r="O184" s="37">
        <f t="shared" si="0"/>
        <v>712</v>
      </c>
      <c r="P184" s="37">
        <f t="shared" si="0"/>
        <v>713</v>
      </c>
      <c r="Q184" s="37">
        <f t="shared" si="0"/>
        <v>714</v>
      </c>
      <c r="R184" s="37">
        <f t="shared" si="0"/>
        <v>715</v>
      </c>
      <c r="S184" s="37">
        <f t="shared" si="0"/>
        <v>716</v>
      </c>
      <c r="T184" s="37">
        <f t="shared" si="0"/>
        <v>717</v>
      </c>
      <c r="U184" s="37">
        <f t="shared" si="0"/>
        <v>718</v>
      </c>
      <c r="V184" s="37">
        <f t="shared" si="0"/>
        <v>719</v>
      </c>
      <c r="W184" s="37">
        <f t="shared" si="0"/>
        <v>720</v>
      </c>
      <c r="X184" s="37">
        <f t="shared" si="0"/>
        <v>721</v>
      </c>
      <c r="Y184" s="37">
        <f t="shared" si="0"/>
        <v>722</v>
      </c>
      <c r="Z184" s="37">
        <f t="shared" si="0"/>
        <v>723</v>
      </c>
      <c r="AA184" s="37">
        <f t="shared" si="0"/>
        <v>724</v>
      </c>
      <c r="AB184" s="37">
        <f t="shared" si="0"/>
        <v>725</v>
      </c>
      <c r="AC184" s="37">
        <f t="shared" si="0"/>
        <v>726</v>
      </c>
      <c r="AD184" s="37">
        <f t="shared" si="0"/>
        <v>727</v>
      </c>
      <c r="AE184" s="41"/>
      <c r="AF184" s="41"/>
      <c r="AG184" s="41"/>
      <c r="AH184" s="41"/>
      <c r="AI184" s="159"/>
      <c r="AJ184" s="41"/>
    </row>
    <row r="185" spans="1:52">
      <c r="A185" s="15"/>
      <c r="B185" s="31">
        <v>27</v>
      </c>
      <c r="C185" s="37">
        <f t="shared" si="1"/>
        <v>728</v>
      </c>
      <c r="D185" s="37">
        <f t="shared" si="0"/>
        <v>729</v>
      </c>
      <c r="E185" s="37">
        <f t="shared" si="0"/>
        <v>730</v>
      </c>
      <c r="F185" s="37">
        <f t="shared" si="0"/>
        <v>731</v>
      </c>
      <c r="G185" s="37">
        <f t="shared" si="0"/>
        <v>732</v>
      </c>
      <c r="H185" s="37">
        <f t="shared" si="0"/>
        <v>733</v>
      </c>
      <c r="I185" s="37">
        <f t="shared" si="0"/>
        <v>734</v>
      </c>
      <c r="J185" s="37">
        <f t="shared" si="0"/>
        <v>735</v>
      </c>
      <c r="K185" s="37">
        <f t="shared" si="0"/>
        <v>736</v>
      </c>
      <c r="L185" s="37">
        <f t="shared" si="0"/>
        <v>737</v>
      </c>
      <c r="M185" s="37">
        <f t="shared" si="0"/>
        <v>738</v>
      </c>
      <c r="N185" s="37">
        <f t="shared" si="0"/>
        <v>739</v>
      </c>
      <c r="O185" s="37">
        <f t="shared" si="0"/>
        <v>740</v>
      </c>
      <c r="P185" s="37">
        <f t="shared" si="0"/>
        <v>741</v>
      </c>
      <c r="Q185" s="37">
        <f t="shared" si="0"/>
        <v>742</v>
      </c>
      <c r="R185" s="37">
        <f t="shared" si="0"/>
        <v>743</v>
      </c>
      <c r="S185" s="37">
        <f t="shared" si="0"/>
        <v>744</v>
      </c>
      <c r="T185" s="37">
        <f t="shared" si="0"/>
        <v>745</v>
      </c>
      <c r="U185" s="37">
        <f t="shared" si="0"/>
        <v>746</v>
      </c>
      <c r="V185" s="37">
        <f t="shared" si="0"/>
        <v>747</v>
      </c>
      <c r="W185" s="37">
        <f t="shared" si="0"/>
        <v>748</v>
      </c>
      <c r="X185" s="37">
        <f t="shared" si="0"/>
        <v>749</v>
      </c>
      <c r="Y185" s="37">
        <f t="shared" si="0"/>
        <v>750</v>
      </c>
      <c r="Z185" s="37">
        <f t="shared" si="0"/>
        <v>751</v>
      </c>
      <c r="AA185" s="37">
        <f t="shared" si="0"/>
        <v>752</v>
      </c>
      <c r="AB185" s="37">
        <f t="shared" si="0"/>
        <v>753</v>
      </c>
      <c r="AC185" s="37">
        <f t="shared" si="0"/>
        <v>754</v>
      </c>
      <c r="AD185" s="37">
        <f t="shared" si="0"/>
        <v>755</v>
      </c>
      <c r="AE185" s="41"/>
      <c r="AF185" s="41"/>
      <c r="AG185" s="41"/>
      <c r="AH185" s="41"/>
      <c r="AI185" s="159"/>
      <c r="AJ185" s="41"/>
    </row>
    <row r="186" spans="1:52">
      <c r="A186" s="15"/>
      <c r="B186" s="31">
        <v>28</v>
      </c>
      <c r="C186" s="37">
        <f t="shared" si="1"/>
        <v>756</v>
      </c>
      <c r="D186" s="37">
        <f t="shared" si="0"/>
        <v>757</v>
      </c>
      <c r="E186" s="37">
        <f t="shared" si="0"/>
        <v>758</v>
      </c>
      <c r="F186" s="37">
        <f t="shared" si="0"/>
        <v>759</v>
      </c>
      <c r="G186" s="37">
        <f t="shared" si="0"/>
        <v>760</v>
      </c>
      <c r="H186" s="37">
        <f t="shared" si="0"/>
        <v>761</v>
      </c>
      <c r="I186" s="37">
        <f t="shared" si="0"/>
        <v>762</v>
      </c>
      <c r="J186" s="37">
        <f t="shared" si="0"/>
        <v>763</v>
      </c>
      <c r="K186" s="37">
        <f t="shared" si="0"/>
        <v>764</v>
      </c>
      <c r="L186" s="37">
        <f t="shared" si="0"/>
        <v>765</v>
      </c>
      <c r="M186" s="37">
        <f t="shared" si="0"/>
        <v>766</v>
      </c>
      <c r="N186" s="37">
        <f t="shared" si="0"/>
        <v>767</v>
      </c>
      <c r="O186" s="37">
        <f t="shared" si="0"/>
        <v>768</v>
      </c>
      <c r="P186" s="37">
        <f t="shared" si="0"/>
        <v>769</v>
      </c>
      <c r="Q186" s="37">
        <f t="shared" si="0"/>
        <v>770</v>
      </c>
      <c r="R186" s="37">
        <f t="shared" si="0"/>
        <v>771</v>
      </c>
      <c r="S186" s="37">
        <f t="shared" si="0"/>
        <v>772</v>
      </c>
      <c r="T186" s="37">
        <f t="shared" si="0"/>
        <v>773</v>
      </c>
      <c r="U186" s="37">
        <f t="shared" si="0"/>
        <v>774</v>
      </c>
      <c r="V186" s="37">
        <f t="shared" si="0"/>
        <v>775</v>
      </c>
      <c r="W186" s="37">
        <f t="shared" si="0"/>
        <v>776</v>
      </c>
      <c r="X186" s="37">
        <f t="shared" si="0"/>
        <v>777</v>
      </c>
      <c r="Y186" s="37">
        <f t="shared" si="0"/>
        <v>778</v>
      </c>
      <c r="Z186" s="37">
        <f t="shared" si="0"/>
        <v>779</v>
      </c>
      <c r="AA186" s="37">
        <f t="shared" si="0"/>
        <v>780</v>
      </c>
      <c r="AB186" s="37">
        <f t="shared" si="0"/>
        <v>781</v>
      </c>
      <c r="AC186" s="37">
        <f t="shared" si="0"/>
        <v>782</v>
      </c>
      <c r="AD186" s="37">
        <f t="shared" si="0"/>
        <v>783</v>
      </c>
      <c r="AE186" s="41"/>
      <c r="AF186" s="41"/>
      <c r="AG186" s="41"/>
      <c r="AH186" s="41"/>
      <c r="AI186" s="159"/>
      <c r="AJ186" s="41"/>
    </row>
    <row r="187" spans="1:52">
      <c r="A187" s="15"/>
      <c r="B187" s="31">
        <v>29</v>
      </c>
      <c r="C187" s="37">
        <f t="shared" si="1"/>
        <v>784</v>
      </c>
      <c r="D187" s="37">
        <f t="shared" si="0"/>
        <v>785</v>
      </c>
      <c r="E187" s="37">
        <f t="shared" si="0"/>
        <v>786</v>
      </c>
      <c r="F187" s="37">
        <f t="shared" si="0"/>
        <v>787</v>
      </c>
      <c r="G187" s="37">
        <f t="shared" si="0"/>
        <v>788</v>
      </c>
      <c r="H187" s="37">
        <f t="shared" si="0"/>
        <v>789</v>
      </c>
      <c r="I187" s="37">
        <f t="shared" si="0"/>
        <v>790</v>
      </c>
      <c r="J187" s="37">
        <f t="shared" si="0"/>
        <v>791</v>
      </c>
      <c r="K187" s="37">
        <f t="shared" si="0"/>
        <v>792</v>
      </c>
      <c r="L187" s="37">
        <f t="shared" si="0"/>
        <v>793</v>
      </c>
      <c r="M187" s="37">
        <f t="shared" si="0"/>
        <v>794</v>
      </c>
      <c r="N187" s="37">
        <f t="shared" si="0"/>
        <v>795</v>
      </c>
      <c r="O187" s="37">
        <f t="shared" si="0"/>
        <v>796</v>
      </c>
      <c r="P187" s="37">
        <f t="shared" si="0"/>
        <v>797</v>
      </c>
      <c r="Q187" s="37">
        <f t="shared" si="0"/>
        <v>798</v>
      </c>
      <c r="R187" s="37">
        <f t="shared" si="0"/>
        <v>799</v>
      </c>
      <c r="S187" s="37">
        <f t="shared" si="0"/>
        <v>800</v>
      </c>
      <c r="T187" s="37">
        <f t="shared" si="0"/>
        <v>801</v>
      </c>
      <c r="U187" s="37">
        <f t="shared" si="0"/>
        <v>802</v>
      </c>
      <c r="V187" s="37">
        <f t="shared" si="0"/>
        <v>803</v>
      </c>
      <c r="W187" s="37">
        <f t="shared" si="0"/>
        <v>804</v>
      </c>
      <c r="X187" s="37">
        <f t="shared" si="0"/>
        <v>805</v>
      </c>
      <c r="Y187" s="37">
        <f t="shared" si="0"/>
        <v>806</v>
      </c>
      <c r="Z187" s="37">
        <f t="shared" si="0"/>
        <v>807</v>
      </c>
      <c r="AA187" s="37">
        <f t="shared" si="0"/>
        <v>808</v>
      </c>
      <c r="AB187" s="37">
        <f t="shared" si="0"/>
        <v>809</v>
      </c>
      <c r="AC187" s="37">
        <f t="shared" si="0"/>
        <v>810</v>
      </c>
      <c r="AD187" s="37">
        <f t="shared" si="0"/>
        <v>811</v>
      </c>
      <c r="AE187" s="41"/>
      <c r="AF187" s="41"/>
      <c r="AG187" s="41"/>
      <c r="AH187" s="41"/>
      <c r="AI187" s="159"/>
      <c r="AJ187" s="41"/>
    </row>
    <row r="188" spans="1:52">
      <c r="A188" s="15"/>
      <c r="B188" s="31">
        <v>30</v>
      </c>
      <c r="C188" s="37">
        <f t="shared" si="1"/>
        <v>812</v>
      </c>
      <c r="D188" s="37">
        <f t="shared" si="0"/>
        <v>813</v>
      </c>
      <c r="E188" s="37">
        <f t="shared" si="0"/>
        <v>814</v>
      </c>
      <c r="F188" s="37">
        <f t="shared" si="0"/>
        <v>815</v>
      </c>
      <c r="G188" s="37">
        <f t="shared" si="0"/>
        <v>816</v>
      </c>
      <c r="H188" s="37">
        <f t="shared" si="0"/>
        <v>817</v>
      </c>
      <c r="I188" s="37">
        <f t="shared" si="0"/>
        <v>818</v>
      </c>
      <c r="J188" s="37">
        <f t="shared" si="0"/>
        <v>819</v>
      </c>
      <c r="K188" s="37">
        <f t="shared" si="0"/>
        <v>820</v>
      </c>
      <c r="L188" s="37">
        <f t="shared" si="0"/>
        <v>821</v>
      </c>
      <c r="M188" s="37">
        <f t="shared" si="0"/>
        <v>822</v>
      </c>
      <c r="N188" s="37">
        <f t="shared" si="0"/>
        <v>823</v>
      </c>
      <c r="O188" s="37">
        <f t="shared" si="0"/>
        <v>824</v>
      </c>
      <c r="P188" s="37">
        <f t="shared" si="0"/>
        <v>825</v>
      </c>
      <c r="Q188" s="37">
        <f t="shared" si="0"/>
        <v>826</v>
      </c>
      <c r="R188" s="37">
        <f t="shared" si="0"/>
        <v>827</v>
      </c>
      <c r="S188" s="37">
        <f t="shared" si="0"/>
        <v>828</v>
      </c>
      <c r="T188" s="37">
        <f t="shared" si="0"/>
        <v>829</v>
      </c>
      <c r="U188" s="37">
        <f t="shared" si="0"/>
        <v>830</v>
      </c>
      <c r="V188" s="37">
        <f t="shared" si="0"/>
        <v>831</v>
      </c>
      <c r="W188" s="37">
        <f t="shared" si="0"/>
        <v>832</v>
      </c>
      <c r="X188" s="37">
        <f t="shared" si="0"/>
        <v>833</v>
      </c>
      <c r="Y188" s="37">
        <f t="shared" si="0"/>
        <v>834</v>
      </c>
      <c r="Z188" s="37">
        <f t="shared" si="0"/>
        <v>835</v>
      </c>
      <c r="AA188" s="37">
        <f t="shared" si="0"/>
        <v>836</v>
      </c>
      <c r="AB188" s="37">
        <f t="shared" si="0"/>
        <v>837</v>
      </c>
      <c r="AC188" s="37">
        <f t="shared" si="0"/>
        <v>838</v>
      </c>
      <c r="AD188" s="37">
        <f t="shared" si="0"/>
        <v>839</v>
      </c>
      <c r="AE188" s="41"/>
      <c r="AF188" s="41"/>
      <c r="AG188" s="41"/>
      <c r="AH188" s="41"/>
      <c r="AI188" s="159"/>
      <c r="AJ188" s="41"/>
    </row>
    <row r="189" spans="1:52">
      <c r="A189" s="15"/>
      <c r="B189" s="31">
        <v>31</v>
      </c>
      <c r="C189" s="37">
        <f t="shared" si="1"/>
        <v>840</v>
      </c>
      <c r="D189" s="37">
        <f t="shared" si="0"/>
        <v>841</v>
      </c>
      <c r="E189" s="37">
        <f t="shared" si="0"/>
        <v>842</v>
      </c>
      <c r="F189" s="37">
        <f t="shared" si="0"/>
        <v>843</v>
      </c>
      <c r="G189" s="37">
        <f t="shared" si="0"/>
        <v>844</v>
      </c>
      <c r="H189" s="37">
        <f t="shared" si="0"/>
        <v>845</v>
      </c>
      <c r="I189" s="37">
        <f t="shared" si="0"/>
        <v>846</v>
      </c>
      <c r="J189" s="37">
        <f t="shared" si="0"/>
        <v>847</v>
      </c>
      <c r="K189" s="37">
        <f t="shared" si="0"/>
        <v>848</v>
      </c>
      <c r="L189" s="37">
        <f t="shared" si="0"/>
        <v>849</v>
      </c>
      <c r="M189" s="37">
        <f t="shared" si="0"/>
        <v>850</v>
      </c>
      <c r="N189" s="37">
        <f t="shared" si="0"/>
        <v>851</v>
      </c>
      <c r="O189" s="37">
        <f t="shared" si="0"/>
        <v>852</v>
      </c>
      <c r="P189" s="37">
        <f t="shared" si="0"/>
        <v>853</v>
      </c>
      <c r="Q189" s="37">
        <f t="shared" si="0"/>
        <v>854</v>
      </c>
      <c r="R189" s="37">
        <f t="shared" si="0"/>
        <v>855</v>
      </c>
      <c r="S189" s="37">
        <f t="shared" si="0"/>
        <v>856</v>
      </c>
      <c r="T189" s="37">
        <f t="shared" si="0"/>
        <v>857</v>
      </c>
      <c r="U189" s="37">
        <f t="shared" si="0"/>
        <v>858</v>
      </c>
      <c r="V189" s="37">
        <f t="shared" si="0"/>
        <v>859</v>
      </c>
      <c r="W189" s="37">
        <f t="shared" si="0"/>
        <v>860</v>
      </c>
      <c r="X189" s="37">
        <f t="shared" si="0"/>
        <v>861</v>
      </c>
      <c r="Y189" s="37">
        <f t="shared" si="0"/>
        <v>862</v>
      </c>
      <c r="Z189" s="37">
        <f t="shared" si="0"/>
        <v>863</v>
      </c>
      <c r="AA189" s="37">
        <f t="shared" si="0"/>
        <v>864</v>
      </c>
      <c r="AB189" s="37">
        <f t="shared" si="0"/>
        <v>865</v>
      </c>
      <c r="AC189" s="37">
        <f t="shared" si="0"/>
        <v>866</v>
      </c>
      <c r="AD189" s="37">
        <f t="shared" si="0"/>
        <v>867</v>
      </c>
      <c r="AE189" s="41"/>
      <c r="AF189" s="41"/>
      <c r="AG189" s="41"/>
      <c r="AH189" s="41"/>
      <c r="AI189" s="159"/>
      <c r="AJ189" s="41"/>
    </row>
    <row r="190" spans="1:52">
      <c r="A190" s="15"/>
      <c r="B190" s="31">
        <v>32</v>
      </c>
      <c r="C190" s="37">
        <f t="shared" si="1"/>
        <v>868</v>
      </c>
      <c r="D190" s="37">
        <f t="shared" si="0"/>
        <v>869</v>
      </c>
      <c r="E190" s="37">
        <f t="shared" si="0"/>
        <v>870</v>
      </c>
      <c r="F190" s="37">
        <f t="shared" si="0"/>
        <v>871</v>
      </c>
      <c r="G190" s="37">
        <f t="shared" si="0"/>
        <v>872</v>
      </c>
      <c r="H190" s="37">
        <f t="shared" si="0"/>
        <v>873</v>
      </c>
      <c r="I190" s="37">
        <f t="shared" si="0"/>
        <v>874</v>
      </c>
      <c r="J190" s="37">
        <f t="shared" si="0"/>
        <v>875</v>
      </c>
      <c r="K190" s="37">
        <f t="shared" si="0"/>
        <v>876</v>
      </c>
      <c r="L190" s="37">
        <f t="shared" si="0"/>
        <v>877</v>
      </c>
      <c r="M190" s="37">
        <f t="shared" si="0"/>
        <v>878</v>
      </c>
      <c r="N190" s="37">
        <f t="shared" si="0"/>
        <v>879</v>
      </c>
      <c r="O190" s="37">
        <f t="shared" si="0"/>
        <v>880</v>
      </c>
      <c r="P190" s="37">
        <f t="shared" si="0"/>
        <v>881</v>
      </c>
      <c r="Q190" s="37">
        <f t="shared" si="0"/>
        <v>882</v>
      </c>
      <c r="R190" s="37">
        <f t="shared" si="0"/>
        <v>883</v>
      </c>
      <c r="S190" s="37">
        <f t="shared" si="0"/>
        <v>884</v>
      </c>
      <c r="T190" s="37">
        <f t="shared" si="0"/>
        <v>885</v>
      </c>
      <c r="U190" s="37">
        <f t="shared" si="0"/>
        <v>886</v>
      </c>
      <c r="V190" s="37">
        <f t="shared" si="0"/>
        <v>887</v>
      </c>
      <c r="W190" s="37">
        <f t="shared" si="0"/>
        <v>888</v>
      </c>
      <c r="X190" s="37">
        <f t="shared" si="0"/>
        <v>889</v>
      </c>
      <c r="Y190" s="37">
        <f t="shared" si="0"/>
        <v>890</v>
      </c>
      <c r="Z190" s="37">
        <f t="shared" si="0"/>
        <v>891</v>
      </c>
      <c r="AA190" s="37">
        <f t="shared" si="0"/>
        <v>892</v>
      </c>
      <c r="AB190" s="37">
        <f t="shared" si="0"/>
        <v>893</v>
      </c>
      <c r="AC190" s="37">
        <f t="shared" si="0"/>
        <v>894</v>
      </c>
      <c r="AD190" s="37">
        <f t="shared" si="0"/>
        <v>895</v>
      </c>
      <c r="AE190" s="41"/>
      <c r="AF190" s="41"/>
      <c r="AG190" s="41"/>
      <c r="AH190" s="41"/>
      <c r="AI190" s="159"/>
      <c r="AJ190" s="41"/>
    </row>
    <row r="191" spans="1:52">
      <c r="A191" s="15"/>
      <c r="B191" s="31">
        <v>33</v>
      </c>
      <c r="C191" s="37">
        <f t="shared" si="1"/>
        <v>896</v>
      </c>
      <c r="D191" s="37">
        <f t="shared" si="0"/>
        <v>897</v>
      </c>
      <c r="E191" s="37">
        <f t="shared" si="0"/>
        <v>898</v>
      </c>
      <c r="F191" s="37">
        <f t="shared" si="0"/>
        <v>899</v>
      </c>
      <c r="G191" s="37">
        <f t="shared" si="0"/>
        <v>900</v>
      </c>
      <c r="H191" s="37">
        <f t="shared" si="0"/>
        <v>901</v>
      </c>
      <c r="I191" s="37">
        <f t="shared" si="0"/>
        <v>902</v>
      </c>
      <c r="J191" s="37">
        <f t="shared" si="0"/>
        <v>903</v>
      </c>
      <c r="K191" s="37">
        <f t="shared" si="0"/>
        <v>904</v>
      </c>
      <c r="L191" s="37">
        <f t="shared" si="0"/>
        <v>905</v>
      </c>
      <c r="M191" s="37">
        <f t="shared" si="0"/>
        <v>906</v>
      </c>
      <c r="N191" s="37">
        <f t="shared" si="0"/>
        <v>907</v>
      </c>
      <c r="O191" s="37">
        <f t="shared" si="0"/>
        <v>908</v>
      </c>
      <c r="P191" s="37">
        <f t="shared" si="0"/>
        <v>909</v>
      </c>
      <c r="Q191" s="37">
        <f t="shared" si="0"/>
        <v>910</v>
      </c>
      <c r="R191" s="37">
        <f t="shared" si="0"/>
        <v>911</v>
      </c>
      <c r="S191" s="37">
        <f t="shared" si="0"/>
        <v>912</v>
      </c>
      <c r="T191" s="37">
        <f t="shared" si="0"/>
        <v>913</v>
      </c>
      <c r="U191" s="37">
        <f t="shared" si="0"/>
        <v>914</v>
      </c>
      <c r="V191" s="37">
        <f t="shared" si="0"/>
        <v>915</v>
      </c>
      <c r="W191" s="37">
        <f t="shared" si="0"/>
        <v>916</v>
      </c>
      <c r="X191" s="37">
        <f t="shared" si="0"/>
        <v>917</v>
      </c>
      <c r="Y191" s="37">
        <f t="shared" si="0"/>
        <v>918</v>
      </c>
      <c r="Z191" s="37">
        <f t="shared" si="0"/>
        <v>919</v>
      </c>
      <c r="AA191" s="37">
        <f t="shared" si="0"/>
        <v>920</v>
      </c>
      <c r="AB191" s="37">
        <f t="shared" si="0"/>
        <v>921</v>
      </c>
      <c r="AC191" s="37">
        <f t="shared" si="0"/>
        <v>922</v>
      </c>
      <c r="AD191" s="37">
        <f t="shared" si="0"/>
        <v>923</v>
      </c>
      <c r="AE191" s="41"/>
      <c r="AF191" s="41"/>
      <c r="AG191" s="41"/>
      <c r="AH191" s="41"/>
      <c r="AI191" s="159"/>
      <c r="AJ191" s="41"/>
    </row>
    <row r="192" spans="1:52">
      <c r="A192" s="15"/>
      <c r="B192" s="31">
        <v>34</v>
      </c>
      <c r="C192" s="37">
        <f t="shared" si="1"/>
        <v>924</v>
      </c>
      <c r="D192" s="37">
        <f t="shared" si="0"/>
        <v>925</v>
      </c>
      <c r="E192" s="37">
        <f t="shared" si="0"/>
        <v>926</v>
      </c>
      <c r="F192" s="37">
        <f t="shared" si="0"/>
        <v>927</v>
      </c>
      <c r="G192" s="37">
        <f t="shared" si="0"/>
        <v>928</v>
      </c>
      <c r="H192" s="37">
        <f t="shared" si="0"/>
        <v>929</v>
      </c>
      <c r="I192" s="37">
        <f t="shared" si="0"/>
        <v>930</v>
      </c>
      <c r="J192" s="37">
        <f t="shared" si="0"/>
        <v>931</v>
      </c>
      <c r="K192" s="37">
        <f t="shared" si="0"/>
        <v>932</v>
      </c>
      <c r="L192" s="37">
        <f t="shared" si="0"/>
        <v>933</v>
      </c>
      <c r="M192" s="37">
        <f t="shared" si="0"/>
        <v>934</v>
      </c>
      <c r="N192" s="37">
        <f t="shared" si="0"/>
        <v>935</v>
      </c>
      <c r="O192" s="37">
        <f t="shared" si="0"/>
        <v>936</v>
      </c>
      <c r="P192" s="37">
        <f t="shared" si="0"/>
        <v>937</v>
      </c>
      <c r="Q192" s="37">
        <f t="shared" si="0"/>
        <v>938</v>
      </c>
      <c r="R192" s="37">
        <f t="shared" si="0"/>
        <v>939</v>
      </c>
      <c r="S192" s="37">
        <f t="shared" si="0"/>
        <v>940</v>
      </c>
      <c r="T192" s="37">
        <f t="shared" si="0"/>
        <v>941</v>
      </c>
      <c r="U192" s="37">
        <f t="shared" si="0"/>
        <v>942</v>
      </c>
      <c r="V192" s="37">
        <f t="shared" si="0"/>
        <v>943</v>
      </c>
      <c r="W192" s="37">
        <f t="shared" si="0"/>
        <v>944</v>
      </c>
      <c r="X192" s="37">
        <f t="shared" si="0"/>
        <v>945</v>
      </c>
      <c r="Y192" s="37">
        <f t="shared" si="0"/>
        <v>946</v>
      </c>
      <c r="Z192" s="37">
        <f t="shared" si="0"/>
        <v>947</v>
      </c>
      <c r="AA192" s="37">
        <f t="shared" si="0"/>
        <v>948</v>
      </c>
      <c r="AB192" s="37">
        <f t="shared" si="0"/>
        <v>949</v>
      </c>
      <c r="AC192" s="37">
        <f t="shared" si="0"/>
        <v>950</v>
      </c>
      <c r="AD192" s="37">
        <f t="shared" si="0"/>
        <v>951</v>
      </c>
      <c r="AE192" s="41"/>
      <c r="AF192" s="41"/>
      <c r="AG192" s="41"/>
      <c r="AH192" s="41"/>
      <c r="AI192" s="159"/>
      <c r="AJ192" s="41"/>
    </row>
    <row r="193" spans="1:36">
      <c r="A193" s="15"/>
      <c r="B193" s="31">
        <v>35</v>
      </c>
      <c r="C193" s="37">
        <f t="shared" si="1"/>
        <v>952</v>
      </c>
      <c r="D193" s="37">
        <f t="shared" si="0"/>
        <v>953</v>
      </c>
      <c r="E193" s="37">
        <f t="shared" si="0"/>
        <v>954</v>
      </c>
      <c r="F193" s="37">
        <f t="shared" si="0"/>
        <v>955</v>
      </c>
      <c r="G193" s="37">
        <f t="shared" si="0"/>
        <v>956</v>
      </c>
      <c r="H193" s="37">
        <f t="shared" si="0"/>
        <v>957</v>
      </c>
      <c r="I193" s="37">
        <f t="shared" si="0"/>
        <v>958</v>
      </c>
      <c r="J193" s="37">
        <f t="shared" si="0"/>
        <v>959</v>
      </c>
      <c r="K193" s="37">
        <f t="shared" si="0"/>
        <v>960</v>
      </c>
      <c r="L193" s="37">
        <f t="shared" si="0"/>
        <v>961</v>
      </c>
      <c r="M193" s="37">
        <f t="shared" si="0"/>
        <v>962</v>
      </c>
      <c r="N193" s="37">
        <f t="shared" si="0"/>
        <v>963</v>
      </c>
      <c r="O193" s="37">
        <f t="shared" si="0"/>
        <v>964</v>
      </c>
      <c r="P193" s="37">
        <f t="shared" si="0"/>
        <v>965</v>
      </c>
      <c r="Q193" s="37">
        <f t="shared" si="0"/>
        <v>966</v>
      </c>
      <c r="R193" s="37">
        <f t="shared" si="0"/>
        <v>967</v>
      </c>
      <c r="S193" s="37">
        <f t="shared" si="0"/>
        <v>968</v>
      </c>
      <c r="T193" s="37">
        <f t="shared" si="0"/>
        <v>969</v>
      </c>
      <c r="U193" s="37">
        <f t="shared" si="0"/>
        <v>970</v>
      </c>
      <c r="V193" s="37">
        <f t="shared" si="0"/>
        <v>971</v>
      </c>
      <c r="W193" s="37">
        <f t="shared" si="0"/>
        <v>972</v>
      </c>
      <c r="X193" s="37">
        <f t="shared" si="0"/>
        <v>973</v>
      </c>
      <c r="Y193" s="37">
        <f t="shared" si="0"/>
        <v>974</v>
      </c>
      <c r="Z193" s="37">
        <f t="shared" si="0"/>
        <v>975</v>
      </c>
      <c r="AA193" s="37">
        <f t="shared" si="0"/>
        <v>976</v>
      </c>
      <c r="AB193" s="37">
        <f t="shared" si="0"/>
        <v>977</v>
      </c>
      <c r="AC193" s="37">
        <f t="shared" si="0"/>
        <v>978</v>
      </c>
      <c r="AD193" s="37">
        <f t="shared" si="0"/>
        <v>979</v>
      </c>
      <c r="AE193" s="41"/>
      <c r="AF193" s="41"/>
      <c r="AG193" s="41"/>
      <c r="AH193" s="41"/>
      <c r="AI193" s="159"/>
      <c r="AJ193" s="41"/>
    </row>
    <row r="194" spans="1:36">
      <c r="A194" s="15"/>
      <c r="B194" s="31">
        <v>36</v>
      </c>
      <c r="C194" s="37">
        <f t="shared" si="1"/>
        <v>980</v>
      </c>
      <c r="D194" s="37">
        <f t="shared" si="0"/>
        <v>981</v>
      </c>
      <c r="E194" s="37">
        <f t="shared" si="0"/>
        <v>982</v>
      </c>
      <c r="F194" s="37">
        <f t="shared" si="0"/>
        <v>983</v>
      </c>
      <c r="G194" s="37">
        <f t="shared" si="0"/>
        <v>984</v>
      </c>
      <c r="H194" s="37">
        <f t="shared" si="0"/>
        <v>985</v>
      </c>
      <c r="I194" s="37">
        <f t="shared" si="0"/>
        <v>986</v>
      </c>
      <c r="J194" s="37">
        <f t="shared" si="0"/>
        <v>987</v>
      </c>
      <c r="K194" s="37">
        <f t="shared" si="0"/>
        <v>988</v>
      </c>
      <c r="L194" s="37">
        <f t="shared" si="0"/>
        <v>989</v>
      </c>
      <c r="M194" s="37">
        <f t="shared" si="0"/>
        <v>990</v>
      </c>
      <c r="N194" s="37">
        <f t="shared" si="0"/>
        <v>991</v>
      </c>
      <c r="O194" s="37">
        <f t="shared" si="0"/>
        <v>992</v>
      </c>
      <c r="P194" s="37">
        <f t="shared" si="0"/>
        <v>993</v>
      </c>
      <c r="Q194" s="37">
        <f t="shared" si="0"/>
        <v>994</v>
      </c>
      <c r="R194" s="37">
        <f t="shared" si="0"/>
        <v>995</v>
      </c>
      <c r="S194" s="37">
        <f t="shared" si="0"/>
        <v>996</v>
      </c>
      <c r="T194" s="37">
        <f t="shared" si="0"/>
        <v>997</v>
      </c>
      <c r="U194" s="37">
        <f t="shared" si="0"/>
        <v>998</v>
      </c>
      <c r="V194" s="37">
        <f t="shared" si="0"/>
        <v>999</v>
      </c>
      <c r="W194" s="37">
        <f t="shared" si="0"/>
        <v>1000</v>
      </c>
      <c r="X194" s="37">
        <f t="shared" si="0"/>
        <v>1001</v>
      </c>
      <c r="Y194" s="37">
        <f t="shared" si="0"/>
        <v>1002</v>
      </c>
      <c r="Z194" s="37">
        <f t="shared" si="0"/>
        <v>1003</v>
      </c>
      <c r="AA194" s="37">
        <f t="shared" si="0"/>
        <v>1004</v>
      </c>
      <c r="AB194" s="37">
        <f t="shared" si="0"/>
        <v>1005</v>
      </c>
      <c r="AC194" s="37">
        <f t="shared" si="0"/>
        <v>1006</v>
      </c>
      <c r="AD194" s="37">
        <f t="shared" si="0"/>
        <v>1007</v>
      </c>
      <c r="AE194" s="41"/>
      <c r="AF194" s="41"/>
      <c r="AG194" s="41"/>
      <c r="AH194" s="41"/>
      <c r="AI194" s="159"/>
      <c r="AJ194" s="41"/>
    </row>
    <row r="195" spans="1:36">
      <c r="A195" s="15"/>
      <c r="B195" s="31">
        <v>37</v>
      </c>
      <c r="C195" s="37">
        <f t="shared" si="1"/>
        <v>1008</v>
      </c>
      <c r="D195" s="37">
        <f t="shared" si="0"/>
        <v>1009</v>
      </c>
      <c r="E195" s="37">
        <f t="shared" si="0"/>
        <v>1010</v>
      </c>
      <c r="F195" s="37">
        <f t="shared" si="0"/>
        <v>1011</v>
      </c>
      <c r="G195" s="37">
        <f t="shared" si="0"/>
        <v>1012</v>
      </c>
      <c r="H195" s="37">
        <f t="shared" si="0"/>
        <v>1013</v>
      </c>
      <c r="I195" s="37">
        <f t="shared" si="0"/>
        <v>1014</v>
      </c>
      <c r="J195" s="37">
        <f t="shared" si="0"/>
        <v>1015</v>
      </c>
      <c r="K195" s="37">
        <f t="shared" si="0"/>
        <v>1016</v>
      </c>
      <c r="L195" s="37">
        <f t="shared" si="0"/>
        <v>1017</v>
      </c>
      <c r="M195" s="37">
        <f t="shared" si="0"/>
        <v>1018</v>
      </c>
      <c r="N195" s="37">
        <f t="shared" si="0"/>
        <v>1019</v>
      </c>
      <c r="O195" s="37">
        <f t="shared" si="0"/>
        <v>1020</v>
      </c>
      <c r="P195" s="37">
        <f t="shared" si="0"/>
        <v>1021</v>
      </c>
      <c r="Q195" s="37">
        <f t="shared" si="0"/>
        <v>1022</v>
      </c>
      <c r="R195" s="37">
        <f t="shared" si="0"/>
        <v>1023</v>
      </c>
      <c r="S195" s="37">
        <f t="shared" si="0"/>
        <v>1024</v>
      </c>
      <c r="T195" s="37">
        <f t="shared" si="0"/>
        <v>1025</v>
      </c>
      <c r="U195" s="37">
        <f t="shared" si="0"/>
        <v>1026</v>
      </c>
      <c r="V195" s="37">
        <f t="shared" si="0"/>
        <v>1027</v>
      </c>
      <c r="W195" s="37">
        <f t="shared" si="0"/>
        <v>1028</v>
      </c>
      <c r="X195" s="37">
        <f t="shared" si="0"/>
        <v>1029</v>
      </c>
      <c r="Y195" s="37">
        <f t="shared" si="0"/>
        <v>1030</v>
      </c>
      <c r="Z195" s="37">
        <f t="shared" si="0"/>
        <v>1031</v>
      </c>
      <c r="AA195" s="37">
        <f t="shared" si="0"/>
        <v>1032</v>
      </c>
      <c r="AB195" s="37">
        <f t="shared" si="0"/>
        <v>1033</v>
      </c>
      <c r="AC195" s="37">
        <f t="shared" si="0"/>
        <v>1034</v>
      </c>
      <c r="AD195" s="37">
        <f t="shared" si="0"/>
        <v>1035</v>
      </c>
      <c r="AE195" s="41"/>
      <c r="AF195" s="41"/>
      <c r="AG195" s="41"/>
      <c r="AH195" s="41"/>
      <c r="AI195" s="159"/>
      <c r="AJ195" s="41"/>
    </row>
    <row r="196" spans="1:36">
      <c r="A196" s="15"/>
      <c r="B196" s="31">
        <v>38</v>
      </c>
      <c r="C196" s="37">
        <f t="shared" si="1"/>
        <v>1036</v>
      </c>
      <c r="D196" s="37">
        <f t="shared" si="0"/>
        <v>1037</v>
      </c>
      <c r="E196" s="37">
        <f t="shared" si="0"/>
        <v>1038</v>
      </c>
      <c r="F196" s="37">
        <f t="shared" si="0"/>
        <v>1039</v>
      </c>
      <c r="G196" s="37">
        <f t="shared" si="0"/>
        <v>1040</v>
      </c>
      <c r="H196" s="37">
        <f t="shared" si="0"/>
        <v>1041</v>
      </c>
      <c r="I196" s="37">
        <f t="shared" si="0"/>
        <v>1042</v>
      </c>
      <c r="J196" s="37">
        <f t="shared" si="0"/>
        <v>1043</v>
      </c>
      <c r="K196" s="37">
        <f t="shared" si="0"/>
        <v>1044</v>
      </c>
      <c r="L196" s="37">
        <f t="shared" si="0"/>
        <v>1045</v>
      </c>
      <c r="M196" s="37">
        <f t="shared" si="0"/>
        <v>1046</v>
      </c>
      <c r="N196" s="37">
        <f t="shared" si="0"/>
        <v>1047</v>
      </c>
      <c r="O196" s="37">
        <f t="shared" si="0"/>
        <v>1048</v>
      </c>
      <c r="P196" s="37">
        <f t="shared" si="0"/>
        <v>1049</v>
      </c>
      <c r="Q196" s="37">
        <f t="shared" si="0"/>
        <v>1050</v>
      </c>
      <c r="R196" s="37">
        <f t="shared" si="0"/>
        <v>1051</v>
      </c>
      <c r="S196" s="37">
        <f t="shared" si="0"/>
        <v>1052</v>
      </c>
      <c r="T196" s="37">
        <f t="shared" si="0"/>
        <v>1053</v>
      </c>
      <c r="U196" s="37">
        <f t="shared" si="0"/>
        <v>1054</v>
      </c>
      <c r="V196" s="37">
        <f t="shared" si="0"/>
        <v>1055</v>
      </c>
      <c r="W196" s="37">
        <f t="shared" si="0"/>
        <v>1056</v>
      </c>
      <c r="X196" s="37">
        <f t="shared" si="0"/>
        <v>1057</v>
      </c>
      <c r="Y196" s="37">
        <f t="shared" si="0"/>
        <v>1058</v>
      </c>
      <c r="Z196" s="37">
        <f t="shared" si="0"/>
        <v>1059</v>
      </c>
      <c r="AA196" s="37">
        <f t="shared" si="0"/>
        <v>1060</v>
      </c>
      <c r="AB196" s="37">
        <f t="shared" si="0"/>
        <v>1061</v>
      </c>
      <c r="AC196" s="37">
        <f t="shared" si="0"/>
        <v>1062</v>
      </c>
      <c r="AD196" s="37">
        <f t="shared" si="0"/>
        <v>1063</v>
      </c>
      <c r="AE196" s="41"/>
      <c r="AF196" s="41"/>
      <c r="AG196" s="41"/>
      <c r="AH196" s="41"/>
      <c r="AI196" s="159"/>
      <c r="AJ196" s="41"/>
    </row>
    <row r="197" spans="1:36">
      <c r="A197" s="15"/>
      <c r="B197" s="31">
        <v>39</v>
      </c>
      <c r="C197" s="37">
        <f t="shared" si="1"/>
        <v>1064</v>
      </c>
      <c r="D197" s="37">
        <f t="shared" si="0"/>
        <v>1065</v>
      </c>
      <c r="E197" s="37">
        <f t="shared" si="0"/>
        <v>1066</v>
      </c>
      <c r="F197" s="37">
        <f t="shared" si="0"/>
        <v>1067</v>
      </c>
      <c r="G197" s="37">
        <f t="shared" si="0"/>
        <v>1068</v>
      </c>
      <c r="H197" s="37">
        <f t="shared" si="0"/>
        <v>1069</v>
      </c>
      <c r="I197" s="37">
        <f t="shared" si="0"/>
        <v>1070</v>
      </c>
      <c r="J197" s="37">
        <f t="shared" si="0"/>
        <v>1071</v>
      </c>
      <c r="K197" s="37">
        <f t="shared" si="0"/>
        <v>1072</v>
      </c>
      <c r="L197" s="37">
        <f t="shared" si="0"/>
        <v>1073</v>
      </c>
      <c r="M197" s="37">
        <f t="shared" si="0"/>
        <v>1074</v>
      </c>
      <c r="N197" s="37">
        <f t="shared" si="0"/>
        <v>1075</v>
      </c>
      <c r="O197" s="37">
        <f t="shared" si="0"/>
        <v>1076</v>
      </c>
      <c r="P197" s="37">
        <f t="shared" si="0"/>
        <v>1077</v>
      </c>
      <c r="Q197" s="37">
        <f t="shared" si="0"/>
        <v>1078</v>
      </c>
      <c r="R197" s="37">
        <f t="shared" si="0"/>
        <v>1079</v>
      </c>
      <c r="S197" s="37">
        <f t="shared" si="0"/>
        <v>1080</v>
      </c>
      <c r="T197" s="37">
        <f t="shared" si="0"/>
        <v>1081</v>
      </c>
      <c r="U197" s="37">
        <f t="shared" si="0"/>
        <v>1082</v>
      </c>
      <c r="V197" s="37">
        <f t="shared" si="0"/>
        <v>1083</v>
      </c>
      <c r="W197" s="37">
        <f t="shared" si="0"/>
        <v>1084</v>
      </c>
      <c r="X197" s="37">
        <f t="shared" si="0"/>
        <v>1085</v>
      </c>
      <c r="Y197" s="37">
        <f t="shared" si="0"/>
        <v>1086</v>
      </c>
      <c r="Z197" s="37">
        <f t="shared" si="0"/>
        <v>1087</v>
      </c>
      <c r="AA197" s="37">
        <f t="shared" si="0"/>
        <v>1088</v>
      </c>
      <c r="AB197" s="37">
        <f t="shared" si="0"/>
        <v>1089</v>
      </c>
      <c r="AC197" s="37">
        <f t="shared" si="0"/>
        <v>1090</v>
      </c>
      <c r="AD197" s="37">
        <f t="shared" si="0"/>
        <v>1091</v>
      </c>
      <c r="AE197" s="41"/>
      <c r="AF197" s="41"/>
      <c r="AG197" s="41"/>
      <c r="AH197" s="41"/>
      <c r="AI197" s="159"/>
      <c r="AJ197" s="41"/>
    </row>
    <row r="198" spans="1:36">
      <c r="A198" s="17"/>
      <c r="B198" s="32">
        <v>40</v>
      </c>
      <c r="C198" s="38">
        <f t="shared" si="1"/>
        <v>1092</v>
      </c>
      <c r="D198" s="38">
        <f t="shared" si="0"/>
        <v>1093</v>
      </c>
      <c r="E198" s="38">
        <f t="shared" si="0"/>
        <v>1094</v>
      </c>
      <c r="F198" s="38">
        <f t="shared" si="0"/>
        <v>1095</v>
      </c>
      <c r="G198" s="38">
        <f t="shared" si="0"/>
        <v>1096</v>
      </c>
      <c r="H198" s="38">
        <f t="shared" si="0"/>
        <v>1097</v>
      </c>
      <c r="I198" s="38">
        <f t="shared" si="0"/>
        <v>1098</v>
      </c>
      <c r="J198" s="38">
        <f t="shared" si="0"/>
        <v>1099</v>
      </c>
      <c r="K198" s="38">
        <f t="shared" si="0"/>
        <v>1100</v>
      </c>
      <c r="L198" s="38">
        <f t="shared" si="0"/>
        <v>1101</v>
      </c>
      <c r="M198" s="38">
        <f t="shared" si="0"/>
        <v>1102</v>
      </c>
      <c r="N198" s="38">
        <f t="shared" si="0"/>
        <v>1103</v>
      </c>
      <c r="O198" s="38">
        <f t="shared" si="0"/>
        <v>1104</v>
      </c>
      <c r="P198" s="38">
        <f t="shared" si="0"/>
        <v>1105</v>
      </c>
      <c r="Q198" s="38">
        <f t="shared" si="0"/>
        <v>1106</v>
      </c>
      <c r="R198" s="38">
        <f t="shared" si="0"/>
        <v>1107</v>
      </c>
      <c r="S198" s="38">
        <f t="shared" si="0"/>
        <v>1108</v>
      </c>
      <c r="T198" s="38">
        <f t="shared" si="0"/>
        <v>1109</v>
      </c>
      <c r="U198" s="38">
        <f t="shared" si="0"/>
        <v>1110</v>
      </c>
      <c r="V198" s="38">
        <f t="shared" si="0"/>
        <v>1111</v>
      </c>
      <c r="W198" s="38">
        <f t="shared" si="0"/>
        <v>1112</v>
      </c>
      <c r="X198" s="38">
        <f t="shared" si="0"/>
        <v>1113</v>
      </c>
      <c r="Y198" s="38">
        <f t="shared" si="0"/>
        <v>1114</v>
      </c>
      <c r="Z198" s="38">
        <f t="shared" si="0"/>
        <v>1115</v>
      </c>
      <c r="AA198" s="38">
        <f t="shared" si="0"/>
        <v>1116</v>
      </c>
      <c r="AB198" s="38">
        <f t="shared" si="0"/>
        <v>1117</v>
      </c>
      <c r="AC198" s="38">
        <f t="shared" si="0"/>
        <v>1118</v>
      </c>
      <c r="AD198" s="38">
        <f t="shared" si="0"/>
        <v>1119</v>
      </c>
      <c r="AE198" s="111"/>
      <c r="AF198" s="111"/>
      <c r="AG198" s="111"/>
      <c r="AH198" s="111"/>
      <c r="AI198" s="161"/>
      <c r="AJ198" s="41"/>
    </row>
    <row r="199" spans="1:36"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</row>
    <row r="200" spans="1:36"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</row>
    <row r="201" spans="1:36"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</row>
    <row r="202" spans="1:36"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</row>
    <row r="203" spans="1:36">
      <c r="C203" s="37"/>
    </row>
    <row r="204" spans="1:36">
      <c r="C204" s="37"/>
    </row>
    <row r="205" spans="1:36">
      <c r="C205" s="37"/>
    </row>
  </sheetData>
  <mergeCells count="276">
    <mergeCell ref="A1:AI1"/>
    <mergeCell ref="AC2:AI2"/>
    <mergeCell ref="D3:AI3"/>
    <mergeCell ref="X5:AJ5"/>
    <mergeCell ref="X6:AA6"/>
    <mergeCell ref="AB6:AJ6"/>
    <mergeCell ref="C13:I13"/>
    <mergeCell ref="J13:P13"/>
    <mergeCell ref="Q13:W13"/>
    <mergeCell ref="X13:AD13"/>
    <mergeCell ref="AM14:AN14"/>
    <mergeCell ref="AE20:AF20"/>
    <mergeCell ref="AH20:AI20"/>
    <mergeCell ref="AE26:AF26"/>
    <mergeCell ref="AH26:AI26"/>
    <mergeCell ref="AE32:AF32"/>
    <mergeCell ref="AH32:AI32"/>
    <mergeCell ref="AE38:AF38"/>
    <mergeCell ref="AH38:AI38"/>
    <mergeCell ref="AE44:AF44"/>
    <mergeCell ref="AH44:AI44"/>
    <mergeCell ref="AE50:AF50"/>
    <mergeCell ref="AH50:AI50"/>
    <mergeCell ref="AE56:AF56"/>
    <mergeCell ref="AH56:AI56"/>
    <mergeCell ref="AE62:AF62"/>
    <mergeCell ref="AH62:AI62"/>
    <mergeCell ref="AE68:AF68"/>
    <mergeCell ref="AH68:AI68"/>
    <mergeCell ref="AE74:AF74"/>
    <mergeCell ref="AH74:AI74"/>
    <mergeCell ref="AE80:AF80"/>
    <mergeCell ref="AH80:AI80"/>
    <mergeCell ref="AE86:AF86"/>
    <mergeCell ref="AH86:AI86"/>
    <mergeCell ref="AE92:AF92"/>
    <mergeCell ref="AH92:AI92"/>
    <mergeCell ref="AE98:AF98"/>
    <mergeCell ref="AH98:AI98"/>
    <mergeCell ref="AE104:AF104"/>
    <mergeCell ref="AH104:AI104"/>
    <mergeCell ref="AE110:AF110"/>
    <mergeCell ref="AH110:AI110"/>
    <mergeCell ref="AE116:AF116"/>
    <mergeCell ref="AH116:AI116"/>
    <mergeCell ref="AE122:AF122"/>
    <mergeCell ref="AH122:AI122"/>
    <mergeCell ref="AE128:AF128"/>
    <mergeCell ref="AH128:AI128"/>
    <mergeCell ref="AE134:AF134"/>
    <mergeCell ref="AH134:AI134"/>
    <mergeCell ref="AE135:AF135"/>
    <mergeCell ref="AH135:AI135"/>
    <mergeCell ref="Z136:AD136"/>
    <mergeCell ref="AE136:AG136"/>
    <mergeCell ref="AH136:AJ136"/>
    <mergeCell ref="AC137:AD137"/>
    <mergeCell ref="AE137:AG137"/>
    <mergeCell ref="AH137:AJ137"/>
    <mergeCell ref="AC138:AD138"/>
    <mergeCell ref="AE138:AG138"/>
    <mergeCell ref="AH138:AJ138"/>
    <mergeCell ref="AC139:AD139"/>
    <mergeCell ref="AE139:AG139"/>
    <mergeCell ref="AH139:AJ139"/>
    <mergeCell ref="Z140:AD140"/>
    <mergeCell ref="AA141:AC141"/>
    <mergeCell ref="Z142:AD142"/>
    <mergeCell ref="AE142:AG142"/>
    <mergeCell ref="AH142:AJ142"/>
    <mergeCell ref="B6:E7"/>
    <mergeCell ref="F6:V7"/>
    <mergeCell ref="X7:X8"/>
    <mergeCell ref="Y7:Y8"/>
    <mergeCell ref="Z7:AA8"/>
    <mergeCell ref="B8:E9"/>
    <mergeCell ref="F8:I9"/>
    <mergeCell ref="J8:J9"/>
    <mergeCell ref="K8:N9"/>
    <mergeCell ref="X9:X10"/>
    <mergeCell ref="Y9:Y10"/>
    <mergeCell ref="Z9:AA10"/>
    <mergeCell ref="AB9:AB10"/>
    <mergeCell ref="AC9:AC10"/>
    <mergeCell ref="A10:A11"/>
    <mergeCell ref="B10:F11"/>
    <mergeCell ref="G10:J11"/>
    <mergeCell ref="K10:K11"/>
    <mergeCell ref="L10:P11"/>
    <mergeCell ref="Q10:U11"/>
    <mergeCell ref="V10:V11"/>
    <mergeCell ref="A13:B14"/>
    <mergeCell ref="AE13:AG14"/>
    <mergeCell ref="AH13:AJ14"/>
    <mergeCell ref="A15:A20"/>
    <mergeCell ref="AE15:AE18"/>
    <mergeCell ref="AF15:AF18"/>
    <mergeCell ref="AG15:AG18"/>
    <mergeCell ref="AH15:AH18"/>
    <mergeCell ref="AI15:AI18"/>
    <mergeCell ref="AJ15:AJ18"/>
    <mergeCell ref="AG19:AG20"/>
    <mergeCell ref="AJ19:AJ20"/>
    <mergeCell ref="A21:A26"/>
    <mergeCell ref="AE21:AE24"/>
    <mergeCell ref="AF21:AF24"/>
    <mergeCell ref="AG21:AG24"/>
    <mergeCell ref="AH21:AH24"/>
    <mergeCell ref="AI21:AI24"/>
    <mergeCell ref="AJ21:AJ24"/>
    <mergeCell ref="AG25:AG26"/>
    <mergeCell ref="AJ25:AJ26"/>
    <mergeCell ref="A27:A32"/>
    <mergeCell ref="AE27:AE30"/>
    <mergeCell ref="AF27:AF30"/>
    <mergeCell ref="AG27:AG30"/>
    <mergeCell ref="AH27:AH30"/>
    <mergeCell ref="AI27:AI30"/>
    <mergeCell ref="AJ27:AJ30"/>
    <mergeCell ref="AG31:AG32"/>
    <mergeCell ref="AJ31:AJ32"/>
    <mergeCell ref="A33:A38"/>
    <mergeCell ref="AE33:AE36"/>
    <mergeCell ref="AF33:AF36"/>
    <mergeCell ref="AG33:AG36"/>
    <mergeCell ref="AH33:AH36"/>
    <mergeCell ref="AI33:AI36"/>
    <mergeCell ref="AJ33:AJ36"/>
    <mergeCell ref="AG37:AG38"/>
    <mergeCell ref="AJ37:AJ38"/>
    <mergeCell ref="A39:A44"/>
    <mergeCell ref="AE39:AE42"/>
    <mergeCell ref="AF39:AF42"/>
    <mergeCell ref="AG39:AG42"/>
    <mergeCell ref="AH39:AH42"/>
    <mergeCell ref="AI39:AI42"/>
    <mergeCell ref="AJ39:AJ42"/>
    <mergeCell ref="AG43:AG44"/>
    <mergeCell ref="AJ43:AJ44"/>
    <mergeCell ref="A45:A50"/>
    <mergeCell ref="AE45:AE48"/>
    <mergeCell ref="AF45:AF48"/>
    <mergeCell ref="AG45:AG48"/>
    <mergeCell ref="AH45:AH48"/>
    <mergeCell ref="AI45:AI48"/>
    <mergeCell ref="AJ45:AJ48"/>
    <mergeCell ref="AG49:AG50"/>
    <mergeCell ref="AJ49:AJ50"/>
    <mergeCell ref="A51:A56"/>
    <mergeCell ref="AE51:AE54"/>
    <mergeCell ref="AF51:AF54"/>
    <mergeCell ref="AG51:AG54"/>
    <mergeCell ref="AH51:AH54"/>
    <mergeCell ref="AI51:AI54"/>
    <mergeCell ref="AJ51:AJ54"/>
    <mergeCell ref="AG55:AG56"/>
    <mergeCell ref="AJ55:AJ56"/>
    <mergeCell ref="A57:A62"/>
    <mergeCell ref="AE57:AE60"/>
    <mergeCell ref="AF57:AF60"/>
    <mergeCell ref="AG57:AG60"/>
    <mergeCell ref="AH57:AH60"/>
    <mergeCell ref="AI57:AI60"/>
    <mergeCell ref="AJ57:AJ60"/>
    <mergeCell ref="AG61:AG62"/>
    <mergeCell ref="AJ61:AJ62"/>
    <mergeCell ref="A63:A68"/>
    <mergeCell ref="AE63:AE66"/>
    <mergeCell ref="AF63:AF66"/>
    <mergeCell ref="AG63:AG66"/>
    <mergeCell ref="AH63:AH66"/>
    <mergeCell ref="AI63:AI66"/>
    <mergeCell ref="AJ63:AJ66"/>
    <mergeCell ref="AG67:AG68"/>
    <mergeCell ref="AJ67:AJ68"/>
    <mergeCell ref="A69:A74"/>
    <mergeCell ref="AE69:AE72"/>
    <mergeCell ref="AF69:AF72"/>
    <mergeCell ref="AG69:AG72"/>
    <mergeCell ref="AH69:AH72"/>
    <mergeCell ref="AI69:AI72"/>
    <mergeCell ref="AJ69:AJ72"/>
    <mergeCell ref="AG73:AG74"/>
    <mergeCell ref="AJ73:AJ74"/>
    <mergeCell ref="A75:A80"/>
    <mergeCell ref="AE75:AE78"/>
    <mergeCell ref="AF75:AF78"/>
    <mergeCell ref="AG75:AG78"/>
    <mergeCell ref="AH75:AH78"/>
    <mergeCell ref="AI75:AI78"/>
    <mergeCell ref="AJ75:AJ78"/>
    <mergeCell ref="AG79:AG80"/>
    <mergeCell ref="AJ79:AJ80"/>
    <mergeCell ref="A81:A86"/>
    <mergeCell ref="AE81:AE84"/>
    <mergeCell ref="AF81:AF84"/>
    <mergeCell ref="AG81:AG84"/>
    <mergeCell ref="AH81:AH84"/>
    <mergeCell ref="AI81:AI84"/>
    <mergeCell ref="AJ81:AJ84"/>
    <mergeCell ref="AG85:AG86"/>
    <mergeCell ref="AJ85:AJ86"/>
    <mergeCell ref="A87:A92"/>
    <mergeCell ref="AE87:AE90"/>
    <mergeCell ref="AF87:AF90"/>
    <mergeCell ref="AG87:AG90"/>
    <mergeCell ref="AH87:AH90"/>
    <mergeCell ref="AI87:AI90"/>
    <mergeCell ref="AJ87:AJ90"/>
    <mergeCell ref="AG91:AG92"/>
    <mergeCell ref="AJ91:AJ92"/>
    <mergeCell ref="A93:A98"/>
    <mergeCell ref="AE93:AE96"/>
    <mergeCell ref="AF93:AF96"/>
    <mergeCell ref="AG93:AG96"/>
    <mergeCell ref="AH93:AH96"/>
    <mergeCell ref="AI93:AI96"/>
    <mergeCell ref="AJ93:AJ96"/>
    <mergeCell ref="AG97:AG98"/>
    <mergeCell ref="AJ97:AJ98"/>
    <mergeCell ref="A99:A104"/>
    <mergeCell ref="AE99:AE102"/>
    <mergeCell ref="AF99:AF102"/>
    <mergeCell ref="AG99:AG102"/>
    <mergeCell ref="AH99:AH102"/>
    <mergeCell ref="AI99:AI102"/>
    <mergeCell ref="AJ99:AJ102"/>
    <mergeCell ref="AG103:AG104"/>
    <mergeCell ref="AJ103:AJ104"/>
    <mergeCell ref="A105:A110"/>
    <mergeCell ref="AE105:AE108"/>
    <mergeCell ref="AF105:AF108"/>
    <mergeCell ref="AG105:AG108"/>
    <mergeCell ref="AH105:AH108"/>
    <mergeCell ref="AI105:AI108"/>
    <mergeCell ref="AJ105:AJ108"/>
    <mergeCell ref="AG109:AG110"/>
    <mergeCell ref="AJ109:AJ110"/>
    <mergeCell ref="A111:A116"/>
    <mergeCell ref="AE111:AE114"/>
    <mergeCell ref="AF111:AF114"/>
    <mergeCell ref="AG111:AG114"/>
    <mergeCell ref="AH111:AH114"/>
    <mergeCell ref="AI111:AI114"/>
    <mergeCell ref="AJ111:AJ114"/>
    <mergeCell ref="AG115:AG116"/>
    <mergeCell ref="AJ115:AJ116"/>
    <mergeCell ref="A117:A122"/>
    <mergeCell ref="AE117:AE120"/>
    <mergeCell ref="AF117:AF120"/>
    <mergeCell ref="AG117:AG120"/>
    <mergeCell ref="AH117:AH120"/>
    <mergeCell ref="AI117:AI120"/>
    <mergeCell ref="AJ117:AJ120"/>
    <mergeCell ref="AG121:AG122"/>
    <mergeCell ref="AJ121:AJ122"/>
    <mergeCell ref="A123:A128"/>
    <mergeCell ref="AE123:AE126"/>
    <mergeCell ref="AF123:AF126"/>
    <mergeCell ref="AG123:AG126"/>
    <mergeCell ref="AH123:AH126"/>
    <mergeCell ref="AI123:AI126"/>
    <mergeCell ref="AJ123:AJ126"/>
    <mergeCell ref="AG127:AG128"/>
    <mergeCell ref="AJ127:AJ128"/>
    <mergeCell ref="A129:A134"/>
    <mergeCell ref="AE129:AE132"/>
    <mergeCell ref="AF129:AF132"/>
    <mergeCell ref="AG129:AG132"/>
    <mergeCell ref="AH129:AH132"/>
    <mergeCell ref="AI129:AI132"/>
    <mergeCell ref="AJ129:AJ132"/>
    <mergeCell ref="AG133:AG134"/>
    <mergeCell ref="AJ133:AJ134"/>
    <mergeCell ref="AE140:AG141"/>
    <mergeCell ref="AH140:AJ141"/>
  </mergeCells>
  <phoneticPr fontId="2"/>
  <conditionalFormatting sqref="AM11 C17:AD17">
    <cfRule type="containsText" dxfId="1768" priority="2714" text="日">
      <formula>NOT(ISERROR(SEARCH("日",C11)))</formula>
    </cfRule>
    <cfRule type="containsText" dxfId="1767" priority="2715" text="土">
      <formula>NOT(ISERROR(SEARCH("土",C11)))</formula>
    </cfRule>
  </conditionalFormatting>
  <conditionalFormatting sqref="C19:AD19">
    <cfRule type="containsText" dxfId="1766" priority="2706" text="正月">
      <formula>NOT(ISERROR(SEARCH("正月",C19)))</formula>
    </cfRule>
    <cfRule type="containsText" dxfId="1765" priority="2713" text="夏休">
      <formula>NOT(ISERROR(SEARCH("夏休",C19)))</formula>
    </cfRule>
  </conditionalFormatting>
  <conditionalFormatting sqref="C20:AD20">
    <cfRule type="containsText" dxfId="1764" priority="2703" text="正月">
      <formula>NOT(ISERROR(SEARCH("正月",C20)))</formula>
    </cfRule>
    <cfRule type="containsText" dxfId="1763" priority="2704" text="夏休">
      <formula>NOT(ISERROR(SEARCH("夏休",C20)))</formula>
    </cfRule>
  </conditionalFormatting>
  <conditionalFormatting sqref="C59:AD59">
    <cfRule type="containsText" dxfId="1762" priority="2601" text="日">
      <formula>NOT(ISERROR(SEARCH("日",C59)))</formula>
    </cfRule>
    <cfRule type="containsText" dxfId="1761" priority="2602" text="土">
      <formula>NOT(ISERROR(SEARCH("土",C59)))</formula>
    </cfRule>
  </conditionalFormatting>
  <conditionalFormatting sqref="C95:AD95">
    <cfRule type="containsText" dxfId="1760" priority="2566" text="日">
      <formula>NOT(ISERROR(SEARCH("日",C95)))</formula>
    </cfRule>
    <cfRule type="containsText" dxfId="1759" priority="2567" text="土">
      <formula>NOT(ISERROR(SEARCH("土",C95)))</formula>
    </cfRule>
  </conditionalFormatting>
  <conditionalFormatting sqref="C125:AD125">
    <cfRule type="containsText" dxfId="1758" priority="2546" text="日">
      <formula>NOT(ISERROR(SEARCH("日",C125)))</formula>
    </cfRule>
    <cfRule type="containsText" dxfId="1757" priority="2547" text="土">
      <formula>NOT(ISERROR(SEARCH("土",C125)))</formula>
    </cfRule>
  </conditionalFormatting>
  <conditionalFormatting sqref="C19:AD20">
    <cfRule type="containsText" dxfId="1756" priority="2079" text="休">
      <formula>NOT(ISERROR(SEARCH("休",C19)))</formula>
    </cfRule>
  </conditionalFormatting>
  <conditionalFormatting sqref="C17">
    <cfRule type="expression" dxfId="1755" priority="1807">
      <formula>IF($C$18&lt;&gt;""+$D$17,)</formula>
    </cfRule>
  </conditionalFormatting>
  <conditionalFormatting sqref="C17:AD17">
    <cfRule type="expression" dxfId="1754" priority="1803">
      <formula>IF(COUNTIF(C18,"*日*"),TRUE,FALSE)</formula>
    </cfRule>
  </conditionalFormatting>
  <conditionalFormatting sqref="C23:AD23">
    <cfRule type="containsText" dxfId="1753" priority="1801" text="日">
      <formula>NOT(ISERROR(SEARCH("日",C23)))</formula>
    </cfRule>
    <cfRule type="containsText" dxfId="1752" priority="1802" text="土">
      <formula>NOT(ISERROR(SEARCH("土",C23)))</formula>
    </cfRule>
  </conditionalFormatting>
  <conditionalFormatting sqref="C23:AD23">
    <cfRule type="expression" dxfId="1751" priority="1800">
      <formula>IF($C$18&lt;&gt;""+$D$17,)</formula>
    </cfRule>
  </conditionalFormatting>
  <conditionalFormatting sqref="C23:AD23">
    <cfRule type="expression" dxfId="1750" priority="1799">
      <formula>IF(COUNTIF(C24,"*日*"),TRUE,FALSE)</formula>
    </cfRule>
  </conditionalFormatting>
  <conditionalFormatting sqref="C29:AD29">
    <cfRule type="containsText" dxfId="1749" priority="1797" text="日">
      <formula>NOT(ISERROR(SEARCH("日",C29)))</formula>
    </cfRule>
    <cfRule type="containsText" dxfId="1748" priority="1798" text="土">
      <formula>NOT(ISERROR(SEARCH("土",C29)))</formula>
    </cfRule>
  </conditionalFormatting>
  <conditionalFormatting sqref="C29:AD29">
    <cfRule type="expression" dxfId="1747" priority="1796">
      <formula>IF($C$18&lt;&gt;""+$D$17,)</formula>
    </cfRule>
  </conditionalFormatting>
  <conditionalFormatting sqref="C29:AD29">
    <cfRule type="expression" dxfId="1746" priority="1795">
      <formula>IF(COUNTIF(C30,"*日*"),TRUE,FALSE)</formula>
    </cfRule>
  </conditionalFormatting>
  <conditionalFormatting sqref="C35:AD35">
    <cfRule type="containsText" dxfId="1745" priority="1793" text="日">
      <formula>NOT(ISERROR(SEARCH("日",C35)))</formula>
    </cfRule>
    <cfRule type="containsText" dxfId="1744" priority="1794" text="土">
      <formula>NOT(ISERROR(SEARCH("土",C35)))</formula>
    </cfRule>
  </conditionalFormatting>
  <conditionalFormatting sqref="C35:AD35">
    <cfRule type="expression" dxfId="1743" priority="1792">
      <formula>IF($C$18&lt;&gt;""+$D$17,)</formula>
    </cfRule>
  </conditionalFormatting>
  <conditionalFormatting sqref="C35:AD35">
    <cfRule type="expression" dxfId="1742" priority="1791">
      <formula>IF(COUNTIF(C36,"*日*"),TRUE,FALSE)</formula>
    </cfRule>
  </conditionalFormatting>
  <conditionalFormatting sqref="C41:AD41">
    <cfRule type="containsText" dxfId="1741" priority="1789" text="日">
      <formula>NOT(ISERROR(SEARCH("日",C41)))</formula>
    </cfRule>
    <cfRule type="containsText" dxfId="1740" priority="1790" text="土">
      <formula>NOT(ISERROR(SEARCH("土",C41)))</formula>
    </cfRule>
  </conditionalFormatting>
  <conditionalFormatting sqref="C41:AD41">
    <cfRule type="expression" dxfId="1739" priority="1788">
      <formula>IF($C$18&lt;&gt;""+$D$17,)</formula>
    </cfRule>
  </conditionalFormatting>
  <conditionalFormatting sqref="C41:AD41">
    <cfRule type="expression" dxfId="1738" priority="1787">
      <formula>IF(COUNTIF(C42,"*日*"),TRUE,FALSE)</formula>
    </cfRule>
  </conditionalFormatting>
  <conditionalFormatting sqref="C47:AD47">
    <cfRule type="containsText" dxfId="1737" priority="1785" text="日">
      <formula>NOT(ISERROR(SEARCH("日",C47)))</formula>
    </cfRule>
    <cfRule type="containsText" dxfId="1736" priority="1786" text="土">
      <formula>NOT(ISERROR(SEARCH("土",C47)))</formula>
    </cfRule>
  </conditionalFormatting>
  <conditionalFormatting sqref="C47:AD47">
    <cfRule type="expression" dxfId="1735" priority="1784">
      <formula>IF($C$18&lt;&gt;""+$D$17,)</formula>
    </cfRule>
  </conditionalFormatting>
  <conditionalFormatting sqref="C47:AD47">
    <cfRule type="expression" dxfId="1734" priority="1783">
      <formula>IF(COUNTIF(C48,"*日*"),TRUE,FALSE)</formula>
    </cfRule>
  </conditionalFormatting>
  <conditionalFormatting sqref="C53:AD53">
    <cfRule type="containsText" dxfId="1733" priority="1781" text="日">
      <formula>NOT(ISERROR(SEARCH("日",C53)))</formula>
    </cfRule>
    <cfRule type="containsText" dxfId="1732" priority="1782" text="土">
      <formula>NOT(ISERROR(SEARCH("土",C53)))</formula>
    </cfRule>
  </conditionalFormatting>
  <conditionalFormatting sqref="C53:AD53">
    <cfRule type="expression" dxfId="1731" priority="1780">
      <formula>IF($C$18&lt;&gt;""+$D$17,)</formula>
    </cfRule>
  </conditionalFormatting>
  <conditionalFormatting sqref="C53:AD53">
    <cfRule type="expression" dxfId="1730" priority="1779">
      <formula>IF(COUNTIF(C54,"*日*"),TRUE,FALSE)</formula>
    </cfRule>
  </conditionalFormatting>
  <conditionalFormatting sqref="C59:AD59">
    <cfRule type="expression" dxfId="1729" priority="1778">
      <formula>IF(COUNTIF(C60,"*日*"),TRUE,FALSE)</formula>
    </cfRule>
  </conditionalFormatting>
  <conditionalFormatting sqref="C65:AD65">
    <cfRule type="containsText" dxfId="1728" priority="1776" text="日">
      <formula>NOT(ISERROR(SEARCH("日",C65)))</formula>
    </cfRule>
    <cfRule type="containsText" dxfId="1727" priority="1777" text="土">
      <formula>NOT(ISERROR(SEARCH("土",C65)))</formula>
    </cfRule>
  </conditionalFormatting>
  <conditionalFormatting sqref="C65:AD65">
    <cfRule type="expression" dxfId="1726" priority="1775">
      <formula>IF(COUNTIF(C66,"*日*"),TRUE,FALSE)</formula>
    </cfRule>
  </conditionalFormatting>
  <conditionalFormatting sqref="C71:AD71">
    <cfRule type="containsText" dxfId="1725" priority="1773" text="日">
      <formula>NOT(ISERROR(SEARCH("日",C71)))</formula>
    </cfRule>
    <cfRule type="containsText" dxfId="1724" priority="1774" text="土">
      <formula>NOT(ISERROR(SEARCH("土",C71)))</formula>
    </cfRule>
  </conditionalFormatting>
  <conditionalFormatting sqref="C71:AD71">
    <cfRule type="expression" dxfId="1723" priority="1772">
      <formula>IF(COUNTIF(C72,"*日*"),TRUE,FALSE)</formula>
    </cfRule>
  </conditionalFormatting>
  <conditionalFormatting sqref="C77:AD77">
    <cfRule type="containsText" dxfId="1722" priority="1770" text="日">
      <formula>NOT(ISERROR(SEARCH("日",C77)))</formula>
    </cfRule>
    <cfRule type="containsText" dxfId="1721" priority="1771" text="土">
      <formula>NOT(ISERROR(SEARCH("土",C77)))</formula>
    </cfRule>
  </conditionalFormatting>
  <conditionalFormatting sqref="C77:AD77">
    <cfRule type="expression" dxfId="1720" priority="1769">
      <formula>IF(COUNTIF(C78,"*日*"),TRUE,FALSE)</formula>
    </cfRule>
  </conditionalFormatting>
  <conditionalFormatting sqref="C83:AD83">
    <cfRule type="containsText" dxfId="1719" priority="1767" text="日">
      <formula>NOT(ISERROR(SEARCH("日",C83)))</formula>
    </cfRule>
    <cfRule type="containsText" dxfId="1718" priority="1768" text="土">
      <formula>NOT(ISERROR(SEARCH("土",C83)))</formula>
    </cfRule>
  </conditionalFormatting>
  <conditionalFormatting sqref="C83:AD83">
    <cfRule type="expression" dxfId="1717" priority="1766">
      <formula>IF(COUNTIF(C84,"*日*"),TRUE,FALSE)</formula>
    </cfRule>
  </conditionalFormatting>
  <conditionalFormatting sqref="C89:AD89">
    <cfRule type="containsText" dxfId="1716" priority="1764" text="日">
      <formula>NOT(ISERROR(SEARCH("日",C89)))</formula>
    </cfRule>
    <cfRule type="containsText" dxfId="1715" priority="1765" text="土">
      <formula>NOT(ISERROR(SEARCH("土",C89)))</formula>
    </cfRule>
  </conditionalFormatting>
  <conditionalFormatting sqref="C89:AD89">
    <cfRule type="expression" dxfId="1714" priority="1763">
      <formula>IF(COUNTIF(C90,"*日*"),TRUE,FALSE)</formula>
    </cfRule>
  </conditionalFormatting>
  <conditionalFormatting sqref="C95:AD95">
    <cfRule type="expression" dxfId="1713" priority="1762">
      <formula>IF(COUNTIF(C96,"*日*"),TRUE,FALSE)</formula>
    </cfRule>
  </conditionalFormatting>
  <conditionalFormatting sqref="C101:AD101">
    <cfRule type="containsText" dxfId="1712" priority="1760" text="日">
      <formula>NOT(ISERROR(SEARCH("日",C101)))</formula>
    </cfRule>
    <cfRule type="containsText" dxfId="1711" priority="1761" text="土">
      <formula>NOT(ISERROR(SEARCH("土",C101)))</formula>
    </cfRule>
  </conditionalFormatting>
  <conditionalFormatting sqref="C101:AD101">
    <cfRule type="expression" dxfId="1710" priority="1759">
      <formula>IF(COUNTIF(C102,"*日*"),TRUE,FALSE)</formula>
    </cfRule>
  </conditionalFormatting>
  <conditionalFormatting sqref="C107:AD107">
    <cfRule type="containsText" dxfId="1709" priority="1757" text="日">
      <formula>NOT(ISERROR(SEARCH("日",C107)))</formula>
    </cfRule>
    <cfRule type="containsText" dxfId="1708" priority="1758" text="土">
      <formula>NOT(ISERROR(SEARCH("土",C107)))</formula>
    </cfRule>
  </conditionalFormatting>
  <conditionalFormatting sqref="C107:AD107">
    <cfRule type="expression" dxfId="1707" priority="1756">
      <formula>IF(COUNTIF(C108,"*日*"),TRUE,FALSE)</formula>
    </cfRule>
  </conditionalFormatting>
  <conditionalFormatting sqref="C113:AD113">
    <cfRule type="containsText" dxfId="1706" priority="1754" text="日">
      <formula>NOT(ISERROR(SEARCH("日",C113)))</formula>
    </cfRule>
    <cfRule type="containsText" dxfId="1705" priority="1755" text="土">
      <formula>NOT(ISERROR(SEARCH("土",C113)))</formula>
    </cfRule>
  </conditionalFormatting>
  <conditionalFormatting sqref="C113:AD113">
    <cfRule type="expression" dxfId="1704" priority="1753">
      <formula>IF(COUNTIF(C114,"*日*"),TRUE,FALSE)</formula>
    </cfRule>
  </conditionalFormatting>
  <conditionalFormatting sqref="C119:AD119">
    <cfRule type="containsText" dxfId="1703" priority="1751" text="日">
      <formula>NOT(ISERROR(SEARCH("日",C119)))</formula>
    </cfRule>
    <cfRule type="containsText" dxfId="1702" priority="1752" text="土">
      <formula>NOT(ISERROR(SEARCH("土",C119)))</formula>
    </cfRule>
  </conditionalFormatting>
  <conditionalFormatting sqref="C119:AD119">
    <cfRule type="expression" dxfId="1701" priority="1750">
      <formula>IF(COUNTIF(C120,"*日*"),TRUE,FALSE)</formula>
    </cfRule>
  </conditionalFormatting>
  <conditionalFormatting sqref="C125:AD125">
    <cfRule type="expression" dxfId="1700" priority="1749">
      <formula>IF(COUNTIF(C126,"*日*"),TRUE,FALSE)</formula>
    </cfRule>
  </conditionalFormatting>
  <conditionalFormatting sqref="C131:AD131">
    <cfRule type="containsText" dxfId="1699" priority="1747" text="日">
      <formula>NOT(ISERROR(SEARCH("日",C131)))</formula>
    </cfRule>
    <cfRule type="containsText" dxfId="1698" priority="1748" text="土">
      <formula>NOT(ISERROR(SEARCH("土",C131)))</formula>
    </cfRule>
  </conditionalFormatting>
  <conditionalFormatting sqref="C131:AD131">
    <cfRule type="expression" dxfId="1697" priority="1746">
      <formula>IF(COUNTIF(C132,"*日*"),TRUE,FALSE)</formula>
    </cfRule>
  </conditionalFormatting>
  <conditionalFormatting sqref="C25:AD25">
    <cfRule type="containsText" dxfId="1696" priority="300" text="正月">
      <formula>NOT(ISERROR(SEARCH("正月",C25)))</formula>
    </cfRule>
    <cfRule type="containsText" dxfId="1695" priority="307" text="夏休">
      <formula>NOT(ISERROR(SEARCH("夏休",C25)))</formula>
    </cfRule>
  </conditionalFormatting>
  <conditionalFormatting sqref="C26:AD26">
    <cfRule type="containsText" dxfId="1694" priority="297" text="正月">
      <formula>NOT(ISERROR(SEARCH("正月",C26)))</formula>
    </cfRule>
    <cfRule type="containsText" dxfId="1693" priority="298" text="夏休">
      <formula>NOT(ISERROR(SEARCH("夏休",C26)))</formula>
    </cfRule>
  </conditionalFormatting>
  <conditionalFormatting sqref="C25:AD26">
    <cfRule type="containsText" dxfId="1692" priority="295" text="休日">
      <formula>NOT(ISERROR(SEARCH("休日",C25)))</formula>
    </cfRule>
  </conditionalFormatting>
  <conditionalFormatting sqref="C31:AD31">
    <cfRule type="containsText" dxfId="1691" priority="286" text="正月">
      <formula>NOT(ISERROR(SEARCH("正月",C31)))</formula>
    </cfRule>
    <cfRule type="containsText" dxfId="1690" priority="293" text="夏休">
      <formula>NOT(ISERROR(SEARCH("夏休",C31)))</formula>
    </cfRule>
  </conditionalFormatting>
  <conditionalFormatting sqref="C32:AD32">
    <cfRule type="containsText" dxfId="1689" priority="283" text="正月">
      <formula>NOT(ISERROR(SEARCH("正月",C32)))</formula>
    </cfRule>
    <cfRule type="containsText" dxfId="1688" priority="284" text="夏休">
      <formula>NOT(ISERROR(SEARCH("夏休",C32)))</formula>
    </cfRule>
  </conditionalFormatting>
  <conditionalFormatting sqref="C31:AD32">
    <cfRule type="containsText" dxfId="1687" priority="281" text="休日">
      <formula>NOT(ISERROR(SEARCH("休日",C31)))</formula>
    </cfRule>
  </conditionalFormatting>
  <conditionalFormatting sqref="C37:AD37">
    <cfRule type="containsText" dxfId="1686" priority="272" text="正月">
      <formula>NOT(ISERROR(SEARCH("正月",C37)))</formula>
    </cfRule>
    <cfRule type="containsText" dxfId="1685" priority="279" text="夏休">
      <formula>NOT(ISERROR(SEARCH("夏休",C37)))</formula>
    </cfRule>
  </conditionalFormatting>
  <conditionalFormatting sqref="C38:AD38">
    <cfRule type="containsText" dxfId="1684" priority="269" text="正月">
      <formula>NOT(ISERROR(SEARCH("正月",C38)))</formula>
    </cfRule>
    <cfRule type="containsText" dxfId="1683" priority="270" text="夏休">
      <formula>NOT(ISERROR(SEARCH("夏休",C38)))</formula>
    </cfRule>
  </conditionalFormatting>
  <conditionalFormatting sqref="C37:AD38">
    <cfRule type="containsText" dxfId="1682" priority="267" text="休日">
      <formula>NOT(ISERROR(SEARCH("休日",C37)))</formula>
    </cfRule>
  </conditionalFormatting>
  <conditionalFormatting sqref="C43:AD43">
    <cfRule type="containsText" dxfId="1681" priority="258" text="正月">
      <formula>NOT(ISERROR(SEARCH("正月",C43)))</formula>
    </cfRule>
    <cfRule type="containsText" dxfId="1680" priority="265" text="夏休">
      <formula>NOT(ISERROR(SEARCH("夏休",C43)))</formula>
    </cfRule>
  </conditionalFormatting>
  <conditionalFormatting sqref="C44:AD44">
    <cfRule type="containsText" dxfId="1679" priority="255" text="正月">
      <formula>NOT(ISERROR(SEARCH("正月",C44)))</formula>
    </cfRule>
    <cfRule type="containsText" dxfId="1678" priority="256" text="夏休">
      <formula>NOT(ISERROR(SEARCH("夏休",C44)))</formula>
    </cfRule>
  </conditionalFormatting>
  <conditionalFormatting sqref="C43:AD44">
    <cfRule type="containsText" dxfId="1677" priority="253" text="休日">
      <formula>NOT(ISERROR(SEARCH("休日",C43)))</formula>
    </cfRule>
  </conditionalFormatting>
  <conditionalFormatting sqref="C49:AD49">
    <cfRule type="containsText" dxfId="1676" priority="244" text="正月">
      <formula>NOT(ISERROR(SEARCH("正月",C49)))</formula>
    </cfRule>
    <cfRule type="containsText" dxfId="1675" priority="251" text="夏休">
      <formula>NOT(ISERROR(SEARCH("夏休",C49)))</formula>
    </cfRule>
  </conditionalFormatting>
  <conditionalFormatting sqref="C50:AD50">
    <cfRule type="containsText" dxfId="1674" priority="241" text="正月">
      <formula>NOT(ISERROR(SEARCH("正月",C50)))</formula>
    </cfRule>
    <cfRule type="containsText" dxfId="1673" priority="242" text="夏休">
      <formula>NOT(ISERROR(SEARCH("夏休",C50)))</formula>
    </cfRule>
  </conditionalFormatting>
  <conditionalFormatting sqref="C49:AD50">
    <cfRule type="containsText" dxfId="1672" priority="239" text="休日">
      <formula>NOT(ISERROR(SEARCH("休日",C49)))</formula>
    </cfRule>
  </conditionalFormatting>
  <conditionalFormatting sqref="C55:AD55">
    <cfRule type="containsText" dxfId="1671" priority="230" text="正月">
      <formula>NOT(ISERROR(SEARCH("正月",C55)))</formula>
    </cfRule>
    <cfRule type="containsText" dxfId="1670" priority="237" text="夏休">
      <formula>NOT(ISERROR(SEARCH("夏休",C55)))</formula>
    </cfRule>
  </conditionalFormatting>
  <conditionalFormatting sqref="C56:AD56">
    <cfRule type="containsText" dxfId="1669" priority="227" text="正月">
      <formula>NOT(ISERROR(SEARCH("正月",C56)))</formula>
    </cfRule>
    <cfRule type="containsText" dxfId="1668" priority="228" text="夏休">
      <formula>NOT(ISERROR(SEARCH("夏休",C56)))</formula>
    </cfRule>
  </conditionalFormatting>
  <conditionalFormatting sqref="C55:AD56">
    <cfRule type="containsText" dxfId="1667" priority="225" text="休日">
      <formula>NOT(ISERROR(SEARCH("休日",C55)))</formula>
    </cfRule>
  </conditionalFormatting>
  <conditionalFormatting sqref="C61:AD61">
    <cfRule type="containsText" dxfId="1666" priority="216" text="正月">
      <formula>NOT(ISERROR(SEARCH("正月",C61)))</formula>
    </cfRule>
    <cfRule type="containsText" dxfId="1665" priority="223" text="夏休">
      <formula>NOT(ISERROR(SEARCH("夏休",C61)))</formula>
    </cfRule>
  </conditionalFormatting>
  <conditionalFormatting sqref="C62:AD62">
    <cfRule type="containsText" dxfId="1664" priority="213" text="正月">
      <formula>NOT(ISERROR(SEARCH("正月",C62)))</formula>
    </cfRule>
    <cfRule type="containsText" dxfId="1663" priority="214" text="夏休">
      <formula>NOT(ISERROR(SEARCH("夏休",C62)))</formula>
    </cfRule>
  </conditionalFormatting>
  <conditionalFormatting sqref="C61:AD62">
    <cfRule type="containsText" dxfId="1662" priority="211" text="休日">
      <formula>NOT(ISERROR(SEARCH("休日",C61)))</formula>
    </cfRule>
  </conditionalFormatting>
  <conditionalFormatting sqref="C67:AD67">
    <cfRule type="containsText" dxfId="1661" priority="202" text="正月">
      <formula>NOT(ISERROR(SEARCH("正月",C67)))</formula>
    </cfRule>
    <cfRule type="containsText" dxfId="1660" priority="209" text="夏休">
      <formula>NOT(ISERROR(SEARCH("夏休",C67)))</formula>
    </cfRule>
  </conditionalFormatting>
  <conditionalFormatting sqref="C68:AD68">
    <cfRule type="containsText" dxfId="1659" priority="199" text="正月">
      <formula>NOT(ISERROR(SEARCH("正月",C68)))</formula>
    </cfRule>
    <cfRule type="containsText" dxfId="1658" priority="200" text="夏休">
      <formula>NOT(ISERROR(SEARCH("夏休",C68)))</formula>
    </cfRule>
  </conditionalFormatting>
  <conditionalFormatting sqref="C67:AD68">
    <cfRule type="containsText" dxfId="1657" priority="197" text="休日">
      <formula>NOT(ISERROR(SEARCH("休日",C67)))</formula>
    </cfRule>
  </conditionalFormatting>
  <conditionalFormatting sqref="C73:AD73">
    <cfRule type="containsText" dxfId="1656" priority="188" text="正月">
      <formula>NOT(ISERROR(SEARCH("正月",C73)))</formula>
    </cfRule>
    <cfRule type="containsText" dxfId="1655" priority="195" text="夏休">
      <formula>NOT(ISERROR(SEARCH("夏休",C73)))</formula>
    </cfRule>
  </conditionalFormatting>
  <conditionalFormatting sqref="C74:AD74">
    <cfRule type="containsText" dxfId="1654" priority="185" text="正月">
      <formula>NOT(ISERROR(SEARCH("正月",C74)))</formula>
    </cfRule>
    <cfRule type="containsText" dxfId="1653" priority="186" text="夏休">
      <formula>NOT(ISERROR(SEARCH("夏休",C74)))</formula>
    </cfRule>
  </conditionalFormatting>
  <conditionalFormatting sqref="C73:AD74">
    <cfRule type="containsText" dxfId="1652" priority="183" text="休日">
      <formula>NOT(ISERROR(SEARCH("休日",C73)))</formula>
    </cfRule>
  </conditionalFormatting>
  <conditionalFormatting sqref="C79:AD79">
    <cfRule type="containsText" dxfId="1651" priority="174" text="正月">
      <formula>NOT(ISERROR(SEARCH("正月",C79)))</formula>
    </cfRule>
    <cfRule type="containsText" dxfId="1650" priority="181" text="夏休">
      <formula>NOT(ISERROR(SEARCH("夏休",C79)))</formula>
    </cfRule>
  </conditionalFormatting>
  <conditionalFormatting sqref="C80:AD80">
    <cfRule type="containsText" dxfId="1649" priority="171" text="正月">
      <formula>NOT(ISERROR(SEARCH("正月",C80)))</formula>
    </cfRule>
    <cfRule type="containsText" dxfId="1648" priority="172" text="夏休">
      <formula>NOT(ISERROR(SEARCH("夏休",C80)))</formula>
    </cfRule>
  </conditionalFormatting>
  <conditionalFormatting sqref="C79:AD80">
    <cfRule type="containsText" dxfId="1647" priority="169" text="休日">
      <formula>NOT(ISERROR(SEARCH("休日",C79)))</formula>
    </cfRule>
  </conditionalFormatting>
  <conditionalFormatting sqref="C85:AD85">
    <cfRule type="containsText" dxfId="1646" priority="160" text="正月">
      <formula>NOT(ISERROR(SEARCH("正月",C85)))</formula>
    </cfRule>
    <cfRule type="containsText" dxfId="1645" priority="167" text="夏休">
      <formula>NOT(ISERROR(SEARCH("夏休",C85)))</formula>
    </cfRule>
  </conditionalFormatting>
  <conditionalFormatting sqref="C86:AD86">
    <cfRule type="containsText" dxfId="1644" priority="157" text="正月">
      <formula>NOT(ISERROR(SEARCH("正月",C86)))</formula>
    </cfRule>
    <cfRule type="containsText" dxfId="1643" priority="158" text="夏休">
      <formula>NOT(ISERROR(SEARCH("夏休",C86)))</formula>
    </cfRule>
  </conditionalFormatting>
  <conditionalFormatting sqref="C85:AD86">
    <cfRule type="containsText" dxfId="1642" priority="155" text="休日">
      <formula>NOT(ISERROR(SEARCH("休日",C85)))</formula>
    </cfRule>
  </conditionalFormatting>
  <conditionalFormatting sqref="C91:AD91">
    <cfRule type="containsText" dxfId="1641" priority="146" text="正月">
      <formula>NOT(ISERROR(SEARCH("正月",C91)))</formula>
    </cfRule>
    <cfRule type="containsText" dxfId="1640" priority="153" text="夏休">
      <formula>NOT(ISERROR(SEARCH("夏休",C91)))</formula>
    </cfRule>
  </conditionalFormatting>
  <conditionalFormatting sqref="C92:AD92">
    <cfRule type="containsText" dxfId="1639" priority="143" text="正月">
      <formula>NOT(ISERROR(SEARCH("正月",C92)))</formula>
    </cfRule>
    <cfRule type="containsText" dxfId="1638" priority="144" text="夏休">
      <formula>NOT(ISERROR(SEARCH("夏休",C92)))</formula>
    </cfRule>
  </conditionalFormatting>
  <conditionalFormatting sqref="C91:AD92">
    <cfRule type="containsText" dxfId="1637" priority="141" text="休日">
      <formula>NOT(ISERROR(SEARCH("休日",C91)))</formula>
    </cfRule>
  </conditionalFormatting>
  <conditionalFormatting sqref="C97:AD97">
    <cfRule type="containsText" dxfId="1636" priority="132" text="正月">
      <formula>NOT(ISERROR(SEARCH("正月",C97)))</formula>
    </cfRule>
    <cfRule type="containsText" dxfId="1635" priority="139" text="夏休">
      <formula>NOT(ISERROR(SEARCH("夏休",C97)))</formula>
    </cfRule>
  </conditionalFormatting>
  <conditionalFormatting sqref="C98:AD98">
    <cfRule type="containsText" dxfId="1634" priority="129" text="正月">
      <formula>NOT(ISERROR(SEARCH("正月",C98)))</formula>
    </cfRule>
    <cfRule type="containsText" dxfId="1633" priority="130" text="夏休">
      <formula>NOT(ISERROR(SEARCH("夏休",C98)))</formula>
    </cfRule>
  </conditionalFormatting>
  <conditionalFormatting sqref="C97:AD98">
    <cfRule type="containsText" dxfId="1632" priority="127" text="休日">
      <formula>NOT(ISERROR(SEARCH("休日",C97)))</formula>
    </cfRule>
  </conditionalFormatting>
  <conditionalFormatting sqref="C103:AD103">
    <cfRule type="containsText" dxfId="1631" priority="118" text="正月">
      <formula>NOT(ISERROR(SEARCH("正月",C103)))</formula>
    </cfRule>
    <cfRule type="containsText" dxfId="1630" priority="125" text="夏休">
      <formula>NOT(ISERROR(SEARCH("夏休",C103)))</formula>
    </cfRule>
  </conditionalFormatting>
  <conditionalFormatting sqref="C104:AD104">
    <cfRule type="containsText" dxfId="1629" priority="115" text="正月">
      <formula>NOT(ISERROR(SEARCH("正月",C104)))</formula>
    </cfRule>
    <cfRule type="containsText" dxfId="1628" priority="116" text="夏休">
      <formula>NOT(ISERROR(SEARCH("夏休",C104)))</formula>
    </cfRule>
  </conditionalFormatting>
  <conditionalFormatting sqref="C103:AD104">
    <cfRule type="containsText" dxfId="1627" priority="113" text="休日">
      <formula>NOT(ISERROR(SEARCH("休日",C103)))</formula>
    </cfRule>
  </conditionalFormatting>
  <conditionalFormatting sqref="C109:AD109">
    <cfRule type="containsText" dxfId="1626" priority="104" text="正月">
      <formula>NOT(ISERROR(SEARCH("正月",C109)))</formula>
    </cfRule>
    <cfRule type="containsText" dxfId="1625" priority="111" text="夏休">
      <formula>NOT(ISERROR(SEARCH("夏休",C109)))</formula>
    </cfRule>
  </conditionalFormatting>
  <conditionalFormatting sqref="C110:AD110">
    <cfRule type="containsText" dxfId="1624" priority="101" text="正月">
      <formula>NOT(ISERROR(SEARCH("正月",C110)))</formula>
    </cfRule>
    <cfRule type="containsText" dxfId="1623" priority="102" text="夏休">
      <formula>NOT(ISERROR(SEARCH("夏休",C110)))</formula>
    </cfRule>
  </conditionalFormatting>
  <conditionalFormatting sqref="C109:AD110">
    <cfRule type="containsText" dxfId="1622" priority="99" text="休日">
      <formula>NOT(ISERROR(SEARCH("休日",C109)))</formula>
    </cfRule>
  </conditionalFormatting>
  <conditionalFormatting sqref="C115:AD115">
    <cfRule type="containsText" dxfId="1621" priority="90" text="正月">
      <formula>NOT(ISERROR(SEARCH("正月",C115)))</formula>
    </cfRule>
    <cfRule type="containsText" dxfId="1620" priority="97" text="夏休">
      <formula>NOT(ISERROR(SEARCH("夏休",C115)))</formula>
    </cfRule>
  </conditionalFormatting>
  <conditionalFormatting sqref="C116:AD116">
    <cfRule type="containsText" dxfId="1619" priority="87" text="正月">
      <formula>NOT(ISERROR(SEARCH("正月",C116)))</formula>
    </cfRule>
    <cfRule type="containsText" dxfId="1618" priority="88" text="夏休">
      <formula>NOT(ISERROR(SEARCH("夏休",C116)))</formula>
    </cfRule>
  </conditionalFormatting>
  <conditionalFormatting sqref="C115:AD116">
    <cfRule type="containsText" dxfId="1617" priority="85" text="休日">
      <formula>NOT(ISERROR(SEARCH("休日",C115)))</formula>
    </cfRule>
  </conditionalFormatting>
  <conditionalFormatting sqref="C121:AD121">
    <cfRule type="containsText" dxfId="1616" priority="76" text="正月">
      <formula>NOT(ISERROR(SEARCH("正月",C121)))</formula>
    </cfRule>
    <cfRule type="containsText" dxfId="1615" priority="83" text="夏休">
      <formula>NOT(ISERROR(SEARCH("夏休",C121)))</formula>
    </cfRule>
  </conditionalFormatting>
  <conditionalFormatting sqref="C122:AD122">
    <cfRule type="containsText" dxfId="1614" priority="73" text="正月">
      <formula>NOT(ISERROR(SEARCH("正月",C122)))</formula>
    </cfRule>
    <cfRule type="containsText" dxfId="1613" priority="74" text="夏休">
      <formula>NOT(ISERROR(SEARCH("夏休",C122)))</formula>
    </cfRule>
  </conditionalFormatting>
  <conditionalFormatting sqref="C127:AD127">
    <cfRule type="containsText" dxfId="1612" priority="62" text="正月">
      <formula>NOT(ISERROR(SEARCH("正月",C127)))</formula>
    </cfRule>
    <cfRule type="containsText" dxfId="1611" priority="69" text="夏休">
      <formula>NOT(ISERROR(SEARCH("夏休",C127)))</formula>
    </cfRule>
  </conditionalFormatting>
  <conditionalFormatting sqref="C128:AD128">
    <cfRule type="containsText" dxfId="1610" priority="59" text="正月">
      <formula>NOT(ISERROR(SEARCH("正月",C128)))</formula>
    </cfRule>
    <cfRule type="containsText" dxfId="1609" priority="60" text="夏休">
      <formula>NOT(ISERROR(SEARCH("夏休",C128)))</formula>
    </cfRule>
  </conditionalFormatting>
  <conditionalFormatting sqref="C127:AD128">
    <cfRule type="containsText" dxfId="1608" priority="57" text="休日">
      <formula>NOT(ISERROR(SEARCH("休日",C127)))</formula>
    </cfRule>
  </conditionalFormatting>
  <conditionalFormatting sqref="C133:AD133">
    <cfRule type="containsText" dxfId="1607" priority="48" text="正月">
      <formula>NOT(ISERROR(SEARCH("正月",C133)))</formula>
    </cfRule>
    <cfRule type="containsText" dxfId="1606" priority="55" text="夏休">
      <formula>NOT(ISERROR(SEARCH("夏休",C133)))</formula>
    </cfRule>
  </conditionalFormatting>
  <conditionalFormatting sqref="C134:AD134">
    <cfRule type="containsText" dxfId="1605" priority="45" text="正月">
      <formula>NOT(ISERROR(SEARCH("正月",C134)))</formula>
    </cfRule>
    <cfRule type="containsText" dxfId="1604" priority="46" text="夏休">
      <formula>NOT(ISERROR(SEARCH("夏休",C134)))</formula>
    </cfRule>
  </conditionalFormatting>
  <conditionalFormatting sqref="C133:AD134">
    <cfRule type="containsText" dxfId="1603" priority="43" text="休日">
      <formula>NOT(ISERROR(SEARCH("休日",C133)))</formula>
    </cfRule>
  </conditionalFormatting>
  <conditionalFormatting sqref="AJ19:AJ20">
    <cfRule type="containsText" dxfId="1602" priority="40" text="未達成">
      <formula>NOT(ISERROR(SEARCH("未達成",AJ19)))</formula>
    </cfRule>
  </conditionalFormatting>
  <conditionalFormatting sqref="AG19:AG20">
    <cfRule type="containsText" dxfId="1601" priority="39" text="休暇不足">
      <formula>NOT(ISERROR(SEARCH("休暇不足",AG19)))</formula>
    </cfRule>
  </conditionalFormatting>
  <conditionalFormatting sqref="AJ25:AJ26">
    <cfRule type="containsText" dxfId="1600" priority="38" text="未達成">
      <formula>NOT(ISERROR(SEARCH("未達成",AJ25)))</formula>
    </cfRule>
  </conditionalFormatting>
  <conditionalFormatting sqref="AG25:AG26">
    <cfRule type="containsText" dxfId="1599" priority="37" text="休暇不足">
      <formula>NOT(ISERROR(SEARCH("休暇不足",AG25)))</formula>
    </cfRule>
  </conditionalFormatting>
  <conditionalFormatting sqref="AJ31:AJ32">
    <cfRule type="containsText" dxfId="1598" priority="36" text="未達成">
      <formula>NOT(ISERROR(SEARCH("未達成",AJ31)))</formula>
    </cfRule>
  </conditionalFormatting>
  <conditionalFormatting sqref="AG31:AG32">
    <cfRule type="containsText" dxfId="1597" priority="35" text="休暇不足">
      <formula>NOT(ISERROR(SEARCH("休暇不足",AG31)))</formula>
    </cfRule>
  </conditionalFormatting>
  <conditionalFormatting sqref="AJ37:AJ38">
    <cfRule type="containsText" dxfId="1596" priority="34" text="未達成">
      <formula>NOT(ISERROR(SEARCH("未達成",AJ37)))</formula>
    </cfRule>
  </conditionalFormatting>
  <conditionalFormatting sqref="AG37:AG38">
    <cfRule type="containsText" dxfId="1595" priority="33" text="休暇不足">
      <formula>NOT(ISERROR(SEARCH("休暇不足",AG37)))</formula>
    </cfRule>
  </conditionalFormatting>
  <conditionalFormatting sqref="AJ43:AJ44">
    <cfRule type="containsText" dxfId="1594" priority="32" text="未達成">
      <formula>NOT(ISERROR(SEARCH("未達成",AJ43)))</formula>
    </cfRule>
  </conditionalFormatting>
  <conditionalFormatting sqref="AG43:AG44">
    <cfRule type="containsText" dxfId="1593" priority="31" text="休暇不足">
      <formula>NOT(ISERROR(SEARCH("休暇不足",AG43)))</formula>
    </cfRule>
  </conditionalFormatting>
  <conditionalFormatting sqref="AJ49:AJ50">
    <cfRule type="containsText" dxfId="1592" priority="30" text="未達成">
      <formula>NOT(ISERROR(SEARCH("未達成",AJ49)))</formula>
    </cfRule>
  </conditionalFormatting>
  <conditionalFormatting sqref="AG49:AG50">
    <cfRule type="containsText" dxfId="1591" priority="29" text="休暇不足">
      <formula>NOT(ISERROR(SEARCH("休暇不足",AG49)))</formula>
    </cfRule>
  </conditionalFormatting>
  <conditionalFormatting sqref="AJ55:AJ56">
    <cfRule type="containsText" dxfId="1590" priority="28" text="未達成">
      <formula>NOT(ISERROR(SEARCH("未達成",AJ55)))</formula>
    </cfRule>
  </conditionalFormatting>
  <conditionalFormatting sqref="AG55:AG56">
    <cfRule type="containsText" dxfId="1589" priority="27" text="休暇不足">
      <formula>NOT(ISERROR(SEARCH("休暇不足",AG55)))</formula>
    </cfRule>
  </conditionalFormatting>
  <conditionalFormatting sqref="AJ61:AJ62">
    <cfRule type="containsText" dxfId="1588" priority="26" text="未達成">
      <formula>NOT(ISERROR(SEARCH("未達成",AJ61)))</formula>
    </cfRule>
  </conditionalFormatting>
  <conditionalFormatting sqref="AG61:AG62">
    <cfRule type="containsText" dxfId="1587" priority="25" text="休暇不足">
      <formula>NOT(ISERROR(SEARCH("休暇不足",AG61)))</formula>
    </cfRule>
  </conditionalFormatting>
  <conditionalFormatting sqref="AJ67:AJ68">
    <cfRule type="containsText" dxfId="1586" priority="24" text="未達成">
      <formula>NOT(ISERROR(SEARCH("未達成",AJ67)))</formula>
    </cfRule>
  </conditionalFormatting>
  <conditionalFormatting sqref="AG67:AG68">
    <cfRule type="containsText" dxfId="1585" priority="23" text="休暇不足">
      <formula>NOT(ISERROR(SEARCH("休暇不足",AG67)))</formula>
    </cfRule>
  </conditionalFormatting>
  <conditionalFormatting sqref="AJ73:AJ74">
    <cfRule type="containsText" dxfId="1584" priority="22" text="未達成">
      <formula>NOT(ISERROR(SEARCH("未達成",AJ73)))</formula>
    </cfRule>
  </conditionalFormatting>
  <conditionalFormatting sqref="AG73:AG74">
    <cfRule type="containsText" dxfId="1583" priority="21" text="休暇不足">
      <formula>NOT(ISERROR(SEARCH("休暇不足",AG73)))</formula>
    </cfRule>
  </conditionalFormatting>
  <conditionalFormatting sqref="AJ79:AJ80">
    <cfRule type="containsText" dxfId="1582" priority="20" text="未達成">
      <formula>NOT(ISERROR(SEARCH("未達成",AJ79)))</formula>
    </cfRule>
  </conditionalFormatting>
  <conditionalFormatting sqref="AG79:AG80">
    <cfRule type="containsText" dxfId="1581" priority="19" text="休暇不足">
      <formula>NOT(ISERROR(SEARCH("休暇不足",AG79)))</formula>
    </cfRule>
  </conditionalFormatting>
  <conditionalFormatting sqref="AJ85:AJ86">
    <cfRule type="containsText" dxfId="1580" priority="18" text="未達成">
      <formula>NOT(ISERROR(SEARCH("未達成",AJ85)))</formula>
    </cfRule>
  </conditionalFormatting>
  <conditionalFormatting sqref="AG85:AG86">
    <cfRule type="containsText" dxfId="1579" priority="17" text="休暇不足">
      <formula>NOT(ISERROR(SEARCH("休暇不足",AG85)))</formula>
    </cfRule>
  </conditionalFormatting>
  <conditionalFormatting sqref="AJ91:AJ92">
    <cfRule type="containsText" dxfId="1578" priority="16" text="未達成">
      <formula>NOT(ISERROR(SEARCH("未達成",AJ91)))</formula>
    </cfRule>
  </conditionalFormatting>
  <conditionalFormatting sqref="AG91:AG92">
    <cfRule type="containsText" dxfId="1577" priority="15" text="休暇不足">
      <formula>NOT(ISERROR(SEARCH("休暇不足",AG91)))</formula>
    </cfRule>
  </conditionalFormatting>
  <conditionalFormatting sqref="AJ97:AJ98">
    <cfRule type="containsText" dxfId="1576" priority="14" text="未達成">
      <formula>NOT(ISERROR(SEARCH("未達成",AJ97)))</formula>
    </cfRule>
  </conditionalFormatting>
  <conditionalFormatting sqref="AG97:AG98">
    <cfRule type="containsText" dxfId="1575" priority="13" text="休暇不足">
      <formula>NOT(ISERROR(SEARCH("休暇不足",AG97)))</formula>
    </cfRule>
  </conditionalFormatting>
  <conditionalFormatting sqref="AJ103:AJ104">
    <cfRule type="containsText" dxfId="1574" priority="12" text="未達成">
      <formula>NOT(ISERROR(SEARCH("未達成",AJ103)))</formula>
    </cfRule>
  </conditionalFormatting>
  <conditionalFormatting sqref="AG103:AG104">
    <cfRule type="containsText" dxfId="1573" priority="11" text="休暇不足">
      <formula>NOT(ISERROR(SEARCH("休暇不足",AG103)))</formula>
    </cfRule>
  </conditionalFormatting>
  <conditionalFormatting sqref="AJ109:AJ110">
    <cfRule type="containsText" dxfId="1572" priority="10" text="未達成">
      <formula>NOT(ISERROR(SEARCH("未達成",AJ109)))</formula>
    </cfRule>
  </conditionalFormatting>
  <conditionalFormatting sqref="AG109:AG110">
    <cfRule type="containsText" dxfId="1571" priority="9" text="休暇不足">
      <formula>NOT(ISERROR(SEARCH("休暇不足",AG109)))</formula>
    </cfRule>
  </conditionalFormatting>
  <conditionalFormatting sqref="AJ115:AJ116">
    <cfRule type="containsText" dxfId="1570" priority="8" text="未達成">
      <formula>NOT(ISERROR(SEARCH("未達成",AJ115)))</formula>
    </cfRule>
  </conditionalFormatting>
  <conditionalFormatting sqref="AG115:AG116">
    <cfRule type="containsText" dxfId="1569" priority="7" text="休暇不足">
      <formula>NOT(ISERROR(SEARCH("休暇不足",AG115)))</formula>
    </cfRule>
  </conditionalFormatting>
  <conditionalFormatting sqref="AJ121:AJ122">
    <cfRule type="containsText" dxfId="1568" priority="6" text="未達成">
      <formula>NOT(ISERROR(SEARCH("未達成",AJ121)))</formula>
    </cfRule>
  </conditionalFormatting>
  <conditionalFormatting sqref="AG121:AG122">
    <cfRule type="containsText" dxfId="1567" priority="5" text="休暇不足">
      <formula>NOT(ISERROR(SEARCH("休暇不足",AG121)))</formula>
    </cfRule>
  </conditionalFormatting>
  <conditionalFormatting sqref="AJ127:AJ128">
    <cfRule type="containsText" dxfId="1566" priority="4" text="未達成">
      <formula>NOT(ISERROR(SEARCH("未達成",AJ127)))</formula>
    </cfRule>
  </conditionalFormatting>
  <conditionalFormatting sqref="AG127:AG128">
    <cfRule type="containsText" dxfId="1565" priority="3" text="休暇不足">
      <formula>NOT(ISERROR(SEARCH("休暇不足",AG127)))</formula>
    </cfRule>
  </conditionalFormatting>
  <conditionalFormatting sqref="AJ133:AJ134">
    <cfRule type="containsText" dxfId="1564" priority="2" text="未達成">
      <formula>NOT(ISERROR(SEARCH("未達成",AJ133)))</formula>
    </cfRule>
  </conditionalFormatting>
  <conditionalFormatting sqref="AG133:AG134">
    <cfRule type="containsText" dxfId="1563" priority="1" text="休暇不足">
      <formula>NOT(ISERROR(SEARCH("休暇不足",AG133)))</formula>
    </cfRule>
  </conditionalFormatting>
  <dataValidations count="4">
    <dataValidation type="list" allowBlank="1" showDropDown="0" showInputMessage="1" showErrorMessage="1" sqref="D4">
      <formula1>$J$145:$J$153</formula1>
    </dataValidation>
    <dataValidation type="list" allowBlank="1" showDropDown="0" showInputMessage="1" showErrorMessage="1" sqref="D3:AI3">
      <formula1>$J$146:$J$150</formula1>
    </dataValidation>
    <dataValidation type="list" allowBlank="1" showDropDown="0" showInputMessage="1" showErrorMessage="1" sqref="C133:AD133 C19:AD19 C31:AD31 C37:AD37 C43:AD43 C49:AD49 C55:AD55 C61:AD61 C67:AD67 C73:AD73 C79:AD79 C85:AD85 C91:AD91 C97:AD97 C103:AD103 C109:AD109 C115:AD115 C121:AD121 C127:AD127 C25:AD25">
      <formula1>$C$144:$C$149</formula1>
    </dataValidation>
    <dataValidation type="list" allowBlank="1" showDropDown="0" showInputMessage="1" showErrorMessage="1" sqref="C134:AD134 C20:AD20 C32:AD32 C38:AD38 C44:AD44 C50:AD50 C56:AD56 C62:AD62 C68:AD68 C74:AD74 C80:AD80 C86:AD86 C92:AD92 C98:AD98 C104:AD104 C110:AD110 C116:AD116 C122:AD122 C128:AD128 C26:AD26">
      <formula1>$D$144:$D$149</formula1>
    </dataValidation>
  </dataValidations>
  <pageMargins left="0.70866141732283472" right="0.31496062992125984" top="0.55118110236220474" bottom="0.35433070866141736" header="0.31496062992125984" footer="0"/>
  <pageSetup paperSize="9" scale="37" fitToWidth="1" fitToHeight="0" orientation="portrait" usePrinterDefaults="1" r:id="rId1"/>
  <headerFooter>
    <oddFooter>&amp;C&amp;24&amp;P/&amp;N</oddFooter>
  </headerFooter>
  <rowBreaks count="1" manualBreakCount="1">
    <brk id="146" max="16383" man="1"/>
  </rowBreaks>
  <colBreaks count="1" manualBreakCount="1">
    <brk id="2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  <pageSetUpPr fitToPage="1"/>
  </sheetPr>
  <dimension ref="A31:O32"/>
  <sheetViews>
    <sheetView showGridLines="0" workbookViewId="0">
      <selection activeCell="T26" sqref="T26"/>
    </sheetView>
  </sheetViews>
  <sheetFormatPr defaultRowHeight="18.75"/>
  <cols>
    <col min="16" max="16" width="4" customWidth="1"/>
  </cols>
  <sheetData>
    <row r="31" spans="1:15" s="185" customFormat="1">
      <c r="A31" s="186" t="s">
        <v>128</v>
      </c>
      <c r="B31" s="186"/>
      <c r="C31" s="186"/>
      <c r="D31" s="186"/>
      <c r="E31" s="186"/>
      <c r="F31" s="186"/>
      <c r="G31" s="186"/>
      <c r="H31" s="186"/>
      <c r="I31" s="186"/>
      <c r="J31" s="186"/>
      <c r="K31" s="186"/>
      <c r="L31" s="186"/>
      <c r="M31" s="186"/>
      <c r="N31" s="186"/>
      <c r="O31" s="186"/>
    </row>
    <row r="32" spans="1:15" s="185" customFormat="1">
      <c r="A32" s="186" t="s">
        <v>127</v>
      </c>
      <c r="B32" s="186"/>
      <c r="C32" s="186"/>
      <c r="D32" s="186"/>
      <c r="E32" s="186"/>
      <c r="F32" s="186"/>
      <c r="G32" s="186"/>
      <c r="H32" s="186"/>
      <c r="I32" s="186"/>
      <c r="J32" s="186"/>
      <c r="K32" s="186"/>
      <c r="L32" s="186"/>
      <c r="M32" s="186"/>
      <c r="N32" s="186"/>
      <c r="O32" s="186"/>
    </row>
  </sheetData>
  <phoneticPr fontId="2"/>
  <pageMargins left="0.70866141732283472" right="0.70866141732283472" top="0.74803149606299213" bottom="0.15748031496062992" header="0.31496062992125984" footer="0.31496062992125984"/>
  <pageSetup paperSize="9" scale="86" fitToWidth="1" fitToHeight="0" orientation="landscape" usePrinterDefaults="1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transitionEvaluation="1">
    <tabColor rgb="FF00B0F0"/>
    <pageSetUpPr fitToPage="1"/>
  </sheetPr>
  <dimension ref="A1:BJ539"/>
  <sheetViews>
    <sheetView showGridLines="0" showZeros="0" tabSelected="1" zoomScale="80" zoomScaleNormal="80" workbookViewId="0">
      <pane xSplit="1" ySplit="11" topLeftCell="B12" activePane="bottomRight" state="frozen"/>
      <selection pane="topRight"/>
      <selection pane="bottomLeft"/>
      <selection pane="bottomRight" sqref="A1:U1"/>
    </sheetView>
  </sheetViews>
  <sheetFormatPr defaultColWidth="9" defaultRowHeight="15"/>
  <cols>
    <col min="1" max="1" width="6.75" style="1" customWidth="1"/>
    <col min="2" max="2" width="7.25" style="2" customWidth="1"/>
    <col min="3" max="3" width="6.625" style="2" customWidth="1"/>
    <col min="4" max="30" width="6.625" style="1" customWidth="1"/>
    <col min="31" max="35" width="4.875" style="1" customWidth="1"/>
    <col min="36" max="36" width="4.75" style="1" customWidth="1"/>
    <col min="37" max="37" width="16.5" style="1" customWidth="1"/>
    <col min="38" max="50" width="16.5" style="1" hidden="1" customWidth="1"/>
    <col min="51" max="16384" width="9" style="1"/>
  </cols>
  <sheetData>
    <row r="1" spans="1:52" ht="39.75" customHeight="1">
      <c r="A1" s="189" t="s">
        <v>140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265"/>
      <c r="W1" s="265"/>
      <c r="X1" s="265"/>
      <c r="Y1" s="265"/>
      <c r="Z1" s="265"/>
      <c r="AA1" s="265"/>
      <c r="AB1" s="265"/>
      <c r="AC1" s="265"/>
      <c r="AD1" s="265"/>
      <c r="AE1" s="265"/>
      <c r="AF1" s="265"/>
      <c r="AG1" s="334" t="s">
        <v>132</v>
      </c>
      <c r="AH1" s="343"/>
      <c r="AI1" s="343"/>
      <c r="AJ1" s="363"/>
    </row>
    <row r="2" spans="1:52" ht="16.5" customHeight="1">
      <c r="A2" s="190"/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266"/>
      <c r="W2" s="266"/>
      <c r="X2" s="266"/>
      <c r="Y2" s="266"/>
      <c r="Z2" s="266"/>
      <c r="AA2" s="266"/>
      <c r="AB2" s="266"/>
      <c r="AC2" s="266"/>
      <c r="AD2" s="266"/>
      <c r="AE2" s="266"/>
      <c r="AF2" s="266"/>
      <c r="AG2" s="335"/>
      <c r="AH2" s="335"/>
      <c r="AI2" s="335"/>
      <c r="AJ2" s="335"/>
    </row>
    <row r="3" spans="1:52" ht="19.5" customHeight="1">
      <c r="A3" s="191" t="s">
        <v>134</v>
      </c>
      <c r="B3" s="206"/>
      <c r="C3" s="228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  <c r="V3" s="267"/>
      <c r="W3" s="266"/>
      <c r="X3" s="272"/>
      <c r="Y3" s="276"/>
      <c r="Z3" s="279" t="s">
        <v>3</v>
      </c>
      <c r="AA3" s="284"/>
      <c r="AB3" s="279" t="s">
        <v>14</v>
      </c>
      <c r="AC3" s="288"/>
      <c r="AD3" s="265"/>
      <c r="AE3" s="305" t="s">
        <v>3</v>
      </c>
      <c r="AF3" s="321"/>
      <c r="AG3" s="321"/>
      <c r="AH3" s="344" t="s">
        <v>14</v>
      </c>
      <c r="AI3" s="321"/>
      <c r="AJ3" s="364"/>
    </row>
    <row r="4" spans="1:52" ht="19.5" customHeight="1">
      <c r="A4" s="192"/>
      <c r="B4" s="207"/>
      <c r="C4" s="229"/>
      <c r="D4" s="247"/>
      <c r="E4" s="247"/>
      <c r="F4" s="247"/>
      <c r="G4" s="247"/>
      <c r="H4" s="247"/>
      <c r="I4" s="247"/>
      <c r="J4" s="247"/>
      <c r="K4" s="247"/>
      <c r="L4" s="247"/>
      <c r="M4" s="247"/>
      <c r="N4" s="247"/>
      <c r="O4" s="247"/>
      <c r="P4" s="247"/>
      <c r="Q4" s="247"/>
      <c r="R4" s="247"/>
      <c r="S4" s="247"/>
      <c r="T4" s="247"/>
      <c r="U4" s="247"/>
      <c r="V4" s="268"/>
      <c r="W4" s="266"/>
      <c r="X4" s="273" t="s">
        <v>23</v>
      </c>
      <c r="Y4" s="277"/>
      <c r="Z4" s="280">
        <f>IFERROR(AG$16+AG$22+AG$28+AG$34+AG$40+AG$46+AG$52+AG$58+AG$64+AG$70+AG$76+AG$82+AG$88+AG$94+AG$100+AG$106+AG$112+AG$118+AG$124+AG$130,0)</f>
        <v>0</v>
      </c>
      <c r="AA4" s="280"/>
      <c r="AB4" s="281">
        <f>IFERROR(AG17+AG23+AG29+AG35+AG41+AG47+AG53+AG59+AG65+AG71+AG77+AG83+AG89+AG95+AG101+AG107+AG113+AG119+AG125+AG131,0)</f>
        <v>0</v>
      </c>
      <c r="AC4" s="289"/>
      <c r="AD4" s="291"/>
      <c r="AE4" s="306" t="str">
        <f>IF(Z6="","",IF(AND(AJ16&lt;&gt;"",AJ22&lt;&gt;"",AJ28&lt;&gt;"",AJ34&lt;&gt;"",AJ40&lt;&gt;"",AJ46&lt;&gt;"",AJ52&lt;&gt;"",AJ58&lt;&gt;"",AJ64&lt;&gt;"",AJ70&lt;&gt;"",AJ76&lt;&gt;"",AJ82&lt;&gt;"",AJ88&lt;&gt;"",AJ94&lt;&gt;"",AJ100&lt;&gt;"",AJ106&lt;&gt;"",AJ112&lt;&gt;"",AJ118&lt;&gt;"",AJ124&lt;&gt;"",AJ130),0,IF(Z6&gt;=0.285,"クリア","閉所不足")))</f>
        <v/>
      </c>
      <c r="AF4" s="322"/>
      <c r="AG4" s="322"/>
      <c r="AH4" s="322" t="str">
        <f>IF(AB6="","",IF(AND(AJ17=0,AJ23=0,AJ29=0,AJ35=0,AJ41=0,AJ47=0,AJ53=0,AJ59=0,AJ65=0,AJ71=0,AJ77=0,AJ83=0,AJ89=0,AJ95=0,AJ101=0,AJ107=0,AJ113=0,AJ119=0,AJ125=0,AJ131),0,IF(AB6&gt;=0.285," 達成 ","未達成")))</f>
        <v/>
      </c>
      <c r="AI4" s="322"/>
      <c r="AJ4" s="365"/>
    </row>
    <row r="5" spans="1:52" ht="19.5" customHeight="1">
      <c r="A5" s="193" t="s">
        <v>133</v>
      </c>
      <c r="B5" s="208"/>
      <c r="C5" s="230" t="s">
        <v>131</v>
      </c>
      <c r="D5" s="248"/>
      <c r="E5" s="248"/>
      <c r="F5" s="248"/>
      <c r="G5" s="254"/>
      <c r="H5" s="254"/>
      <c r="I5" s="254"/>
      <c r="J5" s="254"/>
      <c r="K5" s="260"/>
      <c r="L5" s="248" t="s">
        <v>61</v>
      </c>
      <c r="M5" s="248"/>
      <c r="N5" s="248"/>
      <c r="O5" s="248"/>
      <c r="P5" s="248"/>
      <c r="Q5" s="254"/>
      <c r="R5" s="254"/>
      <c r="S5" s="254"/>
      <c r="T5" s="254"/>
      <c r="U5" s="254"/>
      <c r="V5" s="269"/>
      <c r="W5" s="50"/>
      <c r="X5" s="273" t="s">
        <v>137</v>
      </c>
      <c r="Y5" s="277"/>
      <c r="Z5" s="281">
        <f>IFERROR(AE16+AE22+AE28+AE34+AE40+AE46+AE52+AE58+AE64+AE70+AE76+AE82+AE88+AE94+AE100+AE106+AE112+AE118+AE124+AE130,0)</f>
        <v>0</v>
      </c>
      <c r="AA5" s="285"/>
      <c r="AB5" s="281">
        <f>IFERROR(AE17+AE23+AE29+AE35+AE41+AE47+AE53+AE59+AE65+AE71+AE77+AE83+AE89+AE95+AE101+AE107+AE113+AE119+AE125+AE131,0)</f>
        <v>0</v>
      </c>
      <c r="AC5" s="289"/>
      <c r="AD5" s="292"/>
      <c r="AE5" s="307"/>
      <c r="AF5" s="322"/>
      <c r="AG5" s="322"/>
      <c r="AH5" s="322"/>
      <c r="AI5" s="322"/>
      <c r="AJ5" s="365"/>
    </row>
    <row r="6" spans="1:52" ht="19.5" customHeight="1">
      <c r="A6" s="194"/>
      <c r="B6" s="209"/>
      <c r="C6" s="231"/>
      <c r="D6" s="249"/>
      <c r="E6" s="249"/>
      <c r="F6" s="249"/>
      <c r="G6" s="255"/>
      <c r="H6" s="255"/>
      <c r="I6" s="255"/>
      <c r="J6" s="255"/>
      <c r="K6" s="261"/>
      <c r="L6" s="249"/>
      <c r="M6" s="249"/>
      <c r="N6" s="249"/>
      <c r="O6" s="249"/>
      <c r="P6" s="249"/>
      <c r="Q6" s="255"/>
      <c r="R6" s="255"/>
      <c r="S6" s="255"/>
      <c r="T6" s="255"/>
      <c r="U6" s="255"/>
      <c r="V6" s="270"/>
      <c r="W6" s="50"/>
      <c r="X6" s="274" t="s">
        <v>135</v>
      </c>
      <c r="Y6" s="278"/>
      <c r="Z6" s="282">
        <f>IFERROR(ROUNDDOWN(Z5/Z4,3),0)</f>
        <v>0</v>
      </c>
      <c r="AA6" s="282"/>
      <c r="AB6" s="287">
        <f>IFERROR(ROUNDDOWN(AB5/AB4,3),0)</f>
        <v>0</v>
      </c>
      <c r="AC6" s="290"/>
      <c r="AD6" s="292"/>
      <c r="AE6" s="308" t="s">
        <v>136</v>
      </c>
      <c r="AF6" s="323"/>
      <c r="AG6" s="323"/>
      <c r="AH6" s="323"/>
      <c r="AI6" s="323"/>
      <c r="AJ6" s="366"/>
    </row>
    <row r="7" spans="1:52" s="187" customFormat="1" ht="14.25" customHeight="1">
      <c r="A7" s="195"/>
      <c r="B7" s="210"/>
      <c r="C7" s="210"/>
      <c r="D7" s="210"/>
      <c r="E7" s="210"/>
      <c r="F7" s="210"/>
      <c r="G7" s="256"/>
      <c r="H7" s="256"/>
      <c r="I7" s="256"/>
      <c r="J7" s="256"/>
      <c r="K7" s="210"/>
      <c r="L7" s="210"/>
      <c r="M7" s="210"/>
      <c r="N7" s="210"/>
      <c r="O7" s="210"/>
      <c r="P7" s="210"/>
      <c r="Q7" s="256"/>
      <c r="R7" s="256"/>
      <c r="S7" s="256"/>
      <c r="T7" s="256"/>
      <c r="U7" s="256"/>
      <c r="V7" s="195"/>
      <c r="W7" s="271"/>
      <c r="X7" s="271"/>
      <c r="Y7" s="271"/>
      <c r="Z7" s="271"/>
      <c r="AA7" s="271"/>
      <c r="AB7" s="271"/>
      <c r="AC7" s="271"/>
      <c r="AD7" s="271"/>
      <c r="AE7" s="271"/>
      <c r="AF7" s="271"/>
      <c r="AG7" s="271"/>
      <c r="AH7" s="271"/>
      <c r="AI7" s="271"/>
      <c r="AJ7" s="271"/>
    </row>
    <row r="8" spans="1:52" s="188" customFormat="1" ht="34.5" customHeight="1">
      <c r="A8" s="197"/>
      <c r="B8" s="211"/>
      <c r="C8" s="232" t="s">
        <v>149</v>
      </c>
      <c r="D8" s="250"/>
      <c r="E8" s="250"/>
      <c r="F8" s="250"/>
      <c r="G8" s="250"/>
      <c r="H8" s="250"/>
      <c r="I8" s="250"/>
      <c r="J8" s="250"/>
      <c r="K8" s="250"/>
      <c r="L8" s="250"/>
      <c r="M8" s="250"/>
      <c r="N8" s="250"/>
      <c r="O8" s="250"/>
      <c r="P8" s="250"/>
      <c r="Q8" s="250"/>
      <c r="R8" s="250"/>
      <c r="S8" s="250"/>
      <c r="T8" s="250"/>
      <c r="U8" s="250"/>
      <c r="V8" s="250"/>
      <c r="W8" s="250"/>
      <c r="X8" s="250"/>
      <c r="Y8" s="250"/>
      <c r="Z8" s="250"/>
      <c r="AA8" s="250"/>
      <c r="AB8" s="250"/>
      <c r="AC8" s="250"/>
      <c r="AD8" s="293"/>
      <c r="AE8" s="309"/>
      <c r="AF8" s="309"/>
      <c r="AG8" s="309"/>
      <c r="AH8" s="271"/>
      <c r="AI8" s="271"/>
      <c r="AJ8" s="271"/>
    </row>
    <row r="9" spans="1:52" s="187" customFormat="1" ht="12" customHeight="1">
      <c r="A9" s="196"/>
      <c r="B9" s="212"/>
      <c r="C9" s="233"/>
      <c r="D9" s="233"/>
      <c r="E9" s="212"/>
      <c r="F9" s="212"/>
      <c r="G9" s="257"/>
      <c r="H9" s="233"/>
      <c r="I9" s="233"/>
      <c r="J9" s="233"/>
      <c r="K9" s="233"/>
      <c r="L9" s="233"/>
      <c r="M9" s="233"/>
      <c r="N9" s="263"/>
      <c r="O9" s="264"/>
      <c r="P9" s="264"/>
      <c r="Q9" s="264"/>
      <c r="R9" s="264"/>
      <c r="S9" s="264"/>
      <c r="T9" s="264"/>
      <c r="U9" s="264"/>
      <c r="V9" s="264"/>
      <c r="W9" s="271"/>
      <c r="X9" s="271"/>
      <c r="Y9" s="271"/>
      <c r="Z9" s="271"/>
      <c r="AA9" s="271"/>
      <c r="AB9" s="271"/>
      <c r="AC9" s="271"/>
      <c r="AD9" s="271"/>
      <c r="AE9" s="271"/>
      <c r="AF9" s="271"/>
      <c r="AG9" s="271"/>
      <c r="AH9" s="271"/>
      <c r="AI9" s="271"/>
      <c r="AJ9" s="271"/>
    </row>
    <row r="10" spans="1:52" ht="29.25" customHeight="1">
      <c r="A10" s="198"/>
      <c r="B10" s="213"/>
      <c r="C10" s="234" t="s">
        <v>16</v>
      </c>
      <c r="D10" s="251"/>
      <c r="E10" s="251"/>
      <c r="F10" s="251"/>
      <c r="G10" s="251"/>
      <c r="H10" s="251"/>
      <c r="I10" s="251"/>
      <c r="J10" s="251" t="s">
        <v>18</v>
      </c>
      <c r="K10" s="251"/>
      <c r="L10" s="251"/>
      <c r="M10" s="251"/>
      <c r="N10" s="251"/>
      <c r="O10" s="251"/>
      <c r="P10" s="251"/>
      <c r="Q10" s="251" t="s">
        <v>20</v>
      </c>
      <c r="R10" s="251"/>
      <c r="S10" s="251"/>
      <c r="T10" s="251"/>
      <c r="U10" s="251"/>
      <c r="V10" s="251"/>
      <c r="W10" s="251"/>
      <c r="X10" s="251" t="s">
        <v>21</v>
      </c>
      <c r="Y10" s="251"/>
      <c r="Z10" s="251"/>
      <c r="AA10" s="251"/>
      <c r="AB10" s="251"/>
      <c r="AC10" s="251"/>
      <c r="AD10" s="294"/>
      <c r="AE10" s="310"/>
      <c r="AF10" s="324"/>
      <c r="AG10" s="324"/>
      <c r="AH10" s="324"/>
      <c r="AI10" s="324"/>
      <c r="AJ10" s="367"/>
    </row>
    <row r="11" spans="1:52" ht="29.25" customHeight="1">
      <c r="A11" s="199"/>
      <c r="B11" s="214"/>
      <c r="C11" s="235">
        <v>1</v>
      </c>
      <c r="D11" s="235">
        <v>2</v>
      </c>
      <c r="E11" s="235">
        <v>3</v>
      </c>
      <c r="F11" s="235">
        <v>4</v>
      </c>
      <c r="G11" s="235">
        <v>5</v>
      </c>
      <c r="H11" s="235">
        <v>6</v>
      </c>
      <c r="I11" s="235">
        <v>7</v>
      </c>
      <c r="J11" s="235">
        <v>8</v>
      </c>
      <c r="K11" s="235">
        <v>9</v>
      </c>
      <c r="L11" s="235">
        <v>10</v>
      </c>
      <c r="M11" s="235">
        <v>11</v>
      </c>
      <c r="N11" s="235">
        <v>12</v>
      </c>
      <c r="O11" s="235">
        <v>13</v>
      </c>
      <c r="P11" s="235">
        <v>14</v>
      </c>
      <c r="Q11" s="235">
        <v>15</v>
      </c>
      <c r="R11" s="235">
        <v>16</v>
      </c>
      <c r="S11" s="235">
        <v>17</v>
      </c>
      <c r="T11" s="235">
        <v>18</v>
      </c>
      <c r="U11" s="235">
        <v>19</v>
      </c>
      <c r="V11" s="235">
        <v>20</v>
      </c>
      <c r="W11" s="235">
        <v>21</v>
      </c>
      <c r="X11" s="235">
        <v>22</v>
      </c>
      <c r="Y11" s="235">
        <v>23</v>
      </c>
      <c r="Z11" s="235">
        <v>24</v>
      </c>
      <c r="AA11" s="235">
        <v>25</v>
      </c>
      <c r="AB11" s="235">
        <v>26</v>
      </c>
      <c r="AC11" s="235">
        <v>27</v>
      </c>
      <c r="AD11" s="295">
        <v>28</v>
      </c>
      <c r="AE11" s="311"/>
      <c r="AF11" s="325"/>
      <c r="AG11" s="336"/>
      <c r="AH11" s="325"/>
      <c r="AI11" s="325"/>
      <c r="AJ11" s="368"/>
      <c r="AM11" s="175">
        <f>Q5+1</f>
        <v>1</v>
      </c>
      <c r="AN11" s="178"/>
      <c r="AO11" s="180"/>
      <c r="AP11" s="181"/>
    </row>
    <row r="12" spans="1:52" ht="27.75" customHeight="1">
      <c r="A12" s="200" t="s">
        <v>40</v>
      </c>
      <c r="B12" s="215" t="s">
        <v>7</v>
      </c>
      <c r="C12" s="236">
        <f>IFERROR(VLOOKUP(C156,DAY!$A$2:$E$3000,2,0),0)</f>
        <v>0</v>
      </c>
      <c r="D12" s="236">
        <f>IFERROR(VLOOKUP(D156,DAY!$A$2:$E$3000,2,0),0)</f>
        <v>0</v>
      </c>
      <c r="E12" s="236">
        <f>IFERROR(VLOOKUP(E156,DAY!$A$2:$E$3000,2,0),0)</f>
        <v>0</v>
      </c>
      <c r="F12" s="236">
        <f>IFERROR(VLOOKUP(F156,DAY!$A$2:$E$3000,2,0),0)</f>
        <v>0</v>
      </c>
      <c r="G12" s="236">
        <f>IFERROR(VLOOKUP(G156,DAY!$A$2:$E$3000,2,0),0)</f>
        <v>0</v>
      </c>
      <c r="H12" s="236">
        <f>IFERROR(VLOOKUP(H156,DAY!$A$2:$E$3000,2,0),0)</f>
        <v>0</v>
      </c>
      <c r="I12" s="236">
        <f>IFERROR(VLOOKUP(I156,DAY!$A$2:$E$3000,2,0),0)</f>
        <v>0</v>
      </c>
      <c r="J12" s="236">
        <f>IFERROR(VLOOKUP(J156,DAY!$A$2:$E$3000,2,0),0)</f>
        <v>0</v>
      </c>
      <c r="K12" s="236">
        <f>IFERROR(VLOOKUP(K156,DAY!$A$2:$E$3000,2,0),0)</f>
        <v>0</v>
      </c>
      <c r="L12" s="236">
        <f>IFERROR(VLOOKUP(L156,DAY!$A$2:$E$3000,2,0),0)</f>
        <v>0</v>
      </c>
      <c r="M12" s="236">
        <f>IFERROR(VLOOKUP(M156,DAY!$A$2:$E$3000,2,0),0)</f>
        <v>0</v>
      </c>
      <c r="N12" s="236">
        <f>IFERROR(VLOOKUP(N156,DAY!$A$2:$E$3000,2,0),0)</f>
        <v>0</v>
      </c>
      <c r="O12" s="236">
        <f>IFERROR(VLOOKUP(O156,DAY!$A$2:$E$3000,2,0),0)</f>
        <v>0</v>
      </c>
      <c r="P12" s="236">
        <f>IFERROR(VLOOKUP(P156,DAY!$A$2:$E$3000,2,0),0)</f>
        <v>0</v>
      </c>
      <c r="Q12" s="236">
        <f>IFERROR(VLOOKUP(Q156,DAY!$A$2:$E$3000,2,0),0)</f>
        <v>0</v>
      </c>
      <c r="R12" s="236">
        <f>IFERROR(VLOOKUP(R156,DAY!$A$2:$E$3000,2,0),0)</f>
        <v>0</v>
      </c>
      <c r="S12" s="236">
        <f>IFERROR(VLOOKUP(S156,DAY!$A$2:$E$3000,2,0),0)</f>
        <v>0</v>
      </c>
      <c r="T12" s="236">
        <f>IFERROR(VLOOKUP(T156,DAY!$A$2:$E$3000,2,0),0)</f>
        <v>0</v>
      </c>
      <c r="U12" s="236">
        <f>IFERROR(VLOOKUP(U156,DAY!$A$2:$E$3000,2,0),0)</f>
        <v>0</v>
      </c>
      <c r="V12" s="236">
        <f>IFERROR(VLOOKUP(V156,DAY!$A$2:$E$3000,2,0),0)</f>
        <v>0</v>
      </c>
      <c r="W12" s="236">
        <f>IFERROR(VLOOKUP(W156,DAY!$A$2:$E$3000,2,0),0)</f>
        <v>0</v>
      </c>
      <c r="X12" s="236">
        <f>IFERROR(VLOOKUP(X156,DAY!$A$2:$E$3000,2,0),0)</f>
        <v>0</v>
      </c>
      <c r="Y12" s="236">
        <f>IFERROR(VLOOKUP(Y156,DAY!$A$2:$E$3000,2,0),0)</f>
        <v>0</v>
      </c>
      <c r="Z12" s="236">
        <f>IFERROR(VLOOKUP(Z156,DAY!$A$2:$E$3000,2,0),0)</f>
        <v>0</v>
      </c>
      <c r="AA12" s="236">
        <f>IFERROR(VLOOKUP(AA156,DAY!$A$2:$E$3000,2,0),0)</f>
        <v>0</v>
      </c>
      <c r="AB12" s="236">
        <f>IFERROR(VLOOKUP(AB156,DAY!$A$2:$E$3000,2,0),0)</f>
        <v>0</v>
      </c>
      <c r="AC12" s="236">
        <f>IFERROR(VLOOKUP(AC156,DAY!$A$2:$E$3000,2,0),0)</f>
        <v>0</v>
      </c>
      <c r="AD12" s="296">
        <f>IFERROR(VLOOKUP(AD156,DAY!$A$2:$E$3000,2,0),0)</f>
        <v>0</v>
      </c>
      <c r="AE12" s="312" t="s">
        <v>145</v>
      </c>
      <c r="AF12" s="326" t="s">
        <v>146</v>
      </c>
      <c r="AG12" s="337" t="s">
        <v>139</v>
      </c>
      <c r="AH12" s="345" t="s">
        <v>90</v>
      </c>
      <c r="AI12" s="331" t="s">
        <v>138</v>
      </c>
      <c r="AJ12" s="369" t="s">
        <v>147</v>
      </c>
    </row>
    <row r="13" spans="1:52" ht="27.75" customHeight="1">
      <c r="A13" s="201"/>
      <c r="B13" s="216" t="s">
        <v>8</v>
      </c>
      <c r="C13" s="237">
        <f>IFERROR(VLOOKUP(C156,DAY!$A$2:$E$3000,3,0),0)</f>
        <v>0</v>
      </c>
      <c r="D13" s="237">
        <f>IFERROR(VLOOKUP(D156,DAY!$A$2:$E$3000,3,0),0)</f>
        <v>0</v>
      </c>
      <c r="E13" s="237">
        <f>IFERROR(VLOOKUP(E156,DAY!$A$2:$E$3000,3,0),0)</f>
        <v>0</v>
      </c>
      <c r="F13" s="237">
        <f>IFERROR(VLOOKUP(F156,DAY!$A$2:$E$3000,3,0),0)</f>
        <v>0</v>
      </c>
      <c r="G13" s="237">
        <f>IFERROR(VLOOKUP(G156,DAY!$A$2:$E$3000,3,0),0)</f>
        <v>0</v>
      </c>
      <c r="H13" s="237">
        <f>IFERROR(VLOOKUP(H156,DAY!$A$2:$E$3000,3,0),0)</f>
        <v>0</v>
      </c>
      <c r="I13" s="237">
        <f>IFERROR(VLOOKUP(I156,DAY!$A$2:$E$3000,3,0),0)</f>
        <v>0</v>
      </c>
      <c r="J13" s="237">
        <f>IFERROR(VLOOKUP(J156,DAY!$A$2:$E$3000,3,0),0)</f>
        <v>0</v>
      </c>
      <c r="K13" s="237">
        <f>IFERROR(VLOOKUP(K156,DAY!$A$2:$E$3000,3,0),0)</f>
        <v>0</v>
      </c>
      <c r="L13" s="237">
        <f>IFERROR(VLOOKUP(L156,DAY!$A$2:$E$3000,3,0),0)</f>
        <v>0</v>
      </c>
      <c r="M13" s="237">
        <f>IFERROR(VLOOKUP(M156,DAY!$A$2:$E$3000,3,0),0)</f>
        <v>0</v>
      </c>
      <c r="N13" s="237">
        <f>IFERROR(VLOOKUP(N156,DAY!$A$2:$E$3000,3,0),0)</f>
        <v>0</v>
      </c>
      <c r="O13" s="237">
        <f>IFERROR(VLOOKUP(O156,DAY!$A$2:$E$3000,3,0),0)</f>
        <v>0</v>
      </c>
      <c r="P13" s="237">
        <f>IFERROR(VLOOKUP(P156,DAY!$A$2:$E$3000,3,0),0)</f>
        <v>0</v>
      </c>
      <c r="Q13" s="237">
        <f>IFERROR(VLOOKUP(Q156,DAY!$A$2:$E$3000,3,0),0)</f>
        <v>0</v>
      </c>
      <c r="R13" s="237">
        <f>IFERROR(VLOOKUP(R156,DAY!$A$2:$E$3000,3,0),0)</f>
        <v>0</v>
      </c>
      <c r="S13" s="237">
        <f>IFERROR(VLOOKUP(S156,DAY!$A$2:$E$3000,3,0),0)</f>
        <v>0</v>
      </c>
      <c r="T13" s="237">
        <f>IFERROR(VLOOKUP(T156,DAY!$A$2:$E$3000,3,0),0)</f>
        <v>0</v>
      </c>
      <c r="U13" s="237">
        <f>IFERROR(VLOOKUP(U156,DAY!$A$2:$E$3000,3,0),0)</f>
        <v>0</v>
      </c>
      <c r="V13" s="237">
        <f>IFERROR(VLOOKUP(V156,DAY!$A$2:$E$3000,3,0),0)</f>
        <v>0</v>
      </c>
      <c r="W13" s="237">
        <f>IFERROR(VLOOKUP(W156,DAY!$A$2:$E$3000,3,0),0)</f>
        <v>0</v>
      </c>
      <c r="X13" s="237">
        <f>IFERROR(VLOOKUP(X156,DAY!$A$2:$E$3000,3,0),0)</f>
        <v>0</v>
      </c>
      <c r="Y13" s="237">
        <f>IFERROR(VLOOKUP(Y156,DAY!$A$2:$E$3000,3,0),0)</f>
        <v>0</v>
      </c>
      <c r="Z13" s="237">
        <f>IFERROR(VLOOKUP(Z156,DAY!$A$2:$E$3000,3,0),0)</f>
        <v>0</v>
      </c>
      <c r="AA13" s="237">
        <f>IFERROR(VLOOKUP(AA156,DAY!$A$2:$E$3000,3,0),0)</f>
        <v>0</v>
      </c>
      <c r="AB13" s="237">
        <f>IFERROR(VLOOKUP(AB156,DAY!$A$2:$E$3000,3,0),0)</f>
        <v>0</v>
      </c>
      <c r="AC13" s="237">
        <f>IFERROR(VLOOKUP(AC156,DAY!$A$2:$E$3000,3,0),0)</f>
        <v>0</v>
      </c>
      <c r="AD13" s="297">
        <f>IFERROR(VLOOKUP(AD156,DAY!$A$2:$E$3000,3,0),0)</f>
        <v>0</v>
      </c>
      <c r="AE13" s="313"/>
      <c r="AF13" s="327"/>
      <c r="AG13" s="338"/>
      <c r="AH13" s="346"/>
      <c r="AI13" s="332"/>
      <c r="AJ13" s="370"/>
      <c r="AM13" s="177"/>
      <c r="AN13" s="177"/>
      <c r="AQ13" s="19">
        <f>IFERROR(VLOOKUP(AQ157,DAY!$A$2:$E$744,2,0),0)</f>
        <v>4</v>
      </c>
    </row>
    <row r="14" spans="1:52" s="2" customFormat="1" ht="27.75" customHeight="1">
      <c r="A14" s="201"/>
      <c r="B14" s="217" t="s">
        <v>9</v>
      </c>
      <c r="C14" s="238">
        <f>IFERROR(VLOOKUP(C156,DAY!$A$2:$E$3000,4,0),0)</f>
        <v>0</v>
      </c>
      <c r="D14" s="238">
        <f>IFERROR(VLOOKUP(D156,DAY!$A$2:$E$3000,4,0),0)</f>
        <v>0</v>
      </c>
      <c r="E14" s="238">
        <f>IFERROR(VLOOKUP(E156,DAY!$A$2:$E$3000,4,0),0)</f>
        <v>0</v>
      </c>
      <c r="F14" s="238">
        <f>IFERROR(VLOOKUP(F156,DAY!$A$2:$E$3000,4,0),0)</f>
        <v>0</v>
      </c>
      <c r="G14" s="238">
        <f>IFERROR(VLOOKUP(G156,DAY!$A$2:$E$3000,4,0),0)</f>
        <v>0</v>
      </c>
      <c r="H14" s="238">
        <f>IFERROR(VLOOKUP(H156,DAY!$A$2:$E$3000,4,0),0)</f>
        <v>0</v>
      </c>
      <c r="I14" s="238">
        <f>IFERROR(VLOOKUP(I156,DAY!$A$2:$E$3000,4,0),0)</f>
        <v>0</v>
      </c>
      <c r="J14" s="238">
        <f>IFERROR(VLOOKUP(J156,DAY!$A$2:$E$3000,4,0),0)</f>
        <v>0</v>
      </c>
      <c r="K14" s="238">
        <f>IFERROR(VLOOKUP(K156,DAY!$A$2:$E$3000,4,0),0)</f>
        <v>0</v>
      </c>
      <c r="L14" s="238">
        <f>IFERROR(VLOOKUP(L156,DAY!$A$2:$E$3000,4,0),0)</f>
        <v>0</v>
      </c>
      <c r="M14" s="238">
        <f>IFERROR(VLOOKUP(M156,DAY!$A$2:$E$3000,4,0),0)</f>
        <v>0</v>
      </c>
      <c r="N14" s="238">
        <f>IFERROR(VLOOKUP(N156,DAY!$A$2:$E$3000,4,0),0)</f>
        <v>0</v>
      </c>
      <c r="O14" s="238">
        <f>IFERROR(VLOOKUP(O156,DAY!$A$2:$E$3000,4,0),0)</f>
        <v>0</v>
      </c>
      <c r="P14" s="238">
        <f>IFERROR(VLOOKUP(P156,DAY!$A$2:$E$3000,4,0),0)</f>
        <v>0</v>
      </c>
      <c r="Q14" s="238">
        <f>IFERROR(VLOOKUP(Q156,DAY!$A$2:$E$3000,4,0),0)</f>
        <v>0</v>
      </c>
      <c r="R14" s="238">
        <f>IFERROR(VLOOKUP(R156,DAY!$A$2:$E$3000,4,0),0)</f>
        <v>0</v>
      </c>
      <c r="S14" s="238">
        <f>IFERROR(VLOOKUP(S156,DAY!$A$2:$E$3000,4,0),0)</f>
        <v>0</v>
      </c>
      <c r="T14" s="238">
        <f>IFERROR(VLOOKUP(T156,DAY!$A$2:$E$3000,4,0),0)</f>
        <v>0</v>
      </c>
      <c r="U14" s="238">
        <f>IFERROR(VLOOKUP(U156,DAY!$A$2:$E$3000,4,0),0)</f>
        <v>0</v>
      </c>
      <c r="V14" s="238">
        <f>IFERROR(VLOOKUP(V156,DAY!$A$2:$E$3000,4,0),0)</f>
        <v>0</v>
      </c>
      <c r="W14" s="238">
        <f>IFERROR(VLOOKUP(W156,DAY!$A$2:$E$3000,4,0),0)</f>
        <v>0</v>
      </c>
      <c r="X14" s="238">
        <f>IFERROR(VLOOKUP(X156,DAY!$A$2:$E$3000,4,0),0)</f>
        <v>0</v>
      </c>
      <c r="Y14" s="238">
        <f>IFERROR(VLOOKUP(Y156,DAY!$A$2:$E$3000,4,0),0)</f>
        <v>0</v>
      </c>
      <c r="Z14" s="238">
        <f>IFERROR(VLOOKUP(Z156,DAY!$A$2:$E$3000,4,0),0)</f>
        <v>0</v>
      </c>
      <c r="AA14" s="238">
        <f>IFERROR(VLOOKUP(AA156,DAY!$A$2:$E$3000,4,0),0)</f>
        <v>0</v>
      </c>
      <c r="AB14" s="238">
        <f>IFERROR(VLOOKUP(AB156,DAY!$A$2:$E$3000,4,0),0)</f>
        <v>0</v>
      </c>
      <c r="AC14" s="238">
        <f>IFERROR(VLOOKUP(AC156,DAY!$A$2:$E$3000,4,0),0)</f>
        <v>0</v>
      </c>
      <c r="AD14" s="238">
        <f>IFERROR(VLOOKUP(AD156,DAY!$A$2:$E$3000,4,0),0)</f>
        <v>0</v>
      </c>
      <c r="AE14" s="313"/>
      <c r="AF14" s="327"/>
      <c r="AG14" s="338"/>
      <c r="AH14" s="346"/>
      <c r="AI14" s="332"/>
      <c r="AJ14" s="370"/>
      <c r="AK14" s="2"/>
      <c r="AL14" s="1"/>
      <c r="AM14" s="177"/>
      <c r="AN14" s="177"/>
      <c r="AO14" s="1"/>
      <c r="AP14" s="1"/>
      <c r="AQ14" s="25">
        <f>IFERROR(VLOOKUP(AQ157,DAY!$A$2:$E$744,3,0),0)</f>
        <v>13</v>
      </c>
      <c r="AR14" s="1"/>
      <c r="AS14" s="1"/>
      <c r="AT14" s="1"/>
      <c r="AU14" s="1"/>
      <c r="AV14" s="1"/>
      <c r="AW14" s="1"/>
      <c r="AX14" s="1"/>
      <c r="AY14" s="1"/>
      <c r="AZ14" s="1"/>
    </row>
    <row r="15" spans="1:52" ht="88.5" customHeight="1">
      <c r="A15" s="201"/>
      <c r="B15" s="218" t="s">
        <v>144</v>
      </c>
      <c r="C15" s="239">
        <f>IFERROR(VLOOKUP(C156,DAY!$A$2:$E$3000,5,0),0)</f>
        <v>0</v>
      </c>
      <c r="D15" s="239">
        <f>IFERROR(VLOOKUP(D156,DAY!$A$2:$E$3000,5,0),0)</f>
        <v>0</v>
      </c>
      <c r="E15" s="239">
        <f>IFERROR(VLOOKUP(E156,DAY!$A$2:$E$3000,5,0),0)</f>
        <v>0</v>
      </c>
      <c r="F15" s="239">
        <f>IFERROR(VLOOKUP(F156,DAY!$A$2:$E$3000,5,0),0)</f>
        <v>0</v>
      </c>
      <c r="G15" s="239">
        <f>IFERROR(VLOOKUP(G156,DAY!$A$2:$E$3000,5,0),0)</f>
        <v>0</v>
      </c>
      <c r="H15" s="239">
        <f>IFERROR(VLOOKUP(H156,DAY!$A$2:$E$3000,5,0),0)</f>
        <v>0</v>
      </c>
      <c r="I15" s="239">
        <f>IFERROR(VLOOKUP(I156,DAY!$A$2:$E$3000,5,0),0)</f>
        <v>0</v>
      </c>
      <c r="J15" s="239">
        <f>IFERROR(VLOOKUP(J156,DAY!$A$2:$E$3000,5,0),0)</f>
        <v>0</v>
      </c>
      <c r="K15" s="239">
        <f>IFERROR(VLOOKUP(K156,DAY!$A$2:$E$3000,5,0),0)</f>
        <v>0</v>
      </c>
      <c r="L15" s="239">
        <f>IFERROR(VLOOKUP(L156,DAY!$A$2:$E$3000,5,0),0)</f>
        <v>0</v>
      </c>
      <c r="M15" s="239">
        <f>IFERROR(VLOOKUP(M156,DAY!$A$2:$E$3000,5,0),0)</f>
        <v>0</v>
      </c>
      <c r="N15" s="239">
        <f>IFERROR(VLOOKUP(N156,DAY!$A$2:$E$3000,5,0),0)</f>
        <v>0</v>
      </c>
      <c r="O15" s="239">
        <f>IFERROR(VLOOKUP(O156,DAY!$A$2:$E$3000,5,0),0)</f>
        <v>0</v>
      </c>
      <c r="P15" s="239">
        <f>IFERROR(VLOOKUP(P156,DAY!$A$2:$E$3000,5,0),0)</f>
        <v>0</v>
      </c>
      <c r="Q15" s="239">
        <f>IFERROR(VLOOKUP(Q156,DAY!$A$2:$E$3000,5,0),0)</f>
        <v>0</v>
      </c>
      <c r="R15" s="239">
        <f>IFERROR(VLOOKUP(R156,DAY!$A$2:$E$3000,5,0),0)</f>
        <v>0</v>
      </c>
      <c r="S15" s="239">
        <f>IFERROR(VLOOKUP(S156,DAY!$A$2:$E$3000,5,0),0)</f>
        <v>0</v>
      </c>
      <c r="T15" s="239">
        <f>IFERROR(VLOOKUP(T156,DAY!$A$2:$E$3000,5,0),0)</f>
        <v>0</v>
      </c>
      <c r="U15" s="239">
        <f>IFERROR(VLOOKUP(U156,DAY!$A$2:$E$3000,5,0),0)</f>
        <v>0</v>
      </c>
      <c r="V15" s="239">
        <f>IFERROR(VLOOKUP(V156,DAY!$A$2:$E$3000,5,0),0)</f>
        <v>0</v>
      </c>
      <c r="W15" s="239">
        <f>IFERROR(VLOOKUP(W156,DAY!$A$2:$E$3000,5,0),0)</f>
        <v>0</v>
      </c>
      <c r="X15" s="239">
        <f>IFERROR(VLOOKUP(X156,DAY!$A$2:$E$3000,5,0),0)</f>
        <v>0</v>
      </c>
      <c r="Y15" s="239">
        <f>IFERROR(VLOOKUP(Y156,DAY!$A$2:$E$3000,5,0),0)</f>
        <v>0</v>
      </c>
      <c r="Z15" s="239">
        <f>IFERROR(VLOOKUP(Z156,DAY!$A$2:$E$3000,5,0),0)</f>
        <v>0</v>
      </c>
      <c r="AA15" s="239">
        <f>IFERROR(VLOOKUP(AA156,DAY!$A$2:$E$3000,5,0),0)</f>
        <v>0</v>
      </c>
      <c r="AB15" s="239">
        <f>IFERROR(VLOOKUP(AB156,DAY!$A$2:$E$3000,5,0),0)</f>
        <v>0</v>
      </c>
      <c r="AC15" s="239">
        <f>IFERROR(VLOOKUP(AC156,DAY!$A$2:$E$3000,5,0),0)</f>
        <v>0</v>
      </c>
      <c r="AD15" s="298">
        <f>IFERROR(VLOOKUP(AD156,DAY!$A$2:$E$3000,5,0),0)</f>
        <v>0</v>
      </c>
      <c r="AE15" s="314"/>
      <c r="AF15" s="328"/>
      <c r="AG15" s="338"/>
      <c r="AH15" s="346"/>
      <c r="AI15" s="353"/>
      <c r="AJ15" s="370"/>
      <c r="AM15" s="177"/>
      <c r="AN15" s="177"/>
      <c r="AQ15" s="25" t="str">
        <f>IFERROR(VLOOKUP(AQ157,DAY!$A$2:$E$744,4,0),0)</f>
        <v>月</v>
      </c>
    </row>
    <row r="16" spans="1:52" ht="27.75" customHeight="1">
      <c r="A16" s="201"/>
      <c r="B16" s="219" t="s">
        <v>3</v>
      </c>
      <c r="C16" s="240"/>
      <c r="D16" s="240"/>
      <c r="E16" s="240"/>
      <c r="F16" s="240"/>
      <c r="G16" s="240"/>
      <c r="H16" s="240"/>
      <c r="I16" s="240"/>
      <c r="J16" s="240"/>
      <c r="K16" s="240"/>
      <c r="L16" s="240"/>
      <c r="M16" s="240"/>
      <c r="N16" s="240"/>
      <c r="O16" s="240"/>
      <c r="P16" s="240"/>
      <c r="Q16" s="240"/>
      <c r="R16" s="240"/>
      <c r="S16" s="240"/>
      <c r="T16" s="240"/>
      <c r="U16" s="240"/>
      <c r="V16" s="240"/>
      <c r="W16" s="240"/>
      <c r="X16" s="240"/>
      <c r="Y16" s="240"/>
      <c r="Z16" s="240"/>
      <c r="AA16" s="240"/>
      <c r="AB16" s="240"/>
      <c r="AC16" s="240"/>
      <c r="AD16" s="299"/>
      <c r="AE16" s="315" t="str">
        <f>IF(COUNTA(C16:AD16)=0,"",COUNTIF(C16:AD16,"休日"))</f>
        <v/>
      </c>
      <c r="AF16" s="329" t="str">
        <f>IF(COUNTA(C16:AD16)=0,"",COUNTIF(C16:AD16,"作業"))</f>
        <v/>
      </c>
      <c r="AG16" s="329">
        <f>IFERROR(AE16+AF16,"")</f>
        <v>0</v>
      </c>
      <c r="AH16" s="347" t="str">
        <f>IF(AND(ISNUMBER(AE16),ISNUMBER(AG16)),IFERROR(ROUNDDOWN(AE16/AG16,3),0),"")</f>
        <v/>
      </c>
      <c r="AI16" s="354">
        <f>IFERROR(IF(AG16=0,0,ROUNDDOWN(($AE$16/$AG$16),3)),"")</f>
        <v>0</v>
      </c>
      <c r="AJ16" s="371" t="str">
        <f>IF(AI16="","",IF(OR(AJ22&lt;&gt;"",AJ28&lt;&gt;"",AJ34&lt;&gt;"",AJ40&lt;&gt;"",AJ46&lt;&gt;"",AJ52&lt;&gt;"",AJ58&lt;&gt;"",AJ64&lt;&gt;"",AJ70&lt;&gt;"",AJ76&lt;&gt;"",AJ82&lt;&gt;"",AJ88&lt;&gt;"",AJ94&lt;&gt;"",AJ100&lt;&gt;"",AJ106&lt;&gt;"",AJ112&lt;&gt;"",AJ118&lt;&gt;"",AJ124&lt;&gt;"",AJ130&lt;&gt;""),"",IF(AI16&gt;=0.285,"クリア","閉所不足")))</f>
        <v/>
      </c>
      <c r="AL16" s="3"/>
      <c r="AM16" s="177"/>
      <c r="AN16" s="177"/>
      <c r="AO16" s="3"/>
      <c r="AP16" s="3"/>
      <c r="AQ16" s="24" t="str">
        <f>IFERROR(VLOOKUP(AQ157,DAY!$A$2:$E$744,5,0),0)</f>
        <v/>
      </c>
      <c r="AR16" s="3"/>
      <c r="AS16" s="3"/>
      <c r="AT16" s="3"/>
      <c r="AU16" s="3"/>
      <c r="AV16" s="3"/>
      <c r="AW16" s="3"/>
      <c r="AX16" s="3"/>
      <c r="AY16" s="3"/>
      <c r="AZ16" s="3"/>
    </row>
    <row r="17" spans="1:52" ht="27.75" customHeight="1">
      <c r="A17" s="202"/>
      <c r="B17" s="220" t="s">
        <v>14</v>
      </c>
      <c r="C17" s="241"/>
      <c r="D17" s="241"/>
      <c r="E17" s="241"/>
      <c r="F17" s="241"/>
      <c r="G17" s="241"/>
      <c r="H17" s="241"/>
      <c r="I17" s="241"/>
      <c r="J17" s="241"/>
      <c r="K17" s="241"/>
      <c r="L17" s="241"/>
      <c r="M17" s="241"/>
      <c r="N17" s="241"/>
      <c r="O17" s="241"/>
      <c r="P17" s="241"/>
      <c r="Q17" s="241"/>
      <c r="R17" s="241"/>
      <c r="S17" s="241"/>
      <c r="T17" s="241"/>
      <c r="U17" s="241"/>
      <c r="V17" s="241"/>
      <c r="W17" s="241"/>
      <c r="X17" s="241"/>
      <c r="Y17" s="241"/>
      <c r="Z17" s="241"/>
      <c r="AA17" s="241"/>
      <c r="AB17" s="241"/>
      <c r="AC17" s="241"/>
      <c r="AD17" s="300"/>
      <c r="AE17" s="316" t="str">
        <f>IF(COUNTA(C17:AD17)=0,"",COUNTIF(C17:AD17,"休日"))</f>
        <v/>
      </c>
      <c r="AF17" s="330" t="str">
        <f>IF(COUNTA(C17:AD17)=0,"",COUNTIF(C17:AD17,"作業"))</f>
        <v/>
      </c>
      <c r="AG17" s="339">
        <f>IFERROR(AE17+AF17,"")</f>
        <v>0</v>
      </c>
      <c r="AH17" s="348" t="str">
        <f>IF(AND(ISNUMBER(AE17),ISNUMBER(AG17)),IFERROR(ROUNDDOWN(AE17/AG17,3),0),"")</f>
        <v/>
      </c>
      <c r="AI17" s="355">
        <f>IFERROR(IF(AG17=0,0,ROUNDDOWN(($AE$17/$AG$17),3)),"")</f>
        <v>0</v>
      </c>
      <c r="AJ17" s="372" t="str">
        <f>IF(AI17="","",IF(OR(AJ23&lt;&gt;"",AJ29&lt;&gt;"",AJ35&lt;&gt;"",AJ41&lt;&gt;"",AJ47&lt;&gt;"",AJ53&lt;&gt;"",AJ59&lt;&gt;"",AJ65&lt;&gt;"",AJ71&lt;&gt;"",AJ77&lt;&gt;"",AJ83&lt;&gt;"",AJ89&lt;&gt;"",AJ95&lt;&gt;"",AJ101&lt;&gt;"",AJ107&lt;&gt;"",AJ113&lt;&gt;"",AJ119&lt;&gt;"",AJ125&lt;&gt;"",AJ131&lt;&gt;""),"",IF(AI17&gt;=0.285,"クリア","閉所不足")))</f>
        <v/>
      </c>
      <c r="AM17" s="176" t="e">
        <f>ROUNDDOWN(AF16/AE16,3)</f>
        <v>#DIV/0!</v>
      </c>
      <c r="AN17" s="179" t="e">
        <f>ROUNDDOWN(AI16/AH16,3)</f>
        <v>#DIV/0!</v>
      </c>
      <c r="AQ17" s="182">
        <f>IFERROR(VLOOKUP(AQ157,DAY!$A$2:$E$744,6,0),0)</f>
        <v>0</v>
      </c>
    </row>
    <row r="18" spans="1:52" s="3" customFormat="1" ht="27.75" customHeight="1">
      <c r="A18" s="203" t="s">
        <v>53</v>
      </c>
      <c r="B18" s="221" t="s">
        <v>7</v>
      </c>
      <c r="C18" s="242">
        <f>IFERROR(VLOOKUP(C157,DAY!$A$2:$E$3000,2,0),0)</f>
        <v>0</v>
      </c>
      <c r="D18" s="242">
        <f>IFERROR(VLOOKUP(D157,DAY!$A$2:$E$3000,2,0),0)</f>
        <v>0</v>
      </c>
      <c r="E18" s="242">
        <f>IFERROR(VLOOKUP(E157,DAY!$A$2:$E$3000,2,0),0)</f>
        <v>0</v>
      </c>
      <c r="F18" s="242">
        <f>IFERROR(VLOOKUP(F157,DAY!$A$2:$E$3000,2,0),0)</f>
        <v>0</v>
      </c>
      <c r="G18" s="242">
        <f>IFERROR(VLOOKUP(G157,DAY!$A$2:$E$3000,2,0),0)</f>
        <v>0</v>
      </c>
      <c r="H18" s="242">
        <f>IFERROR(VLOOKUP(H157,DAY!$A$2:$E$3000,2,0),0)</f>
        <v>0</v>
      </c>
      <c r="I18" s="242">
        <f>IFERROR(VLOOKUP(I157,DAY!$A$2:$E$3000,2,0),0)</f>
        <v>0</v>
      </c>
      <c r="J18" s="242">
        <f>IFERROR(VLOOKUP(J157,DAY!$A$2:$E$3000,2,0),0)</f>
        <v>0</v>
      </c>
      <c r="K18" s="242">
        <f>IFERROR(VLOOKUP(K157,DAY!$A$2:$E$3000,2,0),0)</f>
        <v>0</v>
      </c>
      <c r="L18" s="242">
        <f>IFERROR(VLOOKUP(L157,DAY!$A$2:$E$3000,2,0),0)</f>
        <v>0</v>
      </c>
      <c r="M18" s="242">
        <f>IFERROR(VLOOKUP(M157,DAY!$A$2:$E$3000,2,0),0)</f>
        <v>0</v>
      </c>
      <c r="N18" s="242">
        <f>IFERROR(VLOOKUP(N157,DAY!$A$2:$E$3000,2,0),0)</f>
        <v>0</v>
      </c>
      <c r="O18" s="242">
        <f>IFERROR(VLOOKUP(O157,DAY!$A$2:$E$3000,2,0),0)</f>
        <v>0</v>
      </c>
      <c r="P18" s="242">
        <f>IFERROR(VLOOKUP(P157,DAY!$A$2:$E$3000,2,0),0)</f>
        <v>0</v>
      </c>
      <c r="Q18" s="242">
        <f>IFERROR(VLOOKUP(Q157,DAY!$A$2:$E$3000,2,0),0)</f>
        <v>0</v>
      </c>
      <c r="R18" s="242">
        <f>IFERROR(VLOOKUP(R157,DAY!$A$2:$E$3000,2,0),0)</f>
        <v>0</v>
      </c>
      <c r="S18" s="242">
        <f>IFERROR(VLOOKUP(S157,DAY!$A$2:$E$3000,2,0),0)</f>
        <v>0</v>
      </c>
      <c r="T18" s="242">
        <f>IFERROR(VLOOKUP(T157,DAY!$A$2:$E$3000,2,0),0)</f>
        <v>0</v>
      </c>
      <c r="U18" s="242">
        <f>IFERROR(VLOOKUP(U157,DAY!$A$2:$E$3000,2,0),0)</f>
        <v>0</v>
      </c>
      <c r="V18" s="242">
        <f>IFERROR(VLOOKUP(V157,DAY!$A$2:$E$3000,2,0),0)</f>
        <v>0</v>
      </c>
      <c r="W18" s="242">
        <f>IFERROR(VLOOKUP(W157,DAY!$A$2:$E$3000,2,0),0)</f>
        <v>0</v>
      </c>
      <c r="X18" s="242">
        <f>IFERROR(VLOOKUP(X157,DAY!$A$2:$E$3000,2,0),0)</f>
        <v>0</v>
      </c>
      <c r="Y18" s="242">
        <f>IFERROR(VLOOKUP(Y157,DAY!$A$2:$E$3000,2,0),0)</f>
        <v>0</v>
      </c>
      <c r="Z18" s="242">
        <f>IFERROR(VLOOKUP(Z157,DAY!$A$2:$E$3000,2,0),0)</f>
        <v>0</v>
      </c>
      <c r="AA18" s="242">
        <f>IFERROR(VLOOKUP(AA157,DAY!$A$2:$E$3000,2,0),0)</f>
        <v>0</v>
      </c>
      <c r="AB18" s="242">
        <f>IFERROR(VLOOKUP(AB157,DAY!$A$2:$E$3000,2,0),0)</f>
        <v>0</v>
      </c>
      <c r="AC18" s="242">
        <f>IFERROR(VLOOKUP(AC157,DAY!$A$2:$E$3000,2,0),0)</f>
        <v>0</v>
      </c>
      <c r="AD18" s="301">
        <f>IFERROR(VLOOKUP(AD157,DAY!$A$2:$E$3000,2,0),0)</f>
        <v>0</v>
      </c>
      <c r="AE18" s="312" t="s">
        <v>145</v>
      </c>
      <c r="AF18" s="326" t="s">
        <v>146</v>
      </c>
      <c r="AG18" s="337" t="s">
        <v>139</v>
      </c>
      <c r="AH18" s="345" t="s">
        <v>90</v>
      </c>
      <c r="AI18" s="331" t="s">
        <v>138</v>
      </c>
      <c r="AJ18" s="369" t="s">
        <v>147</v>
      </c>
      <c r="AL18" s="1"/>
      <c r="AM18" s="177"/>
      <c r="AN18" s="177"/>
      <c r="AO18" s="1"/>
      <c r="AP18" s="1"/>
      <c r="AQ18" s="183">
        <f>IFERROR(VLOOKUP(AQ157,DAY!$A$2:$E$744,7,0),0)</f>
        <v>0</v>
      </c>
      <c r="AR18" s="1"/>
      <c r="AS18" s="1"/>
      <c r="AT18" s="1"/>
      <c r="AU18" s="1"/>
      <c r="AV18" s="1"/>
      <c r="AW18" s="1"/>
      <c r="AX18" s="1"/>
      <c r="AY18" s="1"/>
      <c r="AZ18" s="1"/>
    </row>
    <row r="19" spans="1:52" ht="27.75" customHeight="1">
      <c r="A19" s="204"/>
      <c r="B19" s="222" t="s">
        <v>8</v>
      </c>
      <c r="C19" s="237">
        <f>IFERROR(VLOOKUP(C157,DAY!$A$2:$E$3000,3,0),0)</f>
        <v>0</v>
      </c>
      <c r="D19" s="237">
        <f>IFERROR(VLOOKUP(D157,DAY!$A$2:$E$3000,3,0),0)</f>
        <v>0</v>
      </c>
      <c r="E19" s="237">
        <f>IFERROR(VLOOKUP(E157,DAY!$A$2:$E$3000,3,0),0)</f>
        <v>0</v>
      </c>
      <c r="F19" s="237">
        <f>IFERROR(VLOOKUP(F157,DAY!$A$2:$E$3000,3,0),0)</f>
        <v>0</v>
      </c>
      <c r="G19" s="237">
        <f>IFERROR(VLOOKUP(G157,DAY!$A$2:$E$3000,3,0),0)</f>
        <v>0</v>
      </c>
      <c r="H19" s="237">
        <f>IFERROR(VLOOKUP(H157,DAY!$A$2:$E$3000,3,0),0)</f>
        <v>0</v>
      </c>
      <c r="I19" s="237">
        <f>IFERROR(VLOOKUP(I157,DAY!$A$2:$E$3000,3,0),0)</f>
        <v>0</v>
      </c>
      <c r="J19" s="237">
        <f>IFERROR(VLOOKUP(J157,DAY!$A$2:$E$3000,3,0),0)</f>
        <v>0</v>
      </c>
      <c r="K19" s="237">
        <f>IFERROR(VLOOKUP(K157,DAY!$A$2:$E$3000,3,0),0)</f>
        <v>0</v>
      </c>
      <c r="L19" s="237">
        <f>IFERROR(VLOOKUP(L157,DAY!$A$2:$E$3000,3,0),0)</f>
        <v>0</v>
      </c>
      <c r="M19" s="237">
        <f>IFERROR(VLOOKUP(M157,DAY!$A$2:$E$3000,3,0),0)</f>
        <v>0</v>
      </c>
      <c r="N19" s="237">
        <f>IFERROR(VLOOKUP(N157,DAY!$A$2:$E$3000,3,0),0)</f>
        <v>0</v>
      </c>
      <c r="O19" s="237">
        <f>IFERROR(VLOOKUP(O157,DAY!$A$2:$E$3000,3,0),0)</f>
        <v>0</v>
      </c>
      <c r="P19" s="237">
        <f>IFERROR(VLOOKUP(P157,DAY!$A$2:$E$3000,3,0),0)</f>
        <v>0</v>
      </c>
      <c r="Q19" s="237">
        <f>IFERROR(VLOOKUP(Q157,DAY!$A$2:$E$3000,3,0),0)</f>
        <v>0</v>
      </c>
      <c r="R19" s="237">
        <f>IFERROR(VLOOKUP(R157,DAY!$A$2:$E$3000,3,0),0)</f>
        <v>0</v>
      </c>
      <c r="S19" s="237">
        <f>IFERROR(VLOOKUP(S157,DAY!$A$2:$E$3000,3,0),0)</f>
        <v>0</v>
      </c>
      <c r="T19" s="237">
        <f>IFERROR(VLOOKUP(T157,DAY!$A$2:$E$3000,3,0),0)</f>
        <v>0</v>
      </c>
      <c r="U19" s="237">
        <f>IFERROR(VLOOKUP(U157,DAY!$A$2:$E$3000,3,0),0)</f>
        <v>0</v>
      </c>
      <c r="V19" s="237">
        <f>IFERROR(VLOOKUP(V157,DAY!$A$2:$E$3000,3,0),0)</f>
        <v>0</v>
      </c>
      <c r="W19" s="237">
        <f>IFERROR(VLOOKUP(W157,DAY!$A$2:$E$3000,3,0),0)</f>
        <v>0</v>
      </c>
      <c r="X19" s="237">
        <f>IFERROR(VLOOKUP(X157,DAY!$A$2:$E$3000,3,0),0)</f>
        <v>0</v>
      </c>
      <c r="Y19" s="237">
        <f>IFERROR(VLOOKUP(Y157,DAY!$A$2:$E$3000,3,0),0)</f>
        <v>0</v>
      </c>
      <c r="Z19" s="237">
        <f>IFERROR(VLOOKUP(Z157,DAY!$A$2:$E$3000,3,0),0)</f>
        <v>0</v>
      </c>
      <c r="AA19" s="237">
        <f>IFERROR(VLOOKUP(AA157,DAY!$A$2:$E$3000,3,0),0)</f>
        <v>0</v>
      </c>
      <c r="AB19" s="237">
        <f>IFERROR(VLOOKUP(AB157,DAY!$A$2:$E$3000,3,0),0)</f>
        <v>0</v>
      </c>
      <c r="AC19" s="237">
        <f>IFERROR(VLOOKUP(AC157,DAY!$A$2:$E$3000,3,0),0)</f>
        <v>0</v>
      </c>
      <c r="AD19" s="302">
        <f>IFERROR(VLOOKUP(AD157,DAY!$A$2:$E$3000,3,0),0)</f>
        <v>0</v>
      </c>
      <c r="AE19" s="313"/>
      <c r="AF19" s="327"/>
      <c r="AG19" s="338"/>
      <c r="AH19" s="346"/>
      <c r="AI19" s="332"/>
      <c r="AJ19" s="370"/>
      <c r="AM19" s="177"/>
      <c r="AN19" s="177"/>
      <c r="AQ19" s="19">
        <f>IFERROR(VLOOKUP(AQ158,DAY!$A$2:$E$744,2,0),0)</f>
        <v>4</v>
      </c>
      <c r="AX19" s="1" t="e" cm="1">
        <f t="array" ref="AX19">VLOOKUP(J157,DAY(A5:E2996),5,0)</f>
        <v>#N/A</v>
      </c>
    </row>
    <row r="20" spans="1:52" ht="27.75" customHeight="1">
      <c r="A20" s="204"/>
      <c r="B20" s="223" t="s">
        <v>9</v>
      </c>
      <c r="C20" s="238">
        <f>IFERROR(VLOOKUP(C157,DAY!$A$2:$E$3000,4,0),0)</f>
        <v>0</v>
      </c>
      <c r="D20" s="238">
        <f>IFERROR(VLOOKUP(D157,DAY!$A$2:$E$3000,4,0),0)</f>
        <v>0</v>
      </c>
      <c r="E20" s="238">
        <f>IFERROR(VLOOKUP(E157,DAY!$A$2:$E$3000,4,0),0)</f>
        <v>0</v>
      </c>
      <c r="F20" s="238">
        <f>IFERROR(VLOOKUP(F157,DAY!$A$2:$E$3000,4,0),0)</f>
        <v>0</v>
      </c>
      <c r="G20" s="238">
        <f>IFERROR(VLOOKUP(G157,DAY!$A$2:$E$3000,4,0),0)</f>
        <v>0</v>
      </c>
      <c r="H20" s="238">
        <f>IFERROR(VLOOKUP(H157,DAY!$A$2:$E$3000,4,0),0)</f>
        <v>0</v>
      </c>
      <c r="I20" s="238">
        <f>IFERROR(VLOOKUP(I157,DAY!$A$2:$E$3000,4,0),0)</f>
        <v>0</v>
      </c>
      <c r="J20" s="238">
        <f>IFERROR(VLOOKUP(J157,DAY!$A$2:$E$3000,4,0),0)</f>
        <v>0</v>
      </c>
      <c r="K20" s="238">
        <f>IFERROR(VLOOKUP(K157,DAY!$A$2:$E$3000,4,0),0)</f>
        <v>0</v>
      </c>
      <c r="L20" s="238">
        <f>IFERROR(VLOOKUP(L157,DAY!$A$2:$E$3000,4,0),0)</f>
        <v>0</v>
      </c>
      <c r="M20" s="238">
        <f>IFERROR(VLOOKUP(M157,DAY!$A$2:$E$3000,4,0),0)</f>
        <v>0</v>
      </c>
      <c r="N20" s="238">
        <f>IFERROR(VLOOKUP(N157,DAY!$A$2:$E$3000,4,0),0)</f>
        <v>0</v>
      </c>
      <c r="O20" s="238">
        <f>IFERROR(VLOOKUP(O157,DAY!$A$2:$E$3000,4,0),0)</f>
        <v>0</v>
      </c>
      <c r="P20" s="238">
        <f>IFERROR(VLOOKUP(P157,DAY!$A$2:$E$3000,4,0),0)</f>
        <v>0</v>
      </c>
      <c r="Q20" s="238">
        <f>IFERROR(VLOOKUP(Q157,DAY!$A$2:$E$3000,4,0),0)</f>
        <v>0</v>
      </c>
      <c r="R20" s="238">
        <f>IFERROR(VLOOKUP(R157,DAY!$A$2:$E$3000,4,0),0)</f>
        <v>0</v>
      </c>
      <c r="S20" s="238">
        <f>IFERROR(VLOOKUP(S157,DAY!$A$2:$E$3000,4,0),0)</f>
        <v>0</v>
      </c>
      <c r="T20" s="238">
        <f>IFERROR(VLOOKUP(T157,DAY!$A$2:$E$3000,4,0),0)</f>
        <v>0</v>
      </c>
      <c r="U20" s="238">
        <f>IFERROR(VLOOKUP(U157,DAY!$A$2:$E$3000,4,0),0)</f>
        <v>0</v>
      </c>
      <c r="V20" s="238">
        <f>IFERROR(VLOOKUP(V157,DAY!$A$2:$E$3000,4,0),0)</f>
        <v>0</v>
      </c>
      <c r="W20" s="238">
        <f>IFERROR(VLOOKUP(W157,DAY!$A$2:$E$3000,4,0),0)</f>
        <v>0</v>
      </c>
      <c r="X20" s="238">
        <f>IFERROR(VLOOKUP(X157,DAY!$A$2:$E$3000,4,0),0)</f>
        <v>0</v>
      </c>
      <c r="Y20" s="238">
        <f>IFERROR(VLOOKUP(Y157,DAY!$A$2:$E$3000,4,0),0)</f>
        <v>0</v>
      </c>
      <c r="Z20" s="238">
        <f>IFERROR(VLOOKUP(Z157,DAY!$A$2:$E$3000,4,0),0)</f>
        <v>0</v>
      </c>
      <c r="AA20" s="238">
        <f>IFERROR(VLOOKUP(AA157,DAY!$A$2:$E$3000,4,0),0)</f>
        <v>0</v>
      </c>
      <c r="AB20" s="238">
        <f>IFERROR(VLOOKUP(AB157,DAY!$A$2:$E$3000,4,0),0)</f>
        <v>0</v>
      </c>
      <c r="AC20" s="238">
        <f>IFERROR(VLOOKUP(AC157,DAY!$A$2:$E$3000,4,0),0)</f>
        <v>0</v>
      </c>
      <c r="AD20" s="238">
        <f>IFERROR(VLOOKUP(AD157,DAY!$A$2:$E$3000,4,0),0)</f>
        <v>0</v>
      </c>
      <c r="AE20" s="313"/>
      <c r="AF20" s="327"/>
      <c r="AG20" s="338"/>
      <c r="AH20" s="346"/>
      <c r="AI20" s="332"/>
      <c r="AJ20" s="370"/>
      <c r="AM20" s="177"/>
      <c r="AN20" s="177"/>
      <c r="AQ20" s="25">
        <f>IFERROR(VLOOKUP(AQ158,DAY!$A$2:$E$744,3,0),0)</f>
        <v>13</v>
      </c>
    </row>
    <row r="21" spans="1:52" ht="88.5" customHeight="1">
      <c r="A21" s="204"/>
      <c r="B21" s="224" t="s">
        <v>144</v>
      </c>
      <c r="C21" s="239">
        <f>IFERROR(VLOOKUP(C157,DAY!$A$2:$E$3000,5,0),0)</f>
        <v>0</v>
      </c>
      <c r="D21" s="239">
        <f>IFERROR(VLOOKUP(D157,DAY!$A$2:$E$3000,5,0),0)</f>
        <v>0</v>
      </c>
      <c r="E21" s="239">
        <f>IFERROR(VLOOKUP(E157,DAY!$A$2:$E$3000,5,0),0)</f>
        <v>0</v>
      </c>
      <c r="F21" s="239">
        <f>IFERROR(VLOOKUP(F157,DAY!$A$2:$E$3000,5,0),0)</f>
        <v>0</v>
      </c>
      <c r="G21" s="239">
        <f>IFERROR(VLOOKUP(G157,DAY!$A$2:$E$3000,5,0),0)</f>
        <v>0</v>
      </c>
      <c r="H21" s="239">
        <f>IFERROR(VLOOKUP(H157,DAY!$A$2:$E$3000,5,0),0)</f>
        <v>0</v>
      </c>
      <c r="I21" s="239">
        <f>IFERROR(VLOOKUP(I157,DAY!$A$2:$E$3000,5,0),0)</f>
        <v>0</v>
      </c>
      <c r="J21" s="239">
        <f>IFERROR(VLOOKUP(J157,DAY!$A$2:$E$3000,5,0),0)</f>
        <v>0</v>
      </c>
      <c r="K21" s="239">
        <f>IFERROR(VLOOKUP(K157,DAY!$A$2:$E$3000,5,0),0)</f>
        <v>0</v>
      </c>
      <c r="L21" s="239">
        <f>IFERROR(VLOOKUP(L157,DAY!$A$2:$E$3000,5,0),0)</f>
        <v>0</v>
      </c>
      <c r="M21" s="239">
        <f>IFERROR(VLOOKUP(M157,DAY!$A$2:$E$3000,5,0),0)</f>
        <v>0</v>
      </c>
      <c r="N21" s="239">
        <f>IFERROR(VLOOKUP(N157,DAY!$A$2:$E$3000,5,0),0)</f>
        <v>0</v>
      </c>
      <c r="O21" s="239">
        <f>IFERROR(VLOOKUP(O157,DAY!$A$2:$E$3000,5,0),0)</f>
        <v>0</v>
      </c>
      <c r="P21" s="239">
        <f>IFERROR(VLOOKUP(P157,DAY!$A$2:$E$3000,5,0),0)</f>
        <v>0</v>
      </c>
      <c r="Q21" s="239">
        <f>IFERROR(VLOOKUP(Q157,DAY!$A$2:$E$3000,5,0),0)</f>
        <v>0</v>
      </c>
      <c r="R21" s="239">
        <f>IFERROR(VLOOKUP(R157,DAY!$A$2:$E$3000,5,0),0)</f>
        <v>0</v>
      </c>
      <c r="S21" s="239">
        <f>IFERROR(VLOOKUP(S157,DAY!$A$2:$E$3000,5,0),0)</f>
        <v>0</v>
      </c>
      <c r="T21" s="239">
        <f>IFERROR(VLOOKUP(T157,DAY!$A$2:$E$3000,5,0),0)</f>
        <v>0</v>
      </c>
      <c r="U21" s="239">
        <f>IFERROR(VLOOKUP(U157,DAY!$A$2:$E$3000,5,0),0)</f>
        <v>0</v>
      </c>
      <c r="V21" s="239">
        <f>IFERROR(VLOOKUP(V157,DAY!$A$2:$E$3000,5,0),0)</f>
        <v>0</v>
      </c>
      <c r="W21" s="239">
        <f>IFERROR(VLOOKUP(W157,DAY!$A$2:$E$3000,5,0),0)</f>
        <v>0</v>
      </c>
      <c r="X21" s="239">
        <f>IFERROR(VLOOKUP(X157,DAY!$A$2:$E$3000,5,0),0)</f>
        <v>0</v>
      </c>
      <c r="Y21" s="239">
        <f>IFERROR(VLOOKUP(Y157,DAY!$A$2:$E$3000,5,0),0)</f>
        <v>0</v>
      </c>
      <c r="Z21" s="239">
        <f>IFERROR(VLOOKUP(Z157,DAY!$A$2:$E$3000,5,0),0)</f>
        <v>0</v>
      </c>
      <c r="AA21" s="239">
        <f>IFERROR(VLOOKUP(AA157,DAY!$A$2:$E$3000,5,0),0)</f>
        <v>0</v>
      </c>
      <c r="AB21" s="239">
        <f>IFERROR(VLOOKUP(AB157,DAY!$A$2:$E$3000,5,0),0)</f>
        <v>0</v>
      </c>
      <c r="AC21" s="239">
        <f>IFERROR(VLOOKUP(AC157,DAY!$A$2:$E$3000,5,0),0)</f>
        <v>0</v>
      </c>
      <c r="AD21" s="239">
        <f>IFERROR(VLOOKUP(AD157,DAY!$A$2:$E$3000,5,0),0)</f>
        <v>0</v>
      </c>
      <c r="AE21" s="314"/>
      <c r="AF21" s="328"/>
      <c r="AG21" s="338"/>
      <c r="AH21" s="346"/>
      <c r="AI21" s="353"/>
      <c r="AJ21" s="370"/>
      <c r="AM21" s="173"/>
      <c r="AN21" s="173"/>
      <c r="AQ21" s="25" t="str">
        <f>IFERROR(VLOOKUP(AQ158,DAY!$A$2:$E$744,4,0),0)</f>
        <v>月</v>
      </c>
      <c r="AY21" s="380"/>
    </row>
    <row r="22" spans="1:52" ht="27.75" customHeight="1">
      <c r="A22" s="204"/>
      <c r="B22" s="225" t="s">
        <v>3</v>
      </c>
      <c r="C22" s="243"/>
      <c r="D22" s="243"/>
      <c r="E22" s="243"/>
      <c r="F22" s="243"/>
      <c r="G22" s="243"/>
      <c r="H22" s="243"/>
      <c r="I22" s="243"/>
      <c r="J22" s="243"/>
      <c r="K22" s="243"/>
      <c r="L22" s="243"/>
      <c r="M22" s="243"/>
      <c r="N22" s="243"/>
      <c r="O22" s="243"/>
      <c r="P22" s="243"/>
      <c r="Q22" s="243"/>
      <c r="R22" s="243"/>
      <c r="S22" s="243"/>
      <c r="T22" s="243"/>
      <c r="U22" s="243"/>
      <c r="V22" s="243"/>
      <c r="W22" s="243"/>
      <c r="X22" s="243"/>
      <c r="Y22" s="243"/>
      <c r="Z22" s="243"/>
      <c r="AA22" s="243"/>
      <c r="AB22" s="243"/>
      <c r="AC22" s="243"/>
      <c r="AD22" s="243"/>
      <c r="AE22" s="315" t="str">
        <f>IF(COUNTA(C22:AD22)=0,"",COUNTIF(C22:AD22,"休日"))</f>
        <v/>
      </c>
      <c r="AF22" s="329" t="str">
        <f>IF(COUNTA(C22:AD22)=0,"",COUNTIF(C22:AD22,"作業"))</f>
        <v/>
      </c>
      <c r="AG22" s="329">
        <f>IFERROR(AE22+AF22,"")</f>
        <v>0</v>
      </c>
      <c r="AH22" s="349" t="str">
        <f>IF(AND(ISNUMBER(AE22),ISNUMBER(AG22)),IFERROR(ROUNDDOWN(AE22/AG22,3),0),"")</f>
        <v/>
      </c>
      <c r="AI22" s="356">
        <f>IFERROR(IF(AG22=0,0,ROUNDDOWN((($AE$16+$AE$22)/($AG$16+$AG$22)),3)),"")</f>
        <v>0</v>
      </c>
      <c r="AJ22" s="371" t="str">
        <f>IF(OR(AI22="",AJ28&lt;&gt;"",AJ34&lt;&gt;"",AJ40&lt;&gt;"",AJ46&lt;&gt;"",AJ52&lt;&gt;"",AJ58&lt;&gt;"",AJ64&lt;&gt;"",AJ70&lt;&gt;"",AJ76&lt;&gt;"",AJ82&lt;&gt;"",AJ88&lt;&gt;"",AJ94&lt;&gt;"",AJ100&lt;&gt;"",AJ106&lt;&gt;"",AJ112&lt;&gt;"",AJ118&lt;&gt;"",AJ124&lt;&gt;"",AJ130&lt;&gt;""),"",IF(AI22&gt;=0.285,"クリア","閉所不足"))</f>
        <v/>
      </c>
      <c r="AL22" s="3"/>
      <c r="AM22" s="177"/>
      <c r="AN22" s="177"/>
      <c r="AO22" s="3"/>
      <c r="AP22" s="3"/>
      <c r="AQ22" s="24" t="str">
        <f>IFERROR(VLOOKUP(AQ158,DAY!$A$2:$E$744,5,0),0)</f>
        <v/>
      </c>
      <c r="AR22" s="3"/>
      <c r="AS22" s="3"/>
      <c r="AT22" s="3"/>
      <c r="AU22" s="3"/>
      <c r="AV22" s="3"/>
      <c r="AW22" s="3"/>
      <c r="AX22" s="3"/>
      <c r="AY22" s="3"/>
      <c r="AZ22" s="3"/>
    </row>
    <row r="23" spans="1:52" ht="27.75" customHeight="1">
      <c r="A23" s="205"/>
      <c r="B23" s="226" t="s">
        <v>14</v>
      </c>
      <c r="C23" s="241"/>
      <c r="D23" s="241"/>
      <c r="E23" s="241"/>
      <c r="F23" s="241"/>
      <c r="G23" s="241"/>
      <c r="H23" s="241"/>
      <c r="I23" s="241"/>
      <c r="J23" s="241"/>
      <c r="K23" s="241"/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41"/>
      <c r="W23" s="241"/>
      <c r="X23" s="241"/>
      <c r="Y23" s="241"/>
      <c r="Z23" s="241"/>
      <c r="AA23" s="241"/>
      <c r="AB23" s="241"/>
      <c r="AC23" s="241"/>
      <c r="AD23" s="241"/>
      <c r="AE23" s="316" t="str">
        <f>IF(COUNTA(C23:AD23)=0,"",COUNTIF(C23:AD23,"休日"))</f>
        <v/>
      </c>
      <c r="AF23" s="330" t="str">
        <f>IF(COUNTA(C23:AD23)=0,"",COUNTIF(C23:AD23,"作業"))</f>
        <v/>
      </c>
      <c r="AG23" s="339">
        <f>IFERROR(AE23+AF23,"")</f>
        <v>0</v>
      </c>
      <c r="AH23" s="348" t="str">
        <f>IF(AND(ISNUMBER(AE23),ISNUMBER(AG23)),IFERROR(ROUNDDOWN(AE23/AG23,3),0),"")</f>
        <v/>
      </c>
      <c r="AI23" s="357">
        <f>IFERROR(IF(AG23=0,0,ROUNDDOWN((($AE$17+$AE$23)/($AG$17+$AG$23)),3)),"")</f>
        <v>0</v>
      </c>
      <c r="AJ23" s="372" t="str">
        <f>IF(OR(AI23="",AJ29&lt;&gt;"",AJ35&lt;&gt;"",AJ41&lt;&gt;"",AJ47&lt;&gt;"",AJ53&lt;&gt;"",AJ59&lt;&gt;"",AJ65&lt;&gt;"",AJ71&lt;&gt;"",AJ77&lt;&gt;"",AJ83&lt;&gt;"",AJ89&lt;&gt;"",AJ95&lt;&gt;"",AJ101&lt;&gt;"",AJ107&lt;&gt;"",AJ113&lt;&gt;"",AJ119&lt;&gt;"",AJ125&lt;&gt;"",AJ131&lt;&gt;""),"",IF(AI23&gt;=0.285,"クリア","閉所不足"))</f>
        <v/>
      </c>
      <c r="AM23" s="176" t="e">
        <f>ROUNDDOWN(AF22/AE22,3)</f>
        <v>#DIV/0!</v>
      </c>
      <c r="AN23" s="179" t="e">
        <f>ROUNDDOWN(AI22/AH22,3)</f>
        <v>#DIV/0!</v>
      </c>
      <c r="AQ23" s="182">
        <f>IFERROR(VLOOKUP(AQ158,DAY!$A$2:$E$744,6,0),0)</f>
        <v>0</v>
      </c>
    </row>
    <row r="24" spans="1:52" s="3" customFormat="1" ht="27.75" customHeight="1">
      <c r="A24" s="203" t="s">
        <v>74</v>
      </c>
      <c r="B24" s="221" t="s">
        <v>7</v>
      </c>
      <c r="C24" s="242">
        <f>IFERROR(VLOOKUP(C158,DAY!$A$2:$E$3000,2,0),0)</f>
        <v>0</v>
      </c>
      <c r="D24" s="242">
        <f>IFERROR(VLOOKUP(D158,DAY!$A$2:$E$3000,2,0),0)</f>
        <v>0</v>
      </c>
      <c r="E24" s="242">
        <f>IFERROR(VLOOKUP(E158,DAY!$A$2:$E$3000,2,0),0)</f>
        <v>0</v>
      </c>
      <c r="F24" s="242">
        <f>IFERROR(VLOOKUP(F158,DAY!$A$2:$E$3000,2,0),0)</f>
        <v>0</v>
      </c>
      <c r="G24" s="242">
        <f>IFERROR(VLOOKUP(G158,DAY!$A$2:$E$3000,2,0),0)</f>
        <v>0</v>
      </c>
      <c r="H24" s="242">
        <f>IFERROR(VLOOKUP(H158,DAY!$A$2:$E$3000,2,0),0)</f>
        <v>0</v>
      </c>
      <c r="I24" s="242">
        <f>IFERROR(VLOOKUP(I158,DAY!$A$2:$E$3000,2,0),0)</f>
        <v>0</v>
      </c>
      <c r="J24" s="242">
        <f>IFERROR(VLOOKUP(J158,DAY!$A$2:$E$3000,2,0),0)</f>
        <v>0</v>
      </c>
      <c r="K24" s="242">
        <f>IFERROR(VLOOKUP(K158,DAY!$A$2:$E$3000,2,0),0)</f>
        <v>0</v>
      </c>
      <c r="L24" s="242">
        <f>IFERROR(VLOOKUP(L158,DAY!$A$2:$E$3000,2,0),0)</f>
        <v>0</v>
      </c>
      <c r="M24" s="242">
        <f>IFERROR(VLOOKUP(M158,DAY!$A$2:$E$3000,2,0),0)</f>
        <v>0</v>
      </c>
      <c r="N24" s="242">
        <f>IFERROR(VLOOKUP(N158,DAY!$A$2:$E$3000,2,0),0)</f>
        <v>0</v>
      </c>
      <c r="O24" s="242">
        <f>IFERROR(VLOOKUP(O158,DAY!$A$2:$E$3000,2,0),0)</f>
        <v>0</v>
      </c>
      <c r="P24" s="242">
        <f>IFERROR(VLOOKUP(P158,DAY!$A$2:$E$3000,2,0),0)</f>
        <v>0</v>
      </c>
      <c r="Q24" s="242">
        <f>IFERROR(VLOOKUP(Q158,DAY!$A$2:$E$3000,2,0),0)</f>
        <v>0</v>
      </c>
      <c r="R24" s="242">
        <f>IFERROR(VLOOKUP(R158,DAY!$A$2:$E$3000,2,0),0)</f>
        <v>0</v>
      </c>
      <c r="S24" s="242">
        <f>IFERROR(VLOOKUP(S158,DAY!$A$2:$E$3000,2,0),0)</f>
        <v>0</v>
      </c>
      <c r="T24" s="242">
        <f>IFERROR(VLOOKUP(T158,DAY!$A$2:$E$3000,2,0),0)</f>
        <v>0</v>
      </c>
      <c r="U24" s="242">
        <f>IFERROR(VLOOKUP(U158,DAY!$A$2:$E$3000,2,0),0)</f>
        <v>0</v>
      </c>
      <c r="V24" s="242">
        <f>IFERROR(VLOOKUP(V158,DAY!$A$2:$E$3000,2,0),0)</f>
        <v>0</v>
      </c>
      <c r="W24" s="242">
        <f>IFERROR(VLOOKUP(W158,DAY!$A$2:$E$3000,2,0),0)</f>
        <v>0</v>
      </c>
      <c r="X24" s="242">
        <f>IFERROR(VLOOKUP(X158,DAY!$A$2:$E$3000,2,0),0)</f>
        <v>0</v>
      </c>
      <c r="Y24" s="242">
        <f>IFERROR(VLOOKUP(Y158,DAY!$A$2:$E$3000,2,0),0)</f>
        <v>0</v>
      </c>
      <c r="Z24" s="242">
        <f>IFERROR(VLOOKUP(Z158,DAY!$A$2:$E$3000,2,0),0)</f>
        <v>0</v>
      </c>
      <c r="AA24" s="242">
        <f>IFERROR(VLOOKUP(AA158,DAY!$A$2:$E$3000,2,0),0)</f>
        <v>0</v>
      </c>
      <c r="AB24" s="242">
        <f>IFERROR(VLOOKUP(AB158,DAY!$A$2:$E$3000,2,0),0)</f>
        <v>0</v>
      </c>
      <c r="AC24" s="242">
        <f>IFERROR(VLOOKUP(AC158,DAY!$A$2:$E$3000,2,0),0)</f>
        <v>0</v>
      </c>
      <c r="AD24" s="301">
        <f>IFERROR(VLOOKUP(AD158,DAY!$A$2:$E$3000,2,0),0)</f>
        <v>0</v>
      </c>
      <c r="AE24" s="312" t="s">
        <v>145</v>
      </c>
      <c r="AF24" s="326" t="s">
        <v>146</v>
      </c>
      <c r="AG24" s="337" t="s">
        <v>139</v>
      </c>
      <c r="AH24" s="345" t="s">
        <v>90</v>
      </c>
      <c r="AI24" s="331" t="s">
        <v>138</v>
      </c>
      <c r="AJ24" s="369" t="s">
        <v>147</v>
      </c>
      <c r="AL24" s="1"/>
      <c r="AM24" s="177"/>
      <c r="AN24" s="177"/>
      <c r="AO24" s="1"/>
      <c r="AP24" s="1"/>
      <c r="AQ24" s="183">
        <f>IFERROR(VLOOKUP(AQ158,DAY!$A$2:$E$744,6,0),0)</f>
        <v>0</v>
      </c>
      <c r="AR24" s="1"/>
      <c r="AS24" s="1"/>
      <c r="AT24" s="1"/>
      <c r="AU24" s="1"/>
      <c r="AV24" s="1"/>
      <c r="AW24" s="1"/>
      <c r="AX24" s="1"/>
      <c r="AY24" s="1"/>
      <c r="AZ24" s="1"/>
    </row>
    <row r="25" spans="1:52" ht="27.75" customHeight="1">
      <c r="A25" s="204"/>
      <c r="B25" s="222" t="s">
        <v>8</v>
      </c>
      <c r="C25" s="237">
        <f>IFERROR(VLOOKUP(C158,DAY!$A$2:$E$3000,3,0),0)</f>
        <v>0</v>
      </c>
      <c r="D25" s="237">
        <f>IFERROR(VLOOKUP(D158,DAY!$A$2:$E$3000,3,0),0)</f>
        <v>0</v>
      </c>
      <c r="E25" s="237">
        <f>IFERROR(VLOOKUP(E158,DAY!$A$2:$E$3000,3,0),0)</f>
        <v>0</v>
      </c>
      <c r="F25" s="237">
        <f>IFERROR(VLOOKUP(F158,DAY!$A$2:$E$3000,3,0),0)</f>
        <v>0</v>
      </c>
      <c r="G25" s="237">
        <f>IFERROR(VLOOKUP(G158,DAY!$A$2:$E$3000,3,0),0)</f>
        <v>0</v>
      </c>
      <c r="H25" s="237">
        <f>IFERROR(VLOOKUP(H158,DAY!$A$2:$E$3000,3,0),0)</f>
        <v>0</v>
      </c>
      <c r="I25" s="237">
        <f>IFERROR(VLOOKUP(I158,DAY!$A$2:$E$3000,3,0),0)</f>
        <v>0</v>
      </c>
      <c r="J25" s="237">
        <f>IFERROR(VLOOKUP(J158,DAY!$A$2:$E$3000,3,0),0)</f>
        <v>0</v>
      </c>
      <c r="K25" s="237">
        <f>IFERROR(VLOOKUP(K158,DAY!$A$2:$E$3000,3,0),0)</f>
        <v>0</v>
      </c>
      <c r="L25" s="237">
        <f>IFERROR(VLOOKUP(L158,DAY!$A$2:$E$3000,3,0),0)</f>
        <v>0</v>
      </c>
      <c r="M25" s="237">
        <f>IFERROR(VLOOKUP(M158,DAY!$A$2:$E$3000,3,0),0)</f>
        <v>0</v>
      </c>
      <c r="N25" s="237">
        <f>IFERROR(VLOOKUP(N158,DAY!$A$2:$E$3000,3,0),0)</f>
        <v>0</v>
      </c>
      <c r="O25" s="237">
        <f>IFERROR(VLOOKUP(O158,DAY!$A$2:$E$3000,3,0),0)</f>
        <v>0</v>
      </c>
      <c r="P25" s="237">
        <f>IFERROR(VLOOKUP(P158,DAY!$A$2:$E$3000,3,0),0)</f>
        <v>0</v>
      </c>
      <c r="Q25" s="237">
        <f>IFERROR(VLOOKUP(Q158,DAY!$A$2:$E$3000,3,0),0)</f>
        <v>0</v>
      </c>
      <c r="R25" s="237">
        <f>IFERROR(VLOOKUP(R158,DAY!$A$2:$E$3000,3,0),0)</f>
        <v>0</v>
      </c>
      <c r="S25" s="237">
        <f>IFERROR(VLOOKUP(S158,DAY!$A$2:$E$3000,3,0),0)</f>
        <v>0</v>
      </c>
      <c r="T25" s="237">
        <f>IFERROR(VLOOKUP(T158,DAY!$A$2:$E$3000,3,0),0)</f>
        <v>0</v>
      </c>
      <c r="U25" s="237">
        <f>IFERROR(VLOOKUP(U158,DAY!$A$2:$E$3000,3,0),0)</f>
        <v>0</v>
      </c>
      <c r="V25" s="237">
        <f>IFERROR(VLOOKUP(V158,DAY!$A$2:$E$3000,3,0),0)</f>
        <v>0</v>
      </c>
      <c r="W25" s="237">
        <f>IFERROR(VLOOKUP(W158,DAY!$A$2:$E$3000,3,0),0)</f>
        <v>0</v>
      </c>
      <c r="X25" s="237">
        <f>IFERROR(VLOOKUP(X158,DAY!$A$2:$E$3000,3,0),0)</f>
        <v>0</v>
      </c>
      <c r="Y25" s="237">
        <f>IFERROR(VLOOKUP(Y158,DAY!$A$2:$E$3000,3,0),0)</f>
        <v>0</v>
      </c>
      <c r="Z25" s="237">
        <f>IFERROR(VLOOKUP(Z158,DAY!$A$2:$E$3000,3,0),0)</f>
        <v>0</v>
      </c>
      <c r="AA25" s="237">
        <f>IFERROR(VLOOKUP(AA158,DAY!$A$2:$E$3000,3,0),0)</f>
        <v>0</v>
      </c>
      <c r="AB25" s="237">
        <f>IFERROR(VLOOKUP(AB158,DAY!$A$2:$E$3000,3,0),0)</f>
        <v>0</v>
      </c>
      <c r="AC25" s="237">
        <f>IFERROR(VLOOKUP(AC158,DAY!$A$2:$E$3000,3,0),0)</f>
        <v>0</v>
      </c>
      <c r="AD25" s="302">
        <f>IFERROR(VLOOKUP(AD158,DAY!$A$2:$E$3000,3,0),0)</f>
        <v>0</v>
      </c>
      <c r="AE25" s="313"/>
      <c r="AF25" s="327"/>
      <c r="AG25" s="338"/>
      <c r="AH25" s="346"/>
      <c r="AI25" s="332"/>
      <c r="AJ25" s="370"/>
      <c r="AM25" s="177"/>
      <c r="AN25" s="177"/>
      <c r="AQ25" s="23">
        <f>IFERROR(VLOOKUP(AQ159,DAY!$A$2:$E$744,2,0),0)</f>
        <v>4</v>
      </c>
    </row>
    <row r="26" spans="1:52" ht="27.75" customHeight="1">
      <c r="A26" s="204"/>
      <c r="B26" s="223" t="s">
        <v>9</v>
      </c>
      <c r="C26" s="238">
        <f>IFERROR(VLOOKUP(C158,DAY!$A$2:$E$3000,4,0),0)</f>
        <v>0</v>
      </c>
      <c r="D26" s="238">
        <f>IFERROR(VLOOKUP(D158,DAY!$A$2:$E$3000,4,0),0)</f>
        <v>0</v>
      </c>
      <c r="E26" s="238">
        <f>IFERROR(VLOOKUP(E158,DAY!$A$2:$E$3000,4,0),0)</f>
        <v>0</v>
      </c>
      <c r="F26" s="238">
        <f>IFERROR(VLOOKUP(F158,DAY!$A$2:$E$3000,4,0),0)</f>
        <v>0</v>
      </c>
      <c r="G26" s="238">
        <f>IFERROR(VLOOKUP(G158,DAY!$A$2:$E$3000,4,0),0)</f>
        <v>0</v>
      </c>
      <c r="H26" s="238">
        <f>IFERROR(VLOOKUP(H158,DAY!$A$2:$E$3000,4,0),0)</f>
        <v>0</v>
      </c>
      <c r="I26" s="238">
        <f>IFERROR(VLOOKUP(I158,DAY!$A$2:$E$3000,4,0),0)</f>
        <v>0</v>
      </c>
      <c r="J26" s="238">
        <f>IFERROR(VLOOKUP(J158,DAY!$A$2:$E$3000,4,0),0)</f>
        <v>0</v>
      </c>
      <c r="K26" s="238">
        <f>IFERROR(VLOOKUP(K158,DAY!$A$2:$E$3000,4,0),0)</f>
        <v>0</v>
      </c>
      <c r="L26" s="238">
        <f>IFERROR(VLOOKUP(L158,DAY!$A$2:$E$3000,4,0),0)</f>
        <v>0</v>
      </c>
      <c r="M26" s="238">
        <f>IFERROR(VLOOKUP(M158,DAY!$A$2:$E$3000,4,0),0)</f>
        <v>0</v>
      </c>
      <c r="N26" s="238">
        <f>IFERROR(VLOOKUP(N158,DAY!$A$2:$E$3000,4,0),0)</f>
        <v>0</v>
      </c>
      <c r="O26" s="238">
        <f>IFERROR(VLOOKUP(O158,DAY!$A$2:$E$3000,4,0),0)</f>
        <v>0</v>
      </c>
      <c r="P26" s="238">
        <f>IFERROR(VLOOKUP(P158,DAY!$A$2:$E$3000,4,0),0)</f>
        <v>0</v>
      </c>
      <c r="Q26" s="238">
        <f>IFERROR(VLOOKUP(Q158,DAY!$A$2:$E$3000,4,0),0)</f>
        <v>0</v>
      </c>
      <c r="R26" s="238">
        <f>IFERROR(VLOOKUP(R158,DAY!$A$2:$E$3000,4,0),0)</f>
        <v>0</v>
      </c>
      <c r="S26" s="238">
        <f>IFERROR(VLOOKUP(S158,DAY!$A$2:$E$3000,4,0),0)</f>
        <v>0</v>
      </c>
      <c r="T26" s="238">
        <f>IFERROR(VLOOKUP(T158,DAY!$A$2:$E$3000,4,0),0)</f>
        <v>0</v>
      </c>
      <c r="U26" s="238">
        <f>IFERROR(VLOOKUP(U158,DAY!$A$2:$E$3000,4,0),0)</f>
        <v>0</v>
      </c>
      <c r="V26" s="238">
        <f>IFERROR(VLOOKUP(V158,DAY!$A$2:$E$3000,4,0),0)</f>
        <v>0</v>
      </c>
      <c r="W26" s="238">
        <f>IFERROR(VLOOKUP(W158,DAY!$A$2:$E$3000,4,0),0)</f>
        <v>0</v>
      </c>
      <c r="X26" s="238">
        <f>IFERROR(VLOOKUP(X158,DAY!$A$2:$E$3000,4,0),0)</f>
        <v>0</v>
      </c>
      <c r="Y26" s="238">
        <f>IFERROR(VLOOKUP(Y158,DAY!$A$2:$E$3000,4,0),0)</f>
        <v>0</v>
      </c>
      <c r="Z26" s="238">
        <f>IFERROR(VLOOKUP(Z158,DAY!$A$2:$E$3000,4,0),0)</f>
        <v>0</v>
      </c>
      <c r="AA26" s="238">
        <f>IFERROR(VLOOKUP(AA158,DAY!$A$2:$E$3000,4,0),0)</f>
        <v>0</v>
      </c>
      <c r="AB26" s="238">
        <f>IFERROR(VLOOKUP(AB158,DAY!$A$2:$E$3000,4,0),0)</f>
        <v>0</v>
      </c>
      <c r="AC26" s="238">
        <f>IFERROR(VLOOKUP(AC158,DAY!$A$2:$E$3000,4,0),0)</f>
        <v>0</v>
      </c>
      <c r="AD26" s="238">
        <f>IFERROR(VLOOKUP(AD158,DAY!$A$2:$E$3000,4,0),0)</f>
        <v>0</v>
      </c>
      <c r="AE26" s="313"/>
      <c r="AF26" s="327"/>
      <c r="AG26" s="338"/>
      <c r="AH26" s="346"/>
      <c r="AI26" s="332"/>
      <c r="AJ26" s="370"/>
      <c r="AM26" s="177"/>
      <c r="AN26" s="177"/>
      <c r="AQ26" s="25">
        <f>IFERROR(VLOOKUP(AQ159,DAY!$A$2:$E$744,3,0),0)</f>
        <v>13</v>
      </c>
    </row>
    <row r="27" spans="1:52" ht="88.5" customHeight="1">
      <c r="A27" s="204"/>
      <c r="B27" s="224" t="s">
        <v>144</v>
      </c>
      <c r="C27" s="239">
        <f>IFERROR(VLOOKUP(C158,DAY!$A$2:$E$3000,5,0),0)</f>
        <v>0</v>
      </c>
      <c r="D27" s="239">
        <f>IFERROR(VLOOKUP(D158,DAY!$A$2:$E$3000,5,0),0)</f>
        <v>0</v>
      </c>
      <c r="E27" s="239">
        <f>IFERROR(VLOOKUP(E158,DAY!$A$2:$E$3000,5,0),0)</f>
        <v>0</v>
      </c>
      <c r="F27" s="239">
        <f>IFERROR(VLOOKUP(F158,DAY!$A$2:$E$3000,5,0),0)</f>
        <v>0</v>
      </c>
      <c r="G27" s="239">
        <f>IFERROR(VLOOKUP(G158,DAY!$A$2:$E$3000,5,0),0)</f>
        <v>0</v>
      </c>
      <c r="H27" s="239">
        <f>IFERROR(VLOOKUP(H158,DAY!$A$2:$E$3000,5,0),0)</f>
        <v>0</v>
      </c>
      <c r="I27" s="239">
        <f>IFERROR(VLOOKUP(I158,DAY!$A$2:$E$3000,5,0),0)</f>
        <v>0</v>
      </c>
      <c r="J27" s="239">
        <f>IFERROR(VLOOKUP(J158,DAY!$A$2:$E$3000,5,0),0)</f>
        <v>0</v>
      </c>
      <c r="K27" s="239">
        <f>IFERROR(VLOOKUP(K158,DAY!$A$2:$E$3000,5,0),0)</f>
        <v>0</v>
      </c>
      <c r="L27" s="239">
        <f>IFERROR(VLOOKUP(L158,DAY!$A$2:$E$3000,5,0),0)</f>
        <v>0</v>
      </c>
      <c r="M27" s="239">
        <f>IFERROR(VLOOKUP(M158,DAY!$A$2:$E$3000,5,0),0)</f>
        <v>0</v>
      </c>
      <c r="N27" s="239">
        <f>IFERROR(VLOOKUP(N158,DAY!$A$2:$E$3000,5,0),0)</f>
        <v>0</v>
      </c>
      <c r="O27" s="239">
        <f>IFERROR(VLOOKUP(O158,DAY!$A$2:$E$3000,5,0),0)</f>
        <v>0</v>
      </c>
      <c r="P27" s="239">
        <f>IFERROR(VLOOKUP(P158,DAY!$A$2:$E$3000,5,0),0)</f>
        <v>0</v>
      </c>
      <c r="Q27" s="239">
        <f>IFERROR(VLOOKUP(Q158,DAY!$A$2:$E$3000,5,0),0)</f>
        <v>0</v>
      </c>
      <c r="R27" s="239">
        <f>IFERROR(VLOOKUP(R158,DAY!$A$2:$E$3000,5,0),0)</f>
        <v>0</v>
      </c>
      <c r="S27" s="239">
        <f>IFERROR(VLOOKUP(S158,DAY!$A$2:$E$3000,5,0),0)</f>
        <v>0</v>
      </c>
      <c r="T27" s="239">
        <f>IFERROR(VLOOKUP(T158,DAY!$A$2:$E$3000,5,0),0)</f>
        <v>0</v>
      </c>
      <c r="U27" s="239">
        <f>IFERROR(VLOOKUP(U158,DAY!$A$2:$E$3000,5,0),0)</f>
        <v>0</v>
      </c>
      <c r="V27" s="239">
        <f>IFERROR(VLOOKUP(V158,DAY!$A$2:$E$3000,5,0),0)</f>
        <v>0</v>
      </c>
      <c r="W27" s="239">
        <f>IFERROR(VLOOKUP(W158,DAY!$A$2:$E$3000,5,0),0)</f>
        <v>0</v>
      </c>
      <c r="X27" s="239">
        <f>IFERROR(VLOOKUP(X158,DAY!$A$2:$E$3000,5,0),0)</f>
        <v>0</v>
      </c>
      <c r="Y27" s="239">
        <f>IFERROR(VLOOKUP(Y158,DAY!$A$2:$E$3000,5,0),0)</f>
        <v>0</v>
      </c>
      <c r="Z27" s="239">
        <f>IFERROR(VLOOKUP(Z158,DAY!$A$2:$E$3000,5,0),0)</f>
        <v>0</v>
      </c>
      <c r="AA27" s="239">
        <f>IFERROR(VLOOKUP(AA158,DAY!$A$2:$E$3000,5,0),0)</f>
        <v>0</v>
      </c>
      <c r="AB27" s="239">
        <f>IFERROR(VLOOKUP(AB158,DAY!$A$2:$E$3000,5,0),0)</f>
        <v>0</v>
      </c>
      <c r="AC27" s="239">
        <f>IFERROR(VLOOKUP(AC158,DAY!$A$2:$E$3000,5,0),0)</f>
        <v>0</v>
      </c>
      <c r="AD27" s="303">
        <f>IFERROR(VLOOKUP(AD158,DAY!$A$2:$E$3000,5,0),0)</f>
        <v>0</v>
      </c>
      <c r="AE27" s="314"/>
      <c r="AF27" s="328"/>
      <c r="AG27" s="338"/>
      <c r="AH27" s="346"/>
      <c r="AI27" s="353"/>
      <c r="AJ27" s="370"/>
      <c r="AM27" s="173"/>
      <c r="AN27" s="173"/>
      <c r="AQ27" s="25" t="str">
        <f>IFERROR(VLOOKUP(AQ159,DAY!$A$2:$E$744,4,0),0)</f>
        <v>月</v>
      </c>
    </row>
    <row r="28" spans="1:52" ht="27.75" customHeight="1">
      <c r="A28" s="204"/>
      <c r="B28" s="225" t="s">
        <v>3</v>
      </c>
      <c r="C28" s="240"/>
      <c r="D28" s="240"/>
      <c r="E28" s="240"/>
      <c r="F28" s="240"/>
      <c r="G28" s="240"/>
      <c r="H28" s="240"/>
      <c r="I28" s="240"/>
      <c r="J28" s="240"/>
      <c r="K28" s="240"/>
      <c r="L28" s="240"/>
      <c r="M28" s="240"/>
      <c r="N28" s="240"/>
      <c r="O28" s="240"/>
      <c r="P28" s="240"/>
      <c r="Q28" s="240"/>
      <c r="R28" s="240"/>
      <c r="S28" s="240"/>
      <c r="T28" s="240"/>
      <c r="U28" s="240"/>
      <c r="V28" s="240"/>
      <c r="W28" s="240"/>
      <c r="X28" s="240"/>
      <c r="Y28" s="240"/>
      <c r="Z28" s="240"/>
      <c r="AA28" s="240"/>
      <c r="AB28" s="240"/>
      <c r="AC28" s="240"/>
      <c r="AD28" s="299"/>
      <c r="AE28" s="315" t="str">
        <f>IF(COUNTA(C28:AD28)=0,"",COUNTIF(C28:AD28,"休日"))</f>
        <v/>
      </c>
      <c r="AF28" s="329" t="str">
        <f>IF(COUNTA(C28:AD28)=0,"",COUNTIF(C28:AD28,"作業"))</f>
        <v/>
      </c>
      <c r="AG28" s="329">
        <f>IFERROR(AE28+AF28,"")</f>
        <v>0</v>
      </c>
      <c r="AH28" s="349" t="str">
        <f>IF(AND(ISNUMBER(AE28),ISNUMBER(AG28)),IFERROR(ROUNDDOWN(AE28/AG28,3),0),"")</f>
        <v/>
      </c>
      <c r="AI28" s="356">
        <f>IFERROR(IF(AG28=0,0,ROUNDDOWN((($AE$16+$AE$22+$AE$28)/($AG$16+$AG$22+$AG$28)),3)),"")</f>
        <v>0</v>
      </c>
      <c r="AJ28" s="371" t="str">
        <f>IF(OR(AI28="",AJ34&lt;&gt;"",AJ40&lt;&gt;"",AJ46&lt;&gt;"",AJ52&lt;&gt;"",AJ58&lt;&gt;"",AJ64&lt;&gt;"",AJ70&lt;&gt;"",AJ76&lt;&gt;"",AJ82&lt;&gt;"",AJ88&lt;&gt;"",AJ94&lt;&gt;"",AJ100&lt;&gt;"",AJ106&lt;&gt;"",AJ112&lt;&gt;"",AJ118&lt;&gt;"",AJ124&lt;&gt;"",AJ130&lt;&gt;""),"",IF(AI28&gt;=0.285,"クリア","閉所不足"))</f>
        <v/>
      </c>
      <c r="AL28" s="3"/>
      <c r="AM28" s="177"/>
      <c r="AN28" s="177"/>
      <c r="AO28" s="3"/>
      <c r="AP28" s="3"/>
      <c r="AQ28" s="24" t="str">
        <f>IFERROR(VLOOKUP(AQ159,DAY!$A$2:$E$744,5,0),0)</f>
        <v/>
      </c>
      <c r="AR28" s="3"/>
      <c r="AS28" s="3"/>
      <c r="AT28" s="3"/>
      <c r="AU28" s="3"/>
      <c r="AV28" s="3"/>
      <c r="AW28" s="3"/>
      <c r="AX28" s="3"/>
      <c r="AY28" s="3"/>
      <c r="AZ28" s="3"/>
    </row>
    <row r="29" spans="1:52" ht="27.75" customHeight="1">
      <c r="A29" s="205"/>
      <c r="B29" s="226" t="s">
        <v>14</v>
      </c>
      <c r="C29" s="241"/>
      <c r="D29" s="241"/>
      <c r="E29" s="241"/>
      <c r="F29" s="241"/>
      <c r="G29" s="241"/>
      <c r="H29" s="241"/>
      <c r="I29" s="241"/>
      <c r="J29" s="241"/>
      <c r="K29" s="241"/>
      <c r="L29" s="241"/>
      <c r="M29" s="241"/>
      <c r="N29" s="241"/>
      <c r="O29" s="241"/>
      <c r="P29" s="241"/>
      <c r="Q29" s="241"/>
      <c r="R29" s="241"/>
      <c r="S29" s="241"/>
      <c r="T29" s="241"/>
      <c r="U29" s="241"/>
      <c r="V29" s="241"/>
      <c r="W29" s="241"/>
      <c r="X29" s="241"/>
      <c r="Y29" s="241"/>
      <c r="Z29" s="241"/>
      <c r="AA29" s="241"/>
      <c r="AB29" s="241"/>
      <c r="AC29" s="241"/>
      <c r="AD29" s="300"/>
      <c r="AE29" s="316" t="str">
        <f>IF(COUNTA(C29:AD29)=0,"",COUNTIF(C29:AD29,"休日"))</f>
        <v/>
      </c>
      <c r="AF29" s="330" t="str">
        <f>IF(COUNTA(C29:AD29)=0,"",COUNTIF(C29:AD29,"作業"))</f>
        <v/>
      </c>
      <c r="AG29" s="339">
        <f>IFERROR(AE29+AF29,"")</f>
        <v>0</v>
      </c>
      <c r="AH29" s="348" t="str">
        <f>IF(AND(ISNUMBER(AE29),ISNUMBER(AG29)),IFERROR(ROUNDDOWN(AE29/AG29,3),0),"")</f>
        <v/>
      </c>
      <c r="AI29" s="357">
        <f>IFERROR(IF(AG29=0,0,ROUNDDOWN((($AE$17+$AE$23+$AE$29)/($AG$17+$AG$23+$AG$29)),3)),"")</f>
        <v>0</v>
      </c>
      <c r="AJ29" s="372" t="str">
        <f>IF(OR(AI29="",AJ35&lt;&gt;"",AJ41&lt;&gt;"",AJ47&lt;&gt;"",AJ53&lt;&gt;"",AJ59&lt;&gt;"",AJ65&lt;&gt;"",AJ71&lt;&gt;"",AJ77&lt;&gt;"",AJ83&lt;&gt;"",AJ89&lt;&gt;"",AJ95&lt;&gt;"",AJ101&lt;&gt;"",AJ107&lt;&gt;"",AJ113&lt;&gt;"",AJ119&lt;&gt;"",AJ125&lt;&gt;"",AJ131&lt;&gt;""),"",IF(AI29&gt;=0.285,"クリア","閉所不足"))</f>
        <v/>
      </c>
      <c r="AM29" s="176" t="e">
        <f>ROUNDDOWN(AF28/AE28,3)</f>
        <v>#DIV/0!</v>
      </c>
      <c r="AN29" s="179" t="e">
        <f>ROUNDDOWN(AI28/AH28,3)</f>
        <v>#DIV/0!</v>
      </c>
      <c r="AQ29" s="182">
        <f>IFERROR(VLOOKUP(AQ159,DAY!$A$2:$E$744,6,0),0)</f>
        <v>0</v>
      </c>
    </row>
    <row r="30" spans="1:52" s="3" customFormat="1" ht="27.75" customHeight="1">
      <c r="A30" s="203" t="s">
        <v>72</v>
      </c>
      <c r="B30" s="221" t="s">
        <v>7</v>
      </c>
      <c r="C30" s="242">
        <f>IFERROR(VLOOKUP(C159,DAY!$A$2:$E$3000,2,0),0)</f>
        <v>0</v>
      </c>
      <c r="D30" s="242">
        <f>IFERROR(VLOOKUP(D159,DAY!$A$2:$E$3000,2,0),0)</f>
        <v>0</v>
      </c>
      <c r="E30" s="242">
        <f>IFERROR(VLOOKUP(E159,DAY!$A$2:$E$3000,2,0),0)</f>
        <v>0</v>
      </c>
      <c r="F30" s="242">
        <f>IFERROR(VLOOKUP(F159,DAY!$A$2:$E$3000,2,0),0)</f>
        <v>0</v>
      </c>
      <c r="G30" s="242">
        <f>IFERROR(VLOOKUP(G159,DAY!$A$2:$E$3000,2,0),0)</f>
        <v>0</v>
      </c>
      <c r="H30" s="242">
        <f>IFERROR(VLOOKUP(H159,DAY!$A$2:$E$3000,2,0),0)</f>
        <v>0</v>
      </c>
      <c r="I30" s="242">
        <f>IFERROR(VLOOKUP(I159,DAY!$A$2:$E$3000,2,0),0)</f>
        <v>0</v>
      </c>
      <c r="J30" s="242">
        <f>IFERROR(VLOOKUP(J159,DAY!$A$2:$E$3000,2,0),0)</f>
        <v>0</v>
      </c>
      <c r="K30" s="242">
        <f>IFERROR(VLOOKUP(K159,DAY!$A$2:$E$3000,2,0),0)</f>
        <v>0</v>
      </c>
      <c r="L30" s="242">
        <f>IFERROR(VLOOKUP(L159,DAY!$A$2:$E$3000,2,0),0)</f>
        <v>0</v>
      </c>
      <c r="M30" s="242">
        <f>IFERROR(VLOOKUP(M159,DAY!$A$2:$E$3000,2,0),0)</f>
        <v>0</v>
      </c>
      <c r="N30" s="242">
        <f>IFERROR(VLOOKUP(N159,DAY!$A$2:$E$3000,2,0),0)</f>
        <v>0</v>
      </c>
      <c r="O30" s="242">
        <f>IFERROR(VLOOKUP(O159,DAY!$A$2:$E$3000,2,0),0)</f>
        <v>0</v>
      </c>
      <c r="P30" s="242">
        <f>IFERROR(VLOOKUP(P159,DAY!$A$2:$E$3000,2,0),0)</f>
        <v>0</v>
      </c>
      <c r="Q30" s="242">
        <f>IFERROR(VLOOKUP(Q159,DAY!$A$2:$E$3000,2,0),0)</f>
        <v>0</v>
      </c>
      <c r="R30" s="242">
        <f>IFERROR(VLOOKUP(R159,DAY!$A$2:$E$3000,2,0),0)</f>
        <v>0</v>
      </c>
      <c r="S30" s="242">
        <f>IFERROR(VLOOKUP(S159,DAY!$A$2:$E$3000,2,0),0)</f>
        <v>0</v>
      </c>
      <c r="T30" s="242">
        <f>IFERROR(VLOOKUP(T159,DAY!$A$2:$E$3000,2,0),0)</f>
        <v>0</v>
      </c>
      <c r="U30" s="242">
        <f>IFERROR(VLOOKUP(U159,DAY!$A$2:$E$3000,2,0),0)</f>
        <v>0</v>
      </c>
      <c r="V30" s="242">
        <f>IFERROR(VLOOKUP(V159,DAY!$A$2:$E$3000,2,0),0)</f>
        <v>0</v>
      </c>
      <c r="W30" s="242">
        <f>IFERROR(VLOOKUP(W159,DAY!$A$2:$E$3000,2,0),0)</f>
        <v>0</v>
      </c>
      <c r="X30" s="242">
        <f>IFERROR(VLOOKUP(X159,DAY!$A$2:$E$3000,2,0),0)</f>
        <v>0</v>
      </c>
      <c r="Y30" s="242">
        <f>IFERROR(VLOOKUP(Y159,DAY!$A$2:$E$3000,2,0),0)</f>
        <v>0</v>
      </c>
      <c r="Z30" s="242">
        <f>IFERROR(VLOOKUP(Z159,DAY!$A$2:$E$3000,2,0),0)</f>
        <v>0</v>
      </c>
      <c r="AA30" s="242">
        <f>IFERROR(VLOOKUP(AA159,DAY!$A$2:$E$3000,2,0),0)</f>
        <v>0</v>
      </c>
      <c r="AB30" s="242">
        <f>IFERROR(VLOOKUP(AB159,DAY!$A$2:$E$3000,2,0),0)</f>
        <v>0</v>
      </c>
      <c r="AC30" s="242">
        <f>IFERROR(VLOOKUP(AC159,DAY!$A$2:$E$3000,2,0),0)</f>
        <v>0</v>
      </c>
      <c r="AD30" s="301">
        <f>IFERROR(VLOOKUP(AD159,DAY!$A$2:$E$3000,2,0),0)</f>
        <v>0</v>
      </c>
      <c r="AE30" s="312" t="s">
        <v>145</v>
      </c>
      <c r="AF30" s="326" t="s">
        <v>146</v>
      </c>
      <c r="AG30" s="337" t="s">
        <v>139</v>
      </c>
      <c r="AH30" s="345" t="s">
        <v>90</v>
      </c>
      <c r="AI30" s="331" t="s">
        <v>138</v>
      </c>
      <c r="AJ30" s="369" t="s">
        <v>147</v>
      </c>
      <c r="AL30" s="1"/>
      <c r="AM30" s="177"/>
      <c r="AN30" s="177"/>
      <c r="AO30" s="1"/>
      <c r="AP30" s="1"/>
      <c r="AQ30" s="184">
        <f>IFERROR(VLOOKUP(AQ159,DAY!$A$2:$E$744,7,0),0)</f>
        <v>0</v>
      </c>
      <c r="AR30" s="1"/>
      <c r="AS30" s="1"/>
      <c r="AT30" s="1"/>
      <c r="AU30" s="1"/>
      <c r="AV30" s="1"/>
      <c r="AW30" s="1"/>
      <c r="AX30" s="1"/>
      <c r="AY30" s="1"/>
      <c r="AZ30" s="1"/>
    </row>
    <row r="31" spans="1:52" ht="27.75" customHeight="1">
      <c r="A31" s="204"/>
      <c r="B31" s="222" t="s">
        <v>8</v>
      </c>
      <c r="C31" s="237">
        <f>IFERROR(VLOOKUP(C159,DAY!$A$2:$E$3000,3,0),0)</f>
        <v>0</v>
      </c>
      <c r="D31" s="237">
        <f>IFERROR(VLOOKUP(D159,DAY!$A$2:$E$3000,3,0),0)</f>
        <v>0</v>
      </c>
      <c r="E31" s="237">
        <f>IFERROR(VLOOKUP(E159,DAY!$A$2:$E$3000,3,0),0)</f>
        <v>0</v>
      </c>
      <c r="F31" s="237">
        <f>IFERROR(VLOOKUP(F159,DAY!$A$2:$E$3000,3,0),0)</f>
        <v>0</v>
      </c>
      <c r="G31" s="237">
        <f>IFERROR(VLOOKUP(G159,DAY!$A$2:$E$3000,3,0),0)</f>
        <v>0</v>
      </c>
      <c r="H31" s="237">
        <f>IFERROR(VLOOKUP(H159,DAY!$A$2:$E$3000,3,0),0)</f>
        <v>0</v>
      </c>
      <c r="I31" s="237">
        <f>IFERROR(VLOOKUP(I159,DAY!$A$2:$E$3000,3,0),0)</f>
        <v>0</v>
      </c>
      <c r="J31" s="237">
        <f>IFERROR(VLOOKUP(J159,DAY!$A$2:$E$3000,3,0),0)</f>
        <v>0</v>
      </c>
      <c r="K31" s="237">
        <f>IFERROR(VLOOKUP(K159,DAY!$A$2:$E$3000,3,0),0)</f>
        <v>0</v>
      </c>
      <c r="L31" s="237">
        <f>IFERROR(VLOOKUP(L159,DAY!$A$2:$E$3000,3,0),0)</f>
        <v>0</v>
      </c>
      <c r="M31" s="237">
        <f>IFERROR(VLOOKUP(M159,DAY!$A$2:$E$3000,3,0),0)</f>
        <v>0</v>
      </c>
      <c r="N31" s="237">
        <f>IFERROR(VLOOKUP(N159,DAY!$A$2:$E$3000,3,0),0)</f>
        <v>0</v>
      </c>
      <c r="O31" s="237">
        <f>IFERROR(VLOOKUP(O159,DAY!$A$2:$E$3000,3,0),0)</f>
        <v>0</v>
      </c>
      <c r="P31" s="237">
        <f>IFERROR(VLOOKUP(P159,DAY!$A$2:$E$3000,3,0),0)</f>
        <v>0</v>
      </c>
      <c r="Q31" s="237">
        <f>IFERROR(VLOOKUP(Q159,DAY!$A$2:$E$3000,3,0),0)</f>
        <v>0</v>
      </c>
      <c r="R31" s="237">
        <f>IFERROR(VLOOKUP(R159,DAY!$A$2:$E$3000,3,0),0)</f>
        <v>0</v>
      </c>
      <c r="S31" s="237">
        <f>IFERROR(VLOOKUP(S159,DAY!$A$2:$E$3000,3,0),0)</f>
        <v>0</v>
      </c>
      <c r="T31" s="237">
        <f>IFERROR(VLOOKUP(T159,DAY!$A$2:$E$3000,3,0),0)</f>
        <v>0</v>
      </c>
      <c r="U31" s="237">
        <f>IFERROR(VLOOKUP(U159,DAY!$A$2:$E$3000,3,0),0)</f>
        <v>0</v>
      </c>
      <c r="V31" s="237">
        <f>IFERROR(VLOOKUP(V159,DAY!$A$2:$E$3000,3,0),0)</f>
        <v>0</v>
      </c>
      <c r="W31" s="237">
        <f>IFERROR(VLOOKUP(W159,DAY!$A$2:$E$3000,3,0),0)</f>
        <v>0</v>
      </c>
      <c r="X31" s="237">
        <f>IFERROR(VLOOKUP(X159,DAY!$A$2:$E$3000,3,0),0)</f>
        <v>0</v>
      </c>
      <c r="Y31" s="237">
        <f>IFERROR(VLOOKUP(Y159,DAY!$A$2:$E$3000,3,0),0)</f>
        <v>0</v>
      </c>
      <c r="Z31" s="237">
        <f>IFERROR(VLOOKUP(Z159,DAY!$A$2:$E$3000,3,0),0)</f>
        <v>0</v>
      </c>
      <c r="AA31" s="237">
        <f>IFERROR(VLOOKUP(AA159,DAY!$A$2:$E$3000,3,0),0)</f>
        <v>0</v>
      </c>
      <c r="AB31" s="237">
        <f>IFERROR(VLOOKUP(AB159,DAY!$A$2:$E$3000,3,0),0)</f>
        <v>0</v>
      </c>
      <c r="AC31" s="237">
        <f>IFERROR(VLOOKUP(AC159,DAY!$A$2:$E$3000,3,0),0)</f>
        <v>0</v>
      </c>
      <c r="AD31" s="302">
        <f>IFERROR(VLOOKUP(AD159,DAY!$A$2:$E$3000,3,0),0)</f>
        <v>0</v>
      </c>
      <c r="AE31" s="313"/>
      <c r="AF31" s="327"/>
      <c r="AG31" s="338"/>
      <c r="AH31" s="346"/>
      <c r="AI31" s="332"/>
      <c r="AJ31" s="370"/>
      <c r="AM31" s="177"/>
      <c r="AN31" s="177"/>
      <c r="AQ31" s="19">
        <f>IFERROR(VLOOKUP(AQ160,DAY!$A$2:$E$744,2,0),0)</f>
        <v>4</v>
      </c>
    </row>
    <row r="32" spans="1:52" ht="27.75" customHeight="1">
      <c r="A32" s="204"/>
      <c r="B32" s="223" t="s">
        <v>9</v>
      </c>
      <c r="C32" s="238">
        <f>IFERROR(VLOOKUP(C159,DAY!$A$2:$E$3000,4,0),0)</f>
        <v>0</v>
      </c>
      <c r="D32" s="238">
        <f>IFERROR(VLOOKUP(D159,DAY!$A$2:$E$3000,4,0),0)</f>
        <v>0</v>
      </c>
      <c r="E32" s="238">
        <f>IFERROR(VLOOKUP(E159,DAY!$A$2:$E$3000,4,0),0)</f>
        <v>0</v>
      </c>
      <c r="F32" s="238">
        <f>IFERROR(VLOOKUP(F159,DAY!$A$2:$E$3000,4,0),0)</f>
        <v>0</v>
      </c>
      <c r="G32" s="238">
        <f>IFERROR(VLOOKUP(G159,DAY!$A$2:$E$3000,4,0),0)</f>
        <v>0</v>
      </c>
      <c r="H32" s="238">
        <f>IFERROR(VLOOKUP(H159,DAY!$A$2:$E$3000,4,0),0)</f>
        <v>0</v>
      </c>
      <c r="I32" s="238">
        <f>IFERROR(VLOOKUP(I159,DAY!$A$2:$E$3000,4,0),0)</f>
        <v>0</v>
      </c>
      <c r="J32" s="238">
        <f>IFERROR(VLOOKUP(J159,DAY!$A$2:$E$3000,4,0),0)</f>
        <v>0</v>
      </c>
      <c r="K32" s="238">
        <f>IFERROR(VLOOKUP(K159,DAY!$A$2:$E$3000,4,0),0)</f>
        <v>0</v>
      </c>
      <c r="L32" s="238">
        <f>IFERROR(VLOOKUP(L159,DAY!$A$2:$E$3000,4,0),0)</f>
        <v>0</v>
      </c>
      <c r="M32" s="238">
        <f>IFERROR(VLOOKUP(M159,DAY!$A$2:$E$3000,4,0),0)</f>
        <v>0</v>
      </c>
      <c r="N32" s="238">
        <f>IFERROR(VLOOKUP(N159,DAY!$A$2:$E$3000,4,0),0)</f>
        <v>0</v>
      </c>
      <c r="O32" s="238">
        <f>IFERROR(VLOOKUP(O159,DAY!$A$2:$E$3000,4,0),0)</f>
        <v>0</v>
      </c>
      <c r="P32" s="238">
        <f>IFERROR(VLOOKUP(P159,DAY!$A$2:$E$3000,4,0),0)</f>
        <v>0</v>
      </c>
      <c r="Q32" s="238">
        <f>IFERROR(VLOOKUP(Q159,DAY!$A$2:$E$3000,4,0),0)</f>
        <v>0</v>
      </c>
      <c r="R32" s="238">
        <f>IFERROR(VLOOKUP(R159,DAY!$A$2:$E$3000,4,0),0)</f>
        <v>0</v>
      </c>
      <c r="S32" s="238">
        <f>IFERROR(VLOOKUP(S159,DAY!$A$2:$E$3000,4,0),0)</f>
        <v>0</v>
      </c>
      <c r="T32" s="238">
        <f>IFERROR(VLOOKUP(T159,DAY!$A$2:$E$3000,4,0),0)</f>
        <v>0</v>
      </c>
      <c r="U32" s="238">
        <f>IFERROR(VLOOKUP(U159,DAY!$A$2:$E$3000,4,0),0)</f>
        <v>0</v>
      </c>
      <c r="V32" s="238">
        <f>IFERROR(VLOOKUP(V159,DAY!$A$2:$E$3000,4,0),0)</f>
        <v>0</v>
      </c>
      <c r="W32" s="238">
        <f>IFERROR(VLOOKUP(W159,DAY!$A$2:$E$3000,4,0),0)</f>
        <v>0</v>
      </c>
      <c r="X32" s="238">
        <f>IFERROR(VLOOKUP(X159,DAY!$A$2:$E$3000,4,0),0)</f>
        <v>0</v>
      </c>
      <c r="Y32" s="238">
        <f>IFERROR(VLOOKUP(Y159,DAY!$A$2:$E$3000,4,0),0)</f>
        <v>0</v>
      </c>
      <c r="Z32" s="238">
        <f>IFERROR(VLOOKUP(Z159,DAY!$A$2:$E$3000,4,0),0)</f>
        <v>0</v>
      </c>
      <c r="AA32" s="238">
        <f>IFERROR(VLOOKUP(AA159,DAY!$A$2:$E$3000,4,0),0)</f>
        <v>0</v>
      </c>
      <c r="AB32" s="238">
        <f>IFERROR(VLOOKUP(AB159,DAY!$A$2:$E$3000,4,0),0)</f>
        <v>0</v>
      </c>
      <c r="AC32" s="238">
        <f>IFERROR(VLOOKUP(AC159,DAY!$A$2:$E$3000,4,0),0)</f>
        <v>0</v>
      </c>
      <c r="AD32" s="238">
        <f>IFERROR(VLOOKUP(AD159,DAY!$A$2:$E$3000,4,0),0)</f>
        <v>0</v>
      </c>
      <c r="AE32" s="313"/>
      <c r="AF32" s="327"/>
      <c r="AG32" s="338"/>
      <c r="AH32" s="346"/>
      <c r="AI32" s="332"/>
      <c r="AJ32" s="370"/>
      <c r="AM32" s="177"/>
      <c r="AN32" s="177"/>
      <c r="AQ32" s="25">
        <f>IFERROR(VLOOKUP(AQ160,DAY!$A$2:$E$744,3,0),0)</f>
        <v>13</v>
      </c>
    </row>
    <row r="33" spans="1:52" ht="88.5" customHeight="1">
      <c r="A33" s="204"/>
      <c r="B33" s="224" t="s">
        <v>144</v>
      </c>
      <c r="C33" s="239">
        <f>IFERROR(VLOOKUP(C159,DAY!$A$2:$E$3000,5,0),0)</f>
        <v>0</v>
      </c>
      <c r="D33" s="239">
        <f>IFERROR(VLOOKUP(D159,DAY!$A$2:$E$3000,5,0),0)</f>
        <v>0</v>
      </c>
      <c r="E33" s="239">
        <f>IFERROR(VLOOKUP(E159,DAY!$A$2:$E$3000,5,0),0)</f>
        <v>0</v>
      </c>
      <c r="F33" s="239">
        <f>IFERROR(VLOOKUP(F159,DAY!$A$2:$E$3000,5,0),0)</f>
        <v>0</v>
      </c>
      <c r="G33" s="239">
        <f>IFERROR(VLOOKUP(G159,DAY!$A$2:$E$3000,5,0),0)</f>
        <v>0</v>
      </c>
      <c r="H33" s="239">
        <f>IFERROR(VLOOKUP(H159,DAY!$A$2:$E$3000,5,0),0)</f>
        <v>0</v>
      </c>
      <c r="I33" s="239">
        <f>IFERROR(VLOOKUP(I159,DAY!$A$2:$E$3000,5,0),0)</f>
        <v>0</v>
      </c>
      <c r="J33" s="239">
        <f>IFERROR(VLOOKUP(J159,DAY!$A$2:$E$3000,5,0),0)</f>
        <v>0</v>
      </c>
      <c r="K33" s="239">
        <f>IFERROR(VLOOKUP(K159,DAY!$A$2:$E$3000,5,0),0)</f>
        <v>0</v>
      </c>
      <c r="L33" s="239">
        <f>IFERROR(VLOOKUP(L159,DAY!$A$2:$E$3000,5,0),0)</f>
        <v>0</v>
      </c>
      <c r="M33" s="239">
        <f>IFERROR(VLOOKUP(M159,DAY!$A$2:$E$3000,5,0),0)</f>
        <v>0</v>
      </c>
      <c r="N33" s="239">
        <f>IFERROR(VLOOKUP(N159,DAY!$A$2:$E$3000,5,0),0)</f>
        <v>0</v>
      </c>
      <c r="O33" s="239">
        <f>IFERROR(VLOOKUP(O159,DAY!$A$2:$E$3000,5,0),0)</f>
        <v>0</v>
      </c>
      <c r="P33" s="239">
        <f>IFERROR(VLOOKUP(P159,DAY!$A$2:$E$3000,5,0),0)</f>
        <v>0</v>
      </c>
      <c r="Q33" s="239">
        <f>IFERROR(VLOOKUP(Q159,DAY!$A$2:$E$3000,5,0),0)</f>
        <v>0</v>
      </c>
      <c r="R33" s="239">
        <f>IFERROR(VLOOKUP(R159,DAY!$A$2:$E$3000,5,0),0)</f>
        <v>0</v>
      </c>
      <c r="S33" s="239">
        <f>IFERROR(VLOOKUP(S159,DAY!$A$2:$E$3000,5,0),0)</f>
        <v>0</v>
      </c>
      <c r="T33" s="239">
        <f>IFERROR(VLOOKUP(T159,DAY!$A$2:$E$3000,5,0),0)</f>
        <v>0</v>
      </c>
      <c r="U33" s="239">
        <f>IFERROR(VLOOKUP(U159,DAY!$A$2:$E$3000,5,0),0)</f>
        <v>0</v>
      </c>
      <c r="V33" s="239">
        <f>IFERROR(VLOOKUP(V159,DAY!$A$2:$E$3000,5,0),0)</f>
        <v>0</v>
      </c>
      <c r="W33" s="239">
        <f>IFERROR(VLOOKUP(W159,DAY!$A$2:$E$3000,5,0),0)</f>
        <v>0</v>
      </c>
      <c r="X33" s="239">
        <f>IFERROR(VLOOKUP(X159,DAY!$A$2:$E$3000,5,0),0)</f>
        <v>0</v>
      </c>
      <c r="Y33" s="239">
        <f>IFERROR(VLOOKUP(Y159,DAY!$A$2:$E$3000,5,0),0)</f>
        <v>0</v>
      </c>
      <c r="Z33" s="239">
        <f>IFERROR(VLOOKUP(Z159,DAY!$A$2:$E$3000,5,0),0)</f>
        <v>0</v>
      </c>
      <c r="AA33" s="239">
        <f>IFERROR(VLOOKUP(AA159,DAY!$A$2:$E$3000,5,0),0)</f>
        <v>0</v>
      </c>
      <c r="AB33" s="239">
        <f>IFERROR(VLOOKUP(AB159,DAY!$A$2:$E$3000,5,0),0)</f>
        <v>0</v>
      </c>
      <c r="AC33" s="239">
        <f>IFERROR(VLOOKUP(AC159,DAY!$A$2:$E$3000,5,0),0)</f>
        <v>0</v>
      </c>
      <c r="AD33" s="303">
        <f>IFERROR(VLOOKUP(AD159,DAY!$A$2:$E$3000,5,0),0)</f>
        <v>0</v>
      </c>
      <c r="AE33" s="314"/>
      <c r="AF33" s="328"/>
      <c r="AG33" s="338"/>
      <c r="AH33" s="346"/>
      <c r="AI33" s="353"/>
      <c r="AJ33" s="370"/>
      <c r="AM33" s="173"/>
      <c r="AN33" s="173"/>
      <c r="AQ33" s="25" t="str">
        <f>IFERROR(VLOOKUP(AQ160,DAY!$A$2:$E$744,4,0),0)</f>
        <v>月</v>
      </c>
    </row>
    <row r="34" spans="1:52" ht="27.75" customHeight="1">
      <c r="A34" s="204"/>
      <c r="B34" s="225" t="s">
        <v>3</v>
      </c>
      <c r="C34" s="240"/>
      <c r="D34" s="240"/>
      <c r="E34" s="240"/>
      <c r="F34" s="240"/>
      <c r="G34" s="240"/>
      <c r="H34" s="240"/>
      <c r="I34" s="240"/>
      <c r="J34" s="240"/>
      <c r="K34" s="240"/>
      <c r="L34" s="240"/>
      <c r="M34" s="240"/>
      <c r="N34" s="240"/>
      <c r="O34" s="240"/>
      <c r="P34" s="240"/>
      <c r="Q34" s="240"/>
      <c r="R34" s="240"/>
      <c r="S34" s="240"/>
      <c r="T34" s="240"/>
      <c r="U34" s="240"/>
      <c r="V34" s="240"/>
      <c r="W34" s="240"/>
      <c r="X34" s="240"/>
      <c r="Y34" s="240"/>
      <c r="Z34" s="240"/>
      <c r="AA34" s="240"/>
      <c r="AB34" s="240"/>
      <c r="AC34" s="240"/>
      <c r="AD34" s="299"/>
      <c r="AE34" s="315" t="str">
        <f>IF(COUNTA(C34:AD34)=0,"",COUNTIF(C34:AD34,"休日"))</f>
        <v/>
      </c>
      <c r="AF34" s="329" t="str">
        <f>IF(COUNTA(C34:AD34)=0,"",COUNTIF(C34:AD34,"作業"))</f>
        <v/>
      </c>
      <c r="AG34" s="329">
        <f>IFERROR(AE34+AF34,"")</f>
        <v>0</v>
      </c>
      <c r="AH34" s="349" t="str">
        <f>IF(AND(ISNUMBER(AE34),ISNUMBER(AG34)),IFERROR(ROUNDDOWN(AE34/AG34,3),0),"")</f>
        <v/>
      </c>
      <c r="AI34" s="356">
        <f>IFERROR(IF(AG34=0,0,ROUNDDOWN((($AE$16+$AE$22+$AE$28+$AE$34)/($AG$16+$AG$22+$AG$28+$AG$34)),3)),"")</f>
        <v>0</v>
      </c>
      <c r="AJ34" s="373" t="str">
        <f>IF(OR(AI34="",AJ40&lt;&gt;"",AJ46&lt;&gt;"",AJ52&lt;&gt;"",AJ58&lt;&gt;"",AJ64&lt;&gt;"",AJ70&lt;&gt;"",AJ76&lt;&gt;"",AJ82&lt;&gt;"",AJ88&lt;&gt;"",AJ94&lt;&gt;"",AJ100&lt;&gt;"",AJ106&lt;&gt;"",AJ112&lt;&gt;"",AJ118&lt;&gt;"",AJ124&lt;&gt;"",AJ130&lt;&gt;""),"",IF(AI34&gt;=0.285,"クリア","閉所不足"))</f>
        <v/>
      </c>
      <c r="AL34" s="3"/>
      <c r="AM34" s="177"/>
      <c r="AN34" s="177"/>
      <c r="AO34" s="3"/>
      <c r="AP34" s="3"/>
      <c r="AQ34" s="24" t="str">
        <f>IFERROR(VLOOKUP(AQ160,DAY!$A$2:$E$744,5,0),0)</f>
        <v/>
      </c>
      <c r="AR34" s="3"/>
      <c r="AS34" s="3"/>
      <c r="AT34" s="3"/>
      <c r="AU34" s="3"/>
      <c r="AV34" s="3"/>
      <c r="AW34" s="3"/>
      <c r="AX34" s="3"/>
      <c r="AY34" s="3"/>
      <c r="AZ34" s="3"/>
    </row>
    <row r="35" spans="1:52" ht="27.75" customHeight="1">
      <c r="A35" s="205"/>
      <c r="B35" s="226" t="s">
        <v>14</v>
      </c>
      <c r="C35" s="241"/>
      <c r="D35" s="241"/>
      <c r="E35" s="241"/>
      <c r="F35" s="241"/>
      <c r="G35" s="241"/>
      <c r="H35" s="241"/>
      <c r="I35" s="241"/>
      <c r="J35" s="241"/>
      <c r="K35" s="241"/>
      <c r="L35" s="241"/>
      <c r="M35" s="241"/>
      <c r="N35" s="241"/>
      <c r="O35" s="241"/>
      <c r="P35" s="241"/>
      <c r="Q35" s="241"/>
      <c r="R35" s="241"/>
      <c r="S35" s="241"/>
      <c r="T35" s="241"/>
      <c r="U35" s="241"/>
      <c r="V35" s="241"/>
      <c r="W35" s="241"/>
      <c r="X35" s="241"/>
      <c r="Y35" s="241"/>
      <c r="Z35" s="241"/>
      <c r="AA35" s="241"/>
      <c r="AB35" s="241"/>
      <c r="AC35" s="241"/>
      <c r="AD35" s="300"/>
      <c r="AE35" s="316" t="str">
        <f>IF(COUNTA(C35:AD35)=0,"",COUNTIF(C35:AD35,"休日"))</f>
        <v/>
      </c>
      <c r="AF35" s="330" t="str">
        <f>IF(COUNTA(C35:AD35)=0,"",COUNTIF(C35:AD35,"作業"))</f>
        <v/>
      </c>
      <c r="AG35" s="339">
        <f>IFERROR(AE35+AF35,"")</f>
        <v>0</v>
      </c>
      <c r="AH35" s="348" t="str">
        <f>IF(AND(ISNUMBER(AE35),ISNUMBER(AG35)),IFERROR(ROUNDDOWN(AE35/AG35,3),0),"")</f>
        <v/>
      </c>
      <c r="AI35" s="357">
        <f>IFERROR(IF(AG35=0,0,ROUNDDOWN((($AE$17+$AE$23+$AE$29+$AE$35)/($AG$17+$AG$23+$AG$29+$AG$35)),3)),"")</f>
        <v>0</v>
      </c>
      <c r="AJ35" s="372" t="str">
        <f>IF(OR(AI35="",AJ41&lt;&gt;"",AJ47&lt;&gt;"",AJ53&lt;&gt;"",AJ59&lt;&gt;"",AJ65&lt;&gt;"",AJ71&lt;&gt;"",AJ77&lt;&gt;"",AJ83&lt;&gt;"",AJ89&lt;&gt;"",AJ95&lt;&gt;"",AJ101&lt;&gt;"",AJ107&lt;&gt;"",AJ113&lt;&gt;"",AJ119&lt;&gt;"",AJ125&lt;&gt;"",AJ131&lt;&gt;""),"",IF(AI35&gt;=0.285,"クリア","閉所不足"))</f>
        <v/>
      </c>
      <c r="AM35" s="176" t="e">
        <f>ROUNDDOWN(AF34/AE34,3)</f>
        <v>#DIV/0!</v>
      </c>
      <c r="AN35" s="179" t="e">
        <f>ROUNDDOWN(AI34/AH34,3)</f>
        <v>#DIV/0!</v>
      </c>
      <c r="AQ35" s="182">
        <f>IFERROR(VLOOKUP(AQ160,DAY!$A$2:$E$744,6,0),0)</f>
        <v>0</v>
      </c>
    </row>
    <row r="36" spans="1:52" s="3" customFormat="1" ht="27.75" customHeight="1">
      <c r="A36" s="203" t="s">
        <v>76</v>
      </c>
      <c r="B36" s="221" t="s">
        <v>7</v>
      </c>
      <c r="C36" s="242">
        <f>IFERROR(VLOOKUP(C160,DAY!$A$2:$E$3000,2,0),0)</f>
        <v>0</v>
      </c>
      <c r="D36" s="242">
        <f>IFERROR(VLOOKUP(D160,DAY!$A$2:$E$744,2,0),0)</f>
        <v>0</v>
      </c>
      <c r="E36" s="242">
        <f>IFERROR(VLOOKUP(E160,DAY!$A$2:$E$744,2,0),0)</f>
        <v>0</v>
      </c>
      <c r="F36" s="242">
        <f>IFERROR(VLOOKUP(F160,DAY!$A$2:$E$744,2,0),0)</f>
        <v>0</v>
      </c>
      <c r="G36" s="242">
        <f>IFERROR(VLOOKUP(G160,DAY!$A$2:$E$744,2,0),0)</f>
        <v>0</v>
      </c>
      <c r="H36" s="242">
        <f>IFERROR(VLOOKUP(H160,DAY!$A$2:$E$744,2,0),0)</f>
        <v>0</v>
      </c>
      <c r="I36" s="242">
        <f>IFERROR(VLOOKUP(I160,DAY!$A$2:$E$744,2,0),0)</f>
        <v>0</v>
      </c>
      <c r="J36" s="242">
        <f>IFERROR(VLOOKUP(J160,DAY!$A$2:$E$744,2,0),0)</f>
        <v>0</v>
      </c>
      <c r="K36" s="242">
        <f>IFERROR(VLOOKUP(K160,DAY!$A$2:$E$744,2,0),0)</f>
        <v>0</v>
      </c>
      <c r="L36" s="242">
        <f>IFERROR(VLOOKUP(L160,DAY!$A$2:$E$744,2,0),0)</f>
        <v>0</v>
      </c>
      <c r="M36" s="242">
        <f>IFERROR(VLOOKUP(M160,DAY!$A$2:$E$744,2,0),0)</f>
        <v>0</v>
      </c>
      <c r="N36" s="242">
        <f>IFERROR(VLOOKUP(N160,DAY!$A$2:$E$744,2,0),0)</f>
        <v>0</v>
      </c>
      <c r="O36" s="242">
        <f>IFERROR(VLOOKUP(O160,DAY!$A$2:$E$744,2,0),0)</f>
        <v>0</v>
      </c>
      <c r="P36" s="242">
        <f>IFERROR(VLOOKUP(P160,DAY!$A$2:$E$744,2,0),0)</f>
        <v>0</v>
      </c>
      <c r="Q36" s="242">
        <f>IFERROR(VLOOKUP(Q160,DAY!$A$2:$E$744,2,0),0)</f>
        <v>0</v>
      </c>
      <c r="R36" s="242">
        <f>IFERROR(VLOOKUP(R160,DAY!$A$2:$E$744,2,0),0)</f>
        <v>0</v>
      </c>
      <c r="S36" s="242">
        <f>IFERROR(VLOOKUP(S160,DAY!$A$2:$E$744,2,0),0)</f>
        <v>0</v>
      </c>
      <c r="T36" s="242">
        <f>IFERROR(VLOOKUP(T160,DAY!$A$2:$E$744,2,0),0)</f>
        <v>0</v>
      </c>
      <c r="U36" s="242">
        <f>IFERROR(VLOOKUP(U160,DAY!$A$2:$E$744,2,0),0)</f>
        <v>0</v>
      </c>
      <c r="V36" s="242">
        <f>IFERROR(VLOOKUP(V160,DAY!$A$2:$E$744,2,0),0)</f>
        <v>0</v>
      </c>
      <c r="W36" s="242">
        <f>IFERROR(VLOOKUP(W160,DAY!$A$2:$E$744,2,0),0)</f>
        <v>0</v>
      </c>
      <c r="X36" s="242">
        <f>IFERROR(VLOOKUP(X160,DAY!$A$2:$E$744,2,0),0)</f>
        <v>0</v>
      </c>
      <c r="Y36" s="242">
        <f>IFERROR(VLOOKUP(Y160,DAY!$A$2:$E$744,2,0),0)</f>
        <v>0</v>
      </c>
      <c r="Z36" s="242">
        <f>IFERROR(VLOOKUP(Z160,DAY!$A$2:$E$744,2,0),0)</f>
        <v>0</v>
      </c>
      <c r="AA36" s="242">
        <f>IFERROR(VLOOKUP(AA160,DAY!$A$2:$E$744,2,0),0)</f>
        <v>0</v>
      </c>
      <c r="AB36" s="242">
        <f>IFERROR(VLOOKUP(AB160,DAY!$A$2:$E$744,2,0),0)</f>
        <v>0</v>
      </c>
      <c r="AC36" s="242">
        <f>IFERROR(VLOOKUP(AC160,DAY!$A$2:$E$744,2,0),0)</f>
        <v>0</v>
      </c>
      <c r="AD36" s="301">
        <f>IFERROR(VLOOKUP(AD160,DAY!$A$2:$E$744,2,0),0)</f>
        <v>0</v>
      </c>
      <c r="AE36" s="312" t="s">
        <v>145</v>
      </c>
      <c r="AF36" s="326" t="s">
        <v>146</v>
      </c>
      <c r="AG36" s="337" t="s">
        <v>139</v>
      </c>
      <c r="AH36" s="345" t="s">
        <v>90</v>
      </c>
      <c r="AI36" s="331" t="s">
        <v>138</v>
      </c>
      <c r="AJ36" s="369" t="s">
        <v>147</v>
      </c>
      <c r="AL36" s="1"/>
      <c r="AM36" s="177"/>
      <c r="AN36" s="177"/>
      <c r="AO36" s="1"/>
      <c r="AP36" s="1"/>
      <c r="AQ36" s="183">
        <f>IFERROR(VLOOKUP(AQ160,DAY!$A$2:$E$744,7,0),0)</f>
        <v>0</v>
      </c>
      <c r="AR36" s="1"/>
      <c r="AS36" s="1"/>
      <c r="AT36" s="1"/>
      <c r="AU36" s="1"/>
      <c r="AV36" s="1"/>
      <c r="AW36" s="1"/>
      <c r="AX36" s="1"/>
      <c r="AY36" s="1"/>
      <c r="AZ36" s="1"/>
    </row>
    <row r="37" spans="1:52" ht="27.75" customHeight="1">
      <c r="A37" s="204"/>
      <c r="B37" s="222" t="s">
        <v>8</v>
      </c>
      <c r="C37" s="237">
        <f>IFERROR(VLOOKUP(C160,DAY!$A$2:$E$3000,3,0),0)</f>
        <v>0</v>
      </c>
      <c r="D37" s="237">
        <f>IFERROR(VLOOKUP(D160,DAY!$A$2:$E$744,3,0),0)</f>
        <v>0</v>
      </c>
      <c r="E37" s="237">
        <f>IFERROR(VLOOKUP(E160,DAY!$A$2:$E$744,3,0),0)</f>
        <v>0</v>
      </c>
      <c r="F37" s="237">
        <f>IFERROR(VLOOKUP(F160,DAY!$A$2:$E$744,3,0),0)</f>
        <v>0</v>
      </c>
      <c r="G37" s="237">
        <f>IFERROR(VLOOKUP(G160,DAY!$A$2:$E$744,3,0),0)</f>
        <v>0</v>
      </c>
      <c r="H37" s="237">
        <f>IFERROR(VLOOKUP(H160,DAY!$A$2:$E$744,3,0),0)</f>
        <v>0</v>
      </c>
      <c r="I37" s="237">
        <f>IFERROR(VLOOKUP(I160,DAY!$A$2:$E$744,3,0),0)</f>
        <v>0</v>
      </c>
      <c r="J37" s="237">
        <f>IFERROR(VLOOKUP(J160,DAY!$A$2:$E$744,3,0),0)</f>
        <v>0</v>
      </c>
      <c r="K37" s="237">
        <f>IFERROR(VLOOKUP(K160,DAY!$A$2:$E$744,3,0),0)</f>
        <v>0</v>
      </c>
      <c r="L37" s="237">
        <f>IFERROR(VLOOKUP(L160,DAY!$A$2:$E$744,3,0),0)</f>
        <v>0</v>
      </c>
      <c r="M37" s="237">
        <f>IFERROR(VLOOKUP(M160,DAY!$A$2:$E$744,3,0),0)</f>
        <v>0</v>
      </c>
      <c r="N37" s="237">
        <f>IFERROR(VLOOKUP(N160,DAY!$A$2:$E$744,3,0),0)</f>
        <v>0</v>
      </c>
      <c r="O37" s="237">
        <f>IFERROR(VLOOKUP(O160,DAY!$A$2:$E$744,3,0),0)</f>
        <v>0</v>
      </c>
      <c r="P37" s="237">
        <f>IFERROR(VLOOKUP(P160,DAY!$A$2:$E$744,3,0),0)</f>
        <v>0</v>
      </c>
      <c r="Q37" s="237">
        <f>IFERROR(VLOOKUP(Q160,DAY!$A$2:$E$744,3,0),0)</f>
        <v>0</v>
      </c>
      <c r="R37" s="237">
        <f>IFERROR(VLOOKUP(R160,DAY!$A$2:$E$744,3,0),0)</f>
        <v>0</v>
      </c>
      <c r="S37" s="237">
        <f>IFERROR(VLOOKUP(S160,DAY!$A$2:$E$744,3,0),0)</f>
        <v>0</v>
      </c>
      <c r="T37" s="237">
        <f>IFERROR(VLOOKUP(T160,DAY!$A$2:$E$744,3,0),0)</f>
        <v>0</v>
      </c>
      <c r="U37" s="237">
        <f>IFERROR(VLOOKUP(U160,DAY!$A$2:$E$744,3,0),0)</f>
        <v>0</v>
      </c>
      <c r="V37" s="237">
        <f>IFERROR(VLOOKUP(V160,DAY!$A$2:$E$744,3,0),0)</f>
        <v>0</v>
      </c>
      <c r="W37" s="237">
        <f>IFERROR(VLOOKUP(W160,DAY!$A$2:$E$744,3,0),0)</f>
        <v>0</v>
      </c>
      <c r="X37" s="237">
        <f>IFERROR(VLOOKUP(X160,DAY!$A$2:$E$744,3,0),0)</f>
        <v>0</v>
      </c>
      <c r="Y37" s="237">
        <f>IFERROR(VLOOKUP(Y160,DAY!$A$2:$E$744,3,0),0)</f>
        <v>0</v>
      </c>
      <c r="Z37" s="237">
        <f>IFERROR(VLOOKUP(Z160,DAY!$A$2:$E$744,3,0),0)</f>
        <v>0</v>
      </c>
      <c r="AA37" s="237">
        <f>IFERROR(VLOOKUP(AA160,DAY!$A$2:$E$744,3,0),0)</f>
        <v>0</v>
      </c>
      <c r="AB37" s="237">
        <f>IFERROR(VLOOKUP(AB160,DAY!$A$2:$E$744,3,0),0)</f>
        <v>0</v>
      </c>
      <c r="AC37" s="237">
        <f>IFERROR(VLOOKUP(AC160,DAY!$A$2:$E$744,3,0),0)</f>
        <v>0</v>
      </c>
      <c r="AD37" s="302">
        <f>IFERROR(VLOOKUP(AD160,DAY!$A$2:$E$744,3,0),0)</f>
        <v>0</v>
      </c>
      <c r="AE37" s="313"/>
      <c r="AF37" s="327"/>
      <c r="AG37" s="338"/>
      <c r="AH37" s="346"/>
      <c r="AI37" s="332"/>
      <c r="AJ37" s="370"/>
      <c r="AM37" s="177"/>
      <c r="AN37" s="177"/>
      <c r="AQ37" s="23">
        <f>IFERROR(VLOOKUP(AQ161,DAY!$A$2:$E$744,2,0),0)</f>
        <v>4</v>
      </c>
    </row>
    <row r="38" spans="1:52" ht="27.75" customHeight="1">
      <c r="A38" s="204"/>
      <c r="B38" s="223" t="s">
        <v>9</v>
      </c>
      <c r="C38" s="238">
        <f>IFERROR(VLOOKUP(C160,DAY!$A$2:$E$3000,4,0),0)</f>
        <v>0</v>
      </c>
      <c r="D38" s="238">
        <f>IFERROR(VLOOKUP(D160,DAY!$A$2:$E$3000,4,0),0)</f>
        <v>0</v>
      </c>
      <c r="E38" s="238">
        <f>IFERROR(VLOOKUP(E160,DAY!$A$2:$E$3000,4,0),0)</f>
        <v>0</v>
      </c>
      <c r="F38" s="238">
        <f>IFERROR(VLOOKUP(F160,DAY!$A$2:$E$3000,4,0),0)</f>
        <v>0</v>
      </c>
      <c r="G38" s="238">
        <f>IFERROR(VLOOKUP(G160,DAY!$A$2:$E$3000,4,0),0)</f>
        <v>0</v>
      </c>
      <c r="H38" s="238">
        <f>IFERROR(VLOOKUP(H160,DAY!$A$2:$E$3000,4,0),0)</f>
        <v>0</v>
      </c>
      <c r="I38" s="238">
        <f>IFERROR(VLOOKUP(I160,DAY!$A$2:$E$3000,4,0),0)</f>
        <v>0</v>
      </c>
      <c r="J38" s="238">
        <f>IFERROR(VLOOKUP(J160,DAY!$A$2:$E$3000,4,0),0)</f>
        <v>0</v>
      </c>
      <c r="K38" s="238">
        <f>IFERROR(VLOOKUP(K160,DAY!$A$2:$E$3000,4,0),0)</f>
        <v>0</v>
      </c>
      <c r="L38" s="238">
        <f>IFERROR(VLOOKUP(L160,DAY!$A$2:$E$3000,4,0),0)</f>
        <v>0</v>
      </c>
      <c r="M38" s="238">
        <f>IFERROR(VLOOKUP(M160,DAY!$A$2:$E$3000,4,0),0)</f>
        <v>0</v>
      </c>
      <c r="N38" s="238">
        <f>IFERROR(VLOOKUP(N160,DAY!$A$2:$E$3000,4,0),0)</f>
        <v>0</v>
      </c>
      <c r="O38" s="238">
        <f>IFERROR(VLOOKUP(O160,DAY!$A$2:$E$3000,4,0),0)</f>
        <v>0</v>
      </c>
      <c r="P38" s="238">
        <f>IFERROR(VLOOKUP(P160,DAY!$A$2:$E$3000,4,0),0)</f>
        <v>0</v>
      </c>
      <c r="Q38" s="238">
        <f>IFERROR(VLOOKUP(Q160,DAY!$A$2:$E$3000,4,0),0)</f>
        <v>0</v>
      </c>
      <c r="R38" s="238">
        <f>IFERROR(VLOOKUP(R160,DAY!$A$2:$E$3000,4,0),0)</f>
        <v>0</v>
      </c>
      <c r="S38" s="238">
        <f>IFERROR(VLOOKUP(S160,DAY!$A$2:$E$3000,4,0),0)</f>
        <v>0</v>
      </c>
      <c r="T38" s="238">
        <f>IFERROR(VLOOKUP(T160,DAY!$A$2:$E$3000,4,0),0)</f>
        <v>0</v>
      </c>
      <c r="U38" s="238">
        <f>IFERROR(VLOOKUP(U160,DAY!$A$2:$E$3000,4,0),0)</f>
        <v>0</v>
      </c>
      <c r="V38" s="238">
        <f>IFERROR(VLOOKUP(V160,DAY!$A$2:$E$3000,4,0),0)</f>
        <v>0</v>
      </c>
      <c r="W38" s="238">
        <f>IFERROR(VLOOKUP(W160,DAY!$A$2:$E$3000,4,0),0)</f>
        <v>0</v>
      </c>
      <c r="X38" s="238">
        <f>IFERROR(VLOOKUP(X160,DAY!$A$2:$E$3000,4,0),0)</f>
        <v>0</v>
      </c>
      <c r="Y38" s="238">
        <f>IFERROR(VLOOKUP(Y160,DAY!$A$2:$E$3000,4,0),0)</f>
        <v>0</v>
      </c>
      <c r="Z38" s="238">
        <f>IFERROR(VLOOKUP(Z160,DAY!$A$2:$E$3000,4,0),0)</f>
        <v>0</v>
      </c>
      <c r="AA38" s="238">
        <f>IFERROR(VLOOKUP(AA160,DAY!$A$2:$E$3000,4,0),0)</f>
        <v>0</v>
      </c>
      <c r="AB38" s="238">
        <f>IFERROR(VLOOKUP(AB160,DAY!$A$2:$E$3000,4,0),0)</f>
        <v>0</v>
      </c>
      <c r="AC38" s="238">
        <f>IFERROR(VLOOKUP(AC160,DAY!$A$2:$E$3000,4,0),0)</f>
        <v>0</v>
      </c>
      <c r="AD38" s="238">
        <f>IFERROR(VLOOKUP(AD160,DAY!$A$2:$E$3000,4,0),0)</f>
        <v>0</v>
      </c>
      <c r="AE38" s="313"/>
      <c r="AF38" s="327"/>
      <c r="AG38" s="338"/>
      <c r="AH38" s="346"/>
      <c r="AI38" s="332"/>
      <c r="AJ38" s="370"/>
      <c r="AM38" s="177"/>
      <c r="AN38" s="177"/>
      <c r="AQ38" s="25">
        <f>IFERROR(VLOOKUP(AQ161,DAY!$A$2:$E$744,3,0),0)</f>
        <v>13</v>
      </c>
    </row>
    <row r="39" spans="1:52" ht="88.5" customHeight="1">
      <c r="A39" s="204"/>
      <c r="B39" s="224" t="s">
        <v>144</v>
      </c>
      <c r="C39" s="239">
        <f>IFERROR(VLOOKUP(C160,DAY!$A$2:$E$3000,5,0),0)</f>
        <v>0</v>
      </c>
      <c r="D39" s="239">
        <f>IFERROR(VLOOKUP(D160,DAY!$A$2:$E$3000,5,0),0)</f>
        <v>0</v>
      </c>
      <c r="E39" s="239">
        <f>IFERROR(VLOOKUP(E160,DAY!$A$2:$E$3000,5,0),0)</f>
        <v>0</v>
      </c>
      <c r="F39" s="239">
        <f>IFERROR(VLOOKUP(F160,DAY!$A$2:$E$3000,5,0),0)</f>
        <v>0</v>
      </c>
      <c r="G39" s="239">
        <f>IFERROR(VLOOKUP(G160,DAY!$A$2:$E$3000,5,0),0)</f>
        <v>0</v>
      </c>
      <c r="H39" s="239">
        <f>IFERROR(VLOOKUP(H160,DAY!$A$2:$E$3000,5,0),0)</f>
        <v>0</v>
      </c>
      <c r="I39" s="239">
        <f>IFERROR(VLOOKUP(I160,DAY!$A$2:$E$3000,5,0),0)</f>
        <v>0</v>
      </c>
      <c r="J39" s="239">
        <f>IFERROR(VLOOKUP(J160,DAY!$A$2:$E$3000,5,0),0)</f>
        <v>0</v>
      </c>
      <c r="K39" s="239">
        <f>IFERROR(VLOOKUP(K160,DAY!$A$2:$E$3000,5,0),0)</f>
        <v>0</v>
      </c>
      <c r="L39" s="239">
        <f>IFERROR(VLOOKUP(L160,DAY!$A$2:$E$3000,5,0),0)</f>
        <v>0</v>
      </c>
      <c r="M39" s="239">
        <f>IFERROR(VLOOKUP(M160,DAY!$A$2:$E$3000,5,0),0)</f>
        <v>0</v>
      </c>
      <c r="N39" s="239">
        <f>IFERROR(VLOOKUP(N160,DAY!$A$2:$E$3000,5,0),0)</f>
        <v>0</v>
      </c>
      <c r="O39" s="239">
        <f>IFERROR(VLOOKUP(O160,DAY!$A$2:$E$3000,5,0),0)</f>
        <v>0</v>
      </c>
      <c r="P39" s="239">
        <f>IFERROR(VLOOKUP(P160,DAY!$A$2:$E$3000,5,0),0)</f>
        <v>0</v>
      </c>
      <c r="Q39" s="239">
        <f>IFERROR(VLOOKUP(Q160,DAY!$A$2:$E$3000,5,0),0)</f>
        <v>0</v>
      </c>
      <c r="R39" s="239">
        <f>IFERROR(VLOOKUP(R160,DAY!$A$2:$E$3000,5,0),0)</f>
        <v>0</v>
      </c>
      <c r="S39" s="239">
        <f>IFERROR(VLOOKUP(S160,DAY!$A$2:$E$3000,5,0),0)</f>
        <v>0</v>
      </c>
      <c r="T39" s="239">
        <f>IFERROR(VLOOKUP(T160,DAY!$A$2:$E$3000,5,0),0)</f>
        <v>0</v>
      </c>
      <c r="U39" s="239">
        <f>IFERROR(VLOOKUP(U160,DAY!$A$2:$E$3000,5,0),0)</f>
        <v>0</v>
      </c>
      <c r="V39" s="239">
        <f>IFERROR(VLOOKUP(V160,DAY!$A$2:$E$3000,5,0),0)</f>
        <v>0</v>
      </c>
      <c r="W39" s="239">
        <f>IFERROR(VLOOKUP(W160,DAY!$A$2:$E$3000,5,0),0)</f>
        <v>0</v>
      </c>
      <c r="X39" s="239">
        <f>IFERROR(VLOOKUP(X160,DAY!$A$2:$E$3000,5,0),0)</f>
        <v>0</v>
      </c>
      <c r="Y39" s="239">
        <f>IFERROR(VLOOKUP(Y160,DAY!$A$2:$E$3000,5,0),0)</f>
        <v>0</v>
      </c>
      <c r="Z39" s="239">
        <f>IFERROR(VLOOKUP(Z160,DAY!$A$2:$E$3000,5,0),0)</f>
        <v>0</v>
      </c>
      <c r="AA39" s="239">
        <f>IFERROR(VLOOKUP(AA160,DAY!$A$2:$E$3000,5,0),0)</f>
        <v>0</v>
      </c>
      <c r="AB39" s="239">
        <f>IFERROR(VLOOKUP(AB160,DAY!$A$2:$E$3000,5,0),0)</f>
        <v>0</v>
      </c>
      <c r="AC39" s="239">
        <f>IFERROR(VLOOKUP(AC160,DAY!$A$2:$E$3000,5,0),0)</f>
        <v>0</v>
      </c>
      <c r="AD39" s="303">
        <f>IFERROR(VLOOKUP(AD160,DAY!$A$2:$E$3000,5,0),0)</f>
        <v>0</v>
      </c>
      <c r="AE39" s="314"/>
      <c r="AF39" s="328"/>
      <c r="AG39" s="338"/>
      <c r="AH39" s="346"/>
      <c r="AI39" s="353"/>
      <c r="AJ39" s="370"/>
      <c r="AM39" s="173"/>
      <c r="AN39" s="173"/>
      <c r="AQ39" s="25" t="str">
        <f>IFERROR(VLOOKUP(AQ161,DAY!$A$2:$E$744,4,0),0)</f>
        <v>月</v>
      </c>
    </row>
    <row r="40" spans="1:52" ht="27.75" customHeight="1">
      <c r="A40" s="204"/>
      <c r="B40" s="225" t="s">
        <v>3</v>
      </c>
      <c r="C40" s="240"/>
      <c r="D40" s="240"/>
      <c r="E40" s="240"/>
      <c r="F40" s="240"/>
      <c r="G40" s="240"/>
      <c r="H40" s="240"/>
      <c r="I40" s="240"/>
      <c r="J40" s="240"/>
      <c r="K40" s="240"/>
      <c r="L40" s="240"/>
      <c r="M40" s="240"/>
      <c r="N40" s="240"/>
      <c r="O40" s="240"/>
      <c r="P40" s="240"/>
      <c r="Q40" s="240"/>
      <c r="R40" s="240"/>
      <c r="S40" s="240"/>
      <c r="T40" s="240"/>
      <c r="U40" s="240"/>
      <c r="V40" s="240"/>
      <c r="W40" s="240"/>
      <c r="X40" s="240"/>
      <c r="Y40" s="240"/>
      <c r="Z40" s="240"/>
      <c r="AA40" s="240"/>
      <c r="AB40" s="240"/>
      <c r="AC40" s="240"/>
      <c r="AD40" s="299"/>
      <c r="AE40" s="315" t="str">
        <f>IF(COUNTA(C40:AD40)=0,"",COUNTIF(C40:AD40,"休日"))</f>
        <v/>
      </c>
      <c r="AF40" s="329" t="str">
        <f>IF(COUNTA(C40:AD40)=0,"",COUNTIF(C40:AD40,"作業"))</f>
        <v/>
      </c>
      <c r="AG40" s="329">
        <f>IFERROR(AE40+AF40,"")</f>
        <v>0</v>
      </c>
      <c r="AH40" s="349" t="str">
        <f>IF(AND(ISNUMBER(AE40),ISNUMBER(AG40)),IFERROR(ROUNDDOWN(AE40/AG40,3),0),"")</f>
        <v/>
      </c>
      <c r="AI40" s="356">
        <f>IFERROR(IF(AG40=0,0,ROUNDDOWN((($AE$16+$AE$22+$AE$28+$AE$34+$AE$40)/($AG$16+$AG$22+$AG$28+$AG$34+$AG$40)),3)),"")</f>
        <v>0</v>
      </c>
      <c r="AJ40" s="374" t="str">
        <f>IF(OR(AI40="",AJ46&lt;&gt;"",AJ52&lt;&gt;"",AJ58&lt;&gt;"",AJ64&lt;&gt;"",AJ70&lt;&gt;"",AJ76&lt;&gt;"",AJ82&lt;&gt;"",AJ88&lt;&gt;"",AJ94&lt;&gt;"",AJ100&lt;&gt;"",AJ106&lt;&gt;"",AJ112&lt;&gt;"",AJ118&lt;&gt;"",AJ124&lt;&gt;"",AJ130&lt;&gt;""),"",IF(AI40&gt;=0.285,"クリア","閉所不足"))</f>
        <v/>
      </c>
      <c r="AL40" s="3"/>
      <c r="AM40" s="177"/>
      <c r="AN40" s="177"/>
      <c r="AO40" s="3"/>
      <c r="AP40" s="3"/>
      <c r="AQ40" s="24" t="str">
        <f>IFERROR(VLOOKUP(AQ161,DAY!$A$2:$E$744,5,0),0)</f>
        <v/>
      </c>
      <c r="AR40" s="3"/>
      <c r="AS40" s="3"/>
      <c r="AT40" s="3"/>
      <c r="AU40" s="3"/>
      <c r="AV40" s="3"/>
      <c r="AW40" s="3"/>
      <c r="AX40" s="3"/>
      <c r="AY40" s="3"/>
      <c r="AZ40" s="3"/>
    </row>
    <row r="41" spans="1:52" ht="27.75" customHeight="1">
      <c r="A41" s="205"/>
      <c r="B41" s="226" t="s">
        <v>14</v>
      </c>
      <c r="C41" s="241"/>
      <c r="D41" s="241"/>
      <c r="E41" s="241"/>
      <c r="F41" s="241"/>
      <c r="G41" s="241"/>
      <c r="H41" s="241"/>
      <c r="I41" s="241"/>
      <c r="J41" s="241"/>
      <c r="K41" s="241"/>
      <c r="L41" s="241"/>
      <c r="M41" s="241"/>
      <c r="N41" s="241"/>
      <c r="O41" s="241"/>
      <c r="P41" s="241"/>
      <c r="Q41" s="241"/>
      <c r="R41" s="241"/>
      <c r="S41" s="241"/>
      <c r="T41" s="241"/>
      <c r="U41" s="241"/>
      <c r="V41" s="241"/>
      <c r="W41" s="241"/>
      <c r="X41" s="241"/>
      <c r="Y41" s="241"/>
      <c r="Z41" s="241"/>
      <c r="AA41" s="241"/>
      <c r="AB41" s="241"/>
      <c r="AC41" s="241"/>
      <c r="AD41" s="300"/>
      <c r="AE41" s="316" t="str">
        <f>IF(COUNTA(C41:AD41)=0,"",COUNTIF(C41:AD41,"休日"))</f>
        <v/>
      </c>
      <c r="AF41" s="330" t="str">
        <f>IF(COUNTA(C41:AD41)=0,"",COUNTIF(C41:AD41,"作業"))</f>
        <v/>
      </c>
      <c r="AG41" s="339">
        <f>IFERROR(AE41+AF41,"")</f>
        <v>0</v>
      </c>
      <c r="AH41" s="348" t="str">
        <f>IF(AND(ISNUMBER(AE41),ISNUMBER(AG41)),IFERROR(ROUNDDOWN(AE41/AG41,3),0),"")</f>
        <v/>
      </c>
      <c r="AI41" s="357">
        <f>IFERROR(IF(AG41=0,0,ROUNDDOWN((($AE$17+$AE$23+$AE$29+$AE$35+$AE$41)/($AG$17+$AG$23+$AG$29+$AG$35+$AG$41)),3)),"")</f>
        <v>0</v>
      </c>
      <c r="AJ41" s="375" t="str">
        <f>IF(OR(AI41="",AJ47&lt;&gt;"",AJ53&lt;&gt;"",AJ59&lt;&gt;"",AJ65&lt;&gt;"",AJ71&lt;&gt;"",AJ77&lt;&gt;"",AJ83&lt;&gt;"",AJ89&lt;&gt;"",AJ95&lt;&gt;"",AJ101&lt;&gt;"",AJ107&lt;&gt;"",AJ113&lt;&gt;"",AJ119&lt;&gt;"",AJ125&lt;&gt;"",AJ131&lt;&gt;""),"",IF(AI41&gt;=0.285,"クリア","閉所不足"))</f>
        <v/>
      </c>
      <c r="AM41" s="176" t="e">
        <f>ROUNDDOWN(AF40/AE40,3)</f>
        <v>#DIV/0!</v>
      </c>
      <c r="AN41" s="179" t="e">
        <f>ROUNDDOWN(AI40/AH40,3)</f>
        <v>#DIV/0!</v>
      </c>
      <c r="AQ41" s="182">
        <f>IFERROR(VLOOKUP(AQ161,DAY!$A$2:$E$744,6,0),0)</f>
        <v>0</v>
      </c>
    </row>
    <row r="42" spans="1:52" s="3" customFormat="1" ht="27.75" customHeight="1">
      <c r="A42" s="203" t="s">
        <v>58</v>
      </c>
      <c r="B42" s="221" t="s">
        <v>7</v>
      </c>
      <c r="C42" s="242">
        <f>IFERROR(VLOOKUP(C161,DAY!$A$2:$E$3000,2,0),0)</f>
        <v>0</v>
      </c>
      <c r="D42" s="242">
        <f>IFERROR(VLOOKUP(D161,DAY!$A$2:$E$744,2,0),0)</f>
        <v>0</v>
      </c>
      <c r="E42" s="242">
        <f>IFERROR(VLOOKUP(E161,DAY!$A$2:$E$744,2,0),0)</f>
        <v>0</v>
      </c>
      <c r="F42" s="242">
        <f>IFERROR(VLOOKUP(F161,DAY!$A$2:$E$744,2,0),0)</f>
        <v>0</v>
      </c>
      <c r="G42" s="242">
        <f>IFERROR(VLOOKUP(G161,DAY!$A$2:$E$744,2,0),0)</f>
        <v>0</v>
      </c>
      <c r="H42" s="242">
        <f>IFERROR(VLOOKUP(H161,DAY!$A$2:$E$744,2,0),0)</f>
        <v>0</v>
      </c>
      <c r="I42" s="242">
        <f>IFERROR(VLOOKUP(I161,DAY!$A$2:$E$744,2,0),0)</f>
        <v>0</v>
      </c>
      <c r="J42" s="242">
        <f>IFERROR(VLOOKUP(J161,DAY!$A$2:$E$744,2,0),0)</f>
        <v>0</v>
      </c>
      <c r="K42" s="242">
        <f>IFERROR(VLOOKUP(K161,DAY!$A$2:$E$744,2,0),0)</f>
        <v>0</v>
      </c>
      <c r="L42" s="242">
        <f>IFERROR(VLOOKUP(L161,DAY!$A$2:$E$744,2,0),0)</f>
        <v>0</v>
      </c>
      <c r="M42" s="242">
        <f>IFERROR(VLOOKUP(M161,DAY!$A$2:$E$744,2,0),0)</f>
        <v>0</v>
      </c>
      <c r="N42" s="242">
        <f>IFERROR(VLOOKUP(N161,DAY!$A$2:$E$744,2,0),0)</f>
        <v>0</v>
      </c>
      <c r="O42" s="242">
        <f>IFERROR(VLOOKUP(O161,DAY!$A$2:$E$744,2,0),0)</f>
        <v>0</v>
      </c>
      <c r="P42" s="242">
        <f>IFERROR(VLOOKUP(P161,DAY!$A$2:$E$744,2,0),0)</f>
        <v>0</v>
      </c>
      <c r="Q42" s="242">
        <f>IFERROR(VLOOKUP(Q161,DAY!$A$2:$E$744,2,0),0)</f>
        <v>0</v>
      </c>
      <c r="R42" s="242">
        <f>IFERROR(VLOOKUP(R161,DAY!$A$2:$E$744,2,0),0)</f>
        <v>0</v>
      </c>
      <c r="S42" s="242">
        <f>IFERROR(VLOOKUP(S161,DAY!$A$2:$E$744,2,0),0)</f>
        <v>0</v>
      </c>
      <c r="T42" s="242">
        <f>IFERROR(VLOOKUP(T161,DAY!$A$2:$E$744,2,0),0)</f>
        <v>0</v>
      </c>
      <c r="U42" s="242">
        <f>IFERROR(VLOOKUP(U161,DAY!$A$2:$E$744,2,0),0)</f>
        <v>0</v>
      </c>
      <c r="V42" s="242">
        <f>IFERROR(VLOOKUP(V161,DAY!$A$2:$E$744,2,0),0)</f>
        <v>0</v>
      </c>
      <c r="W42" s="242">
        <f>IFERROR(VLOOKUP(W161,DAY!$A$2:$E$744,2,0),0)</f>
        <v>0</v>
      </c>
      <c r="X42" s="242">
        <f>IFERROR(VLOOKUP(X161,DAY!$A$2:$E$744,2,0),0)</f>
        <v>0</v>
      </c>
      <c r="Y42" s="242">
        <f>IFERROR(VLOOKUP(Y161,DAY!$A$2:$E$744,2,0),0)</f>
        <v>0</v>
      </c>
      <c r="Z42" s="242">
        <f>IFERROR(VLOOKUP(Z161,DAY!$A$2:$E$744,2,0),0)</f>
        <v>0</v>
      </c>
      <c r="AA42" s="242">
        <f>IFERROR(VLOOKUP(AA161,DAY!$A$2:$E$744,2,0),0)</f>
        <v>0</v>
      </c>
      <c r="AB42" s="242">
        <f>IFERROR(VLOOKUP(AB161,DAY!$A$2:$E$744,2,0),0)</f>
        <v>0</v>
      </c>
      <c r="AC42" s="242">
        <f>IFERROR(VLOOKUP(AC161,DAY!$A$2:$E$744,2,0),0)</f>
        <v>0</v>
      </c>
      <c r="AD42" s="301">
        <f>IFERROR(VLOOKUP(AD161,DAY!$A$2:$E$744,2,0),0)</f>
        <v>0</v>
      </c>
      <c r="AE42" s="312" t="s">
        <v>145</v>
      </c>
      <c r="AF42" s="326" t="s">
        <v>146</v>
      </c>
      <c r="AG42" s="337" t="s">
        <v>139</v>
      </c>
      <c r="AH42" s="345" t="s">
        <v>90</v>
      </c>
      <c r="AI42" s="331" t="s">
        <v>138</v>
      </c>
      <c r="AJ42" s="369" t="s">
        <v>147</v>
      </c>
      <c r="AL42" s="1"/>
      <c r="AM42" s="177"/>
      <c r="AN42" s="177"/>
      <c r="AO42" s="1"/>
      <c r="AP42" s="1"/>
      <c r="AQ42" s="184">
        <f>IFERROR(VLOOKUP(AQ161,DAY!$A$2:$E$744,7,0),0)</f>
        <v>0</v>
      </c>
      <c r="AR42" s="1"/>
      <c r="AS42" s="1"/>
      <c r="AT42" s="1"/>
      <c r="AU42" s="1"/>
      <c r="AV42" s="1"/>
      <c r="AW42" s="1"/>
      <c r="AX42" s="1"/>
      <c r="AY42" s="1"/>
      <c r="AZ42" s="1"/>
    </row>
    <row r="43" spans="1:52" ht="27.75" customHeight="1">
      <c r="A43" s="204"/>
      <c r="B43" s="222" t="s">
        <v>8</v>
      </c>
      <c r="C43" s="237">
        <f>IFERROR(VLOOKUP(C161,DAY!$A$2:$E$3000,3,0),0)</f>
        <v>0</v>
      </c>
      <c r="D43" s="237">
        <f>IFERROR(VLOOKUP(D161,DAY!$A$2:$E$744,3,0),0)</f>
        <v>0</v>
      </c>
      <c r="E43" s="237">
        <f>IFERROR(VLOOKUP(E161,DAY!$A$2:$E$744,3,0),0)</f>
        <v>0</v>
      </c>
      <c r="F43" s="237">
        <f>IFERROR(VLOOKUP(F161,DAY!$A$2:$E$744,3,0),0)</f>
        <v>0</v>
      </c>
      <c r="G43" s="237">
        <f>IFERROR(VLOOKUP(G161,DAY!$A$2:$E$744,3,0),0)</f>
        <v>0</v>
      </c>
      <c r="H43" s="237">
        <f>IFERROR(VLOOKUP(H161,DAY!$A$2:$E$744,3,0),0)</f>
        <v>0</v>
      </c>
      <c r="I43" s="237">
        <f>IFERROR(VLOOKUP(I161,DAY!$A$2:$E$744,3,0),0)</f>
        <v>0</v>
      </c>
      <c r="J43" s="237">
        <f>IFERROR(VLOOKUP(J161,DAY!$A$2:$E$744,3,0),0)</f>
        <v>0</v>
      </c>
      <c r="K43" s="237">
        <f>IFERROR(VLOOKUP(K161,DAY!$A$2:$E$744,3,0),0)</f>
        <v>0</v>
      </c>
      <c r="L43" s="237">
        <f>IFERROR(VLOOKUP(L161,DAY!$A$2:$E$744,3,0),0)</f>
        <v>0</v>
      </c>
      <c r="M43" s="237">
        <f>IFERROR(VLOOKUP(M161,DAY!$A$2:$E$744,3,0),0)</f>
        <v>0</v>
      </c>
      <c r="N43" s="237">
        <f>IFERROR(VLOOKUP(N161,DAY!$A$2:$E$744,3,0),0)</f>
        <v>0</v>
      </c>
      <c r="O43" s="237">
        <f>IFERROR(VLOOKUP(O161,DAY!$A$2:$E$744,3,0),0)</f>
        <v>0</v>
      </c>
      <c r="P43" s="237">
        <f>IFERROR(VLOOKUP(P161,DAY!$A$2:$E$744,3,0),0)</f>
        <v>0</v>
      </c>
      <c r="Q43" s="237">
        <f>IFERROR(VLOOKUP(Q161,DAY!$A$2:$E$744,3,0),0)</f>
        <v>0</v>
      </c>
      <c r="R43" s="237">
        <f>IFERROR(VLOOKUP(R161,DAY!$A$2:$E$744,3,0),0)</f>
        <v>0</v>
      </c>
      <c r="S43" s="237">
        <f>IFERROR(VLOOKUP(S161,DAY!$A$2:$E$744,3,0),0)</f>
        <v>0</v>
      </c>
      <c r="T43" s="237">
        <f>IFERROR(VLOOKUP(T161,DAY!$A$2:$E$744,3,0),0)</f>
        <v>0</v>
      </c>
      <c r="U43" s="237">
        <f>IFERROR(VLOOKUP(U161,DAY!$A$2:$E$744,3,0),0)</f>
        <v>0</v>
      </c>
      <c r="V43" s="237">
        <f>IFERROR(VLOOKUP(V161,DAY!$A$2:$E$744,3,0),0)</f>
        <v>0</v>
      </c>
      <c r="W43" s="237">
        <f>IFERROR(VLOOKUP(W161,DAY!$A$2:$E$744,3,0),0)</f>
        <v>0</v>
      </c>
      <c r="X43" s="237">
        <f>IFERROR(VLOOKUP(X161,DAY!$A$2:$E$744,3,0),0)</f>
        <v>0</v>
      </c>
      <c r="Y43" s="237">
        <f>IFERROR(VLOOKUP(Y161,DAY!$A$2:$E$744,3,0),0)</f>
        <v>0</v>
      </c>
      <c r="Z43" s="237">
        <f>IFERROR(VLOOKUP(Z161,DAY!$A$2:$E$744,3,0),0)</f>
        <v>0</v>
      </c>
      <c r="AA43" s="237">
        <f>IFERROR(VLOOKUP(AA161,DAY!$A$2:$E$744,3,0),0)</f>
        <v>0</v>
      </c>
      <c r="AB43" s="237">
        <f>IFERROR(VLOOKUP(AB161,DAY!$A$2:$E$744,3,0),0)</f>
        <v>0</v>
      </c>
      <c r="AC43" s="237">
        <f>IFERROR(VLOOKUP(AC161,DAY!$A$2:$E$744,3,0),0)</f>
        <v>0</v>
      </c>
      <c r="AD43" s="302">
        <f>IFERROR(VLOOKUP(AD161,DAY!$A$2:$E$744,3,0),0)</f>
        <v>0</v>
      </c>
      <c r="AE43" s="313"/>
      <c r="AF43" s="327"/>
      <c r="AG43" s="338"/>
      <c r="AH43" s="346"/>
      <c r="AI43" s="332"/>
      <c r="AJ43" s="370"/>
      <c r="AM43" s="177"/>
      <c r="AN43" s="177"/>
      <c r="AQ43" s="19">
        <f>IFERROR(VLOOKUP(AQ162,DAY!$A$2:$E$744,2,0),0)</f>
        <v>4</v>
      </c>
    </row>
    <row r="44" spans="1:52" ht="27.75" customHeight="1">
      <c r="A44" s="204"/>
      <c r="B44" s="223" t="s">
        <v>9</v>
      </c>
      <c r="C44" s="238">
        <f>IFERROR(VLOOKUP(C161,DAY!$A$2:$E$3000,4,0),0)</f>
        <v>0</v>
      </c>
      <c r="D44" s="238">
        <f>IFERROR(VLOOKUP(D161,DAY!$A$2:$E$3000,4,0),0)</f>
        <v>0</v>
      </c>
      <c r="E44" s="238">
        <f>IFERROR(VLOOKUP(E161,DAY!$A$2:$E$3000,4,0),0)</f>
        <v>0</v>
      </c>
      <c r="F44" s="238">
        <f>IFERROR(VLOOKUP(F161,DAY!$A$2:$E$3000,4,0),0)</f>
        <v>0</v>
      </c>
      <c r="G44" s="238">
        <f>IFERROR(VLOOKUP(G161,DAY!$A$2:$E$3000,4,0),0)</f>
        <v>0</v>
      </c>
      <c r="H44" s="238">
        <f>IFERROR(VLOOKUP(H161,DAY!$A$2:$E$3000,4,0),0)</f>
        <v>0</v>
      </c>
      <c r="I44" s="238">
        <f>IFERROR(VLOOKUP(I161,DAY!$A$2:$E$3000,4,0),0)</f>
        <v>0</v>
      </c>
      <c r="J44" s="238">
        <f>IFERROR(VLOOKUP(J161,DAY!$A$2:$E$3000,4,0),0)</f>
        <v>0</v>
      </c>
      <c r="K44" s="238">
        <f>IFERROR(VLOOKUP(K161,DAY!$A$2:$E$3000,4,0),0)</f>
        <v>0</v>
      </c>
      <c r="L44" s="238">
        <f>IFERROR(VLOOKUP(L161,DAY!$A$2:$E$3000,4,0),0)</f>
        <v>0</v>
      </c>
      <c r="M44" s="238">
        <f>IFERROR(VLOOKUP(M161,DAY!$A$2:$E$3000,4,0),0)</f>
        <v>0</v>
      </c>
      <c r="N44" s="238">
        <f>IFERROR(VLOOKUP(N161,DAY!$A$2:$E$3000,4,0),0)</f>
        <v>0</v>
      </c>
      <c r="O44" s="238">
        <f>IFERROR(VLOOKUP(O161,DAY!$A$2:$E$3000,4,0),0)</f>
        <v>0</v>
      </c>
      <c r="P44" s="238">
        <f>IFERROR(VLOOKUP(P161,DAY!$A$2:$E$3000,4,0),0)</f>
        <v>0</v>
      </c>
      <c r="Q44" s="238">
        <f>IFERROR(VLOOKUP(Q161,DAY!$A$2:$E$3000,4,0),0)</f>
        <v>0</v>
      </c>
      <c r="R44" s="238">
        <f>IFERROR(VLOOKUP(R161,DAY!$A$2:$E$3000,4,0),0)</f>
        <v>0</v>
      </c>
      <c r="S44" s="238">
        <f>IFERROR(VLOOKUP(S161,DAY!$A$2:$E$3000,4,0),0)</f>
        <v>0</v>
      </c>
      <c r="T44" s="238">
        <f>IFERROR(VLOOKUP(T161,DAY!$A$2:$E$3000,4,0),0)</f>
        <v>0</v>
      </c>
      <c r="U44" s="238">
        <f>IFERROR(VLOOKUP(U161,DAY!$A$2:$E$3000,4,0),0)</f>
        <v>0</v>
      </c>
      <c r="V44" s="238">
        <f>IFERROR(VLOOKUP(V161,DAY!$A$2:$E$3000,4,0),0)</f>
        <v>0</v>
      </c>
      <c r="W44" s="238">
        <f>IFERROR(VLOOKUP(W161,DAY!$A$2:$E$3000,4,0),0)</f>
        <v>0</v>
      </c>
      <c r="X44" s="238">
        <f>IFERROR(VLOOKUP(X161,DAY!$A$2:$E$3000,4,0),0)</f>
        <v>0</v>
      </c>
      <c r="Y44" s="238">
        <f>IFERROR(VLOOKUP(Y161,DAY!$A$2:$E$3000,4,0),0)</f>
        <v>0</v>
      </c>
      <c r="Z44" s="238">
        <f>IFERROR(VLOOKUP(Z161,DAY!$A$2:$E$3000,4,0),0)</f>
        <v>0</v>
      </c>
      <c r="AA44" s="238">
        <f>IFERROR(VLOOKUP(AA161,DAY!$A$2:$E$3000,4,0),0)</f>
        <v>0</v>
      </c>
      <c r="AB44" s="238">
        <f>IFERROR(VLOOKUP(AB161,DAY!$A$2:$E$3000,4,0),0)</f>
        <v>0</v>
      </c>
      <c r="AC44" s="238">
        <f>IFERROR(VLOOKUP(AC161,DAY!$A$2:$E$3000,4,0),0)</f>
        <v>0</v>
      </c>
      <c r="AD44" s="238">
        <f>IFERROR(VLOOKUP(AD161,DAY!$A$2:$E$3000,4,0),0)</f>
        <v>0</v>
      </c>
      <c r="AE44" s="313"/>
      <c r="AF44" s="327"/>
      <c r="AG44" s="338"/>
      <c r="AH44" s="346"/>
      <c r="AI44" s="332"/>
      <c r="AJ44" s="370"/>
      <c r="AM44" s="177"/>
      <c r="AN44" s="177"/>
      <c r="AQ44" s="25">
        <f>IFERROR(VLOOKUP(AQ162,DAY!$A$2:$E$744,3,0),0)</f>
        <v>13</v>
      </c>
    </row>
    <row r="45" spans="1:52" ht="88.5" customHeight="1">
      <c r="A45" s="204"/>
      <c r="B45" s="224" t="s">
        <v>144</v>
      </c>
      <c r="C45" s="239">
        <f>IFERROR(VLOOKUP(C161,DAY!$A$2:$E$3000,5,0),0)</f>
        <v>0</v>
      </c>
      <c r="D45" s="239">
        <f>IFERROR(VLOOKUP(D161,DAY!$A$2:$E$3000,5,0),0)</f>
        <v>0</v>
      </c>
      <c r="E45" s="239">
        <f>IFERROR(VLOOKUP(E161,DAY!$A$2:$E$3000,5,0),0)</f>
        <v>0</v>
      </c>
      <c r="F45" s="239">
        <f>IFERROR(VLOOKUP(F161,DAY!$A$2:$E$3000,5,0),0)</f>
        <v>0</v>
      </c>
      <c r="G45" s="239">
        <f>IFERROR(VLOOKUP(G161,DAY!$A$2:$E$3000,5,0),0)</f>
        <v>0</v>
      </c>
      <c r="H45" s="239">
        <f>IFERROR(VLOOKUP(H161,DAY!$A$2:$E$3000,5,0),0)</f>
        <v>0</v>
      </c>
      <c r="I45" s="239">
        <f>IFERROR(VLOOKUP(I161,DAY!$A$2:$E$3000,5,0),0)</f>
        <v>0</v>
      </c>
      <c r="J45" s="239">
        <f>IFERROR(VLOOKUP(J161,DAY!$A$2:$E$3000,5,0),0)</f>
        <v>0</v>
      </c>
      <c r="K45" s="239">
        <f>IFERROR(VLOOKUP(K161,DAY!$A$2:$E$3000,5,0),0)</f>
        <v>0</v>
      </c>
      <c r="L45" s="239">
        <f>IFERROR(VLOOKUP(L161,DAY!$A$2:$E$3000,5,0),0)</f>
        <v>0</v>
      </c>
      <c r="M45" s="239">
        <f>IFERROR(VLOOKUP(M161,DAY!$A$2:$E$3000,5,0),0)</f>
        <v>0</v>
      </c>
      <c r="N45" s="239">
        <f>IFERROR(VLOOKUP(N161,DAY!$A$2:$E$3000,5,0),0)</f>
        <v>0</v>
      </c>
      <c r="O45" s="239">
        <f>IFERROR(VLOOKUP(O161,DAY!$A$2:$E$3000,5,0),0)</f>
        <v>0</v>
      </c>
      <c r="P45" s="239">
        <f>IFERROR(VLOOKUP(P161,DAY!$A$2:$E$3000,5,0),0)</f>
        <v>0</v>
      </c>
      <c r="Q45" s="239">
        <f>IFERROR(VLOOKUP(Q161,DAY!$A$2:$E$3000,5,0),0)</f>
        <v>0</v>
      </c>
      <c r="R45" s="239">
        <f>IFERROR(VLOOKUP(R161,DAY!$A$2:$E$3000,5,0),0)</f>
        <v>0</v>
      </c>
      <c r="S45" s="239">
        <f>IFERROR(VLOOKUP(S161,DAY!$A$2:$E$3000,5,0),0)</f>
        <v>0</v>
      </c>
      <c r="T45" s="239">
        <f>IFERROR(VLOOKUP(T161,DAY!$A$2:$E$3000,5,0),0)</f>
        <v>0</v>
      </c>
      <c r="U45" s="239">
        <f>IFERROR(VLOOKUP(U161,DAY!$A$2:$E$3000,5,0),0)</f>
        <v>0</v>
      </c>
      <c r="V45" s="239">
        <f>IFERROR(VLOOKUP(V161,DAY!$A$2:$E$3000,5,0),0)</f>
        <v>0</v>
      </c>
      <c r="W45" s="239">
        <f>IFERROR(VLOOKUP(W161,DAY!$A$2:$E$3000,5,0),0)</f>
        <v>0</v>
      </c>
      <c r="X45" s="239">
        <f>IFERROR(VLOOKUP(X161,DAY!$A$2:$E$3000,5,0),0)</f>
        <v>0</v>
      </c>
      <c r="Y45" s="239">
        <f>IFERROR(VLOOKUP(Y161,DAY!$A$2:$E$3000,5,0),0)</f>
        <v>0</v>
      </c>
      <c r="Z45" s="239">
        <f>IFERROR(VLOOKUP(Z161,DAY!$A$2:$E$3000,5,0),0)</f>
        <v>0</v>
      </c>
      <c r="AA45" s="239">
        <f>IFERROR(VLOOKUP(AA161,DAY!$A$2:$E$3000,5,0),0)</f>
        <v>0</v>
      </c>
      <c r="AB45" s="239">
        <f>IFERROR(VLOOKUP(AB161,DAY!$A$2:$E$3000,5,0),0)</f>
        <v>0</v>
      </c>
      <c r="AC45" s="239">
        <f>IFERROR(VLOOKUP(AC161,DAY!$A$2:$E$3000,5,0),0)</f>
        <v>0</v>
      </c>
      <c r="AD45" s="303">
        <f>IFERROR(VLOOKUP(AD161,DAY!$A$2:$E$3000,5,0),0)</f>
        <v>0</v>
      </c>
      <c r="AE45" s="314"/>
      <c r="AF45" s="328"/>
      <c r="AG45" s="338"/>
      <c r="AH45" s="346"/>
      <c r="AI45" s="353"/>
      <c r="AJ45" s="370"/>
      <c r="AM45" s="173"/>
      <c r="AN45" s="173"/>
      <c r="AQ45" s="25" t="str">
        <f>IFERROR(VLOOKUP(AQ162,DAY!$A$2:$E$744,4,0),0)</f>
        <v>月</v>
      </c>
    </row>
    <row r="46" spans="1:52" ht="27.75" customHeight="1">
      <c r="A46" s="204"/>
      <c r="B46" s="225" t="s">
        <v>3</v>
      </c>
      <c r="C46" s="240"/>
      <c r="D46" s="240"/>
      <c r="E46" s="240"/>
      <c r="F46" s="240"/>
      <c r="G46" s="240"/>
      <c r="H46" s="240"/>
      <c r="I46" s="240"/>
      <c r="J46" s="240"/>
      <c r="K46" s="240"/>
      <c r="L46" s="240"/>
      <c r="M46" s="240"/>
      <c r="N46" s="240"/>
      <c r="O46" s="240"/>
      <c r="P46" s="240"/>
      <c r="Q46" s="240"/>
      <c r="R46" s="240"/>
      <c r="S46" s="240"/>
      <c r="T46" s="240"/>
      <c r="U46" s="240"/>
      <c r="V46" s="240"/>
      <c r="W46" s="240"/>
      <c r="X46" s="240"/>
      <c r="Y46" s="240"/>
      <c r="Z46" s="240"/>
      <c r="AA46" s="240"/>
      <c r="AB46" s="240"/>
      <c r="AC46" s="240"/>
      <c r="AD46" s="299"/>
      <c r="AE46" s="315" t="str">
        <f>IF(COUNTA(C46:AD46)=0,"",COUNTIF(C46:AD46,"休日"))</f>
        <v/>
      </c>
      <c r="AF46" s="329" t="str">
        <f>IF(COUNTA(C46:AD46)=0,"",COUNTIF(C46:AD46,"作業"))</f>
        <v/>
      </c>
      <c r="AG46" s="329">
        <f>IFERROR(AE46+AF46,"")</f>
        <v>0</v>
      </c>
      <c r="AH46" s="349" t="str">
        <f>IF(AND(ISNUMBER(AE46),ISNUMBER(AG46)),IFERROR(ROUNDDOWN(AE46/AG46,3),0),"")</f>
        <v/>
      </c>
      <c r="AI46" s="356">
        <f>IFERROR(IF(AG46=0,0,ROUNDDOWN((($AE$16+$AE$22+$AE$28+$AE$34+$AE$40+$AE$46)/($AG$16+$AG$22+$AG$28+$AG$34+$AG$40+$AG$46)),3)),"")</f>
        <v>0</v>
      </c>
      <c r="AJ46" s="374" t="str">
        <f>IF(OR(AI46="",AJ52&lt;&gt;"",AJ58&lt;&gt;"",AJ64&lt;&gt;"",AJ70&lt;&gt;"",AJ76&lt;&gt;"",AJ82&lt;&gt;"",AJ88&lt;&gt;"",AJ94&lt;&gt;"",AJ100&lt;&gt;"",AJ106&lt;&gt;"",AJ112&lt;&gt;"",AJ118&lt;&gt;"",AJ124&lt;&gt;"",AJ130&lt;&gt;""),"",IF(AI46&gt;=0.285,"クリア","閉所不足"))</f>
        <v/>
      </c>
      <c r="AL46" s="3"/>
      <c r="AM46" s="177"/>
      <c r="AN46" s="177"/>
      <c r="AQ46" s="24" t="str">
        <f>IFERROR(VLOOKUP(AQ162,DAY!$A$2:$E$744,5,0),0)</f>
        <v/>
      </c>
    </row>
    <row r="47" spans="1:52" ht="27.75" customHeight="1">
      <c r="A47" s="205"/>
      <c r="B47" s="226" t="s">
        <v>14</v>
      </c>
      <c r="C47" s="241"/>
      <c r="D47" s="241"/>
      <c r="E47" s="241"/>
      <c r="F47" s="241"/>
      <c r="G47" s="241"/>
      <c r="H47" s="241"/>
      <c r="I47" s="241"/>
      <c r="J47" s="241"/>
      <c r="K47" s="241"/>
      <c r="L47" s="241"/>
      <c r="M47" s="241"/>
      <c r="N47" s="241"/>
      <c r="O47" s="241"/>
      <c r="P47" s="241"/>
      <c r="Q47" s="241"/>
      <c r="R47" s="241"/>
      <c r="S47" s="241"/>
      <c r="T47" s="241"/>
      <c r="U47" s="241"/>
      <c r="V47" s="241"/>
      <c r="W47" s="241"/>
      <c r="X47" s="241"/>
      <c r="Y47" s="241"/>
      <c r="Z47" s="241"/>
      <c r="AA47" s="241"/>
      <c r="AB47" s="241"/>
      <c r="AC47" s="241"/>
      <c r="AD47" s="300"/>
      <c r="AE47" s="316" t="str">
        <f>IF(COUNTA(C47:AD47)=0,"",COUNTIF(C47:AD47,"休日"))</f>
        <v/>
      </c>
      <c r="AF47" s="330" t="str">
        <f>IF(COUNTA(C47:AD47)=0,"",COUNTIF(C47:AD47,"作業"))</f>
        <v/>
      </c>
      <c r="AG47" s="339">
        <f>IFERROR(AE47+AF47,"")</f>
        <v>0</v>
      </c>
      <c r="AH47" s="348" t="str">
        <f>IF(AND(ISNUMBER(AE47),ISNUMBER(AG47)),IFERROR(ROUNDDOWN(AE47/AG47,3),0),"")</f>
        <v/>
      </c>
      <c r="AI47" s="357">
        <f>IFERROR(IF(AG47=0,0,ROUNDDOWN((($AE$17+$AE$23+$AE$29+$AE$35+$AE$41+$AE$47)/($AG$17+$AG$23+$AG$29+$AG$35+$AG$41+$AG$47)),3)),"")</f>
        <v>0</v>
      </c>
      <c r="AJ47" s="375" t="str">
        <f>IF(OR(AI47="",AJ53&lt;&gt;"",AJ59&lt;&gt;"",AJ65&lt;&gt;"",AJ71&lt;&gt;"",AJ77&lt;&gt;"",AJ83&lt;&gt;"",AJ89&lt;&gt;"",AJ95&lt;&gt;"",AJ101&lt;&gt;"",AJ107&lt;&gt;"",AJ113&lt;&gt;"",AJ119&lt;&gt;"",AJ125&lt;&gt;"",AJ131&lt;&gt;""),"",IF(AI47&gt;=0.285,"クリア","閉所不足"))</f>
        <v/>
      </c>
      <c r="AM47" s="176" t="e">
        <f>ROUNDDOWN(AF46/AE46,3)</f>
        <v>#DIV/0!</v>
      </c>
      <c r="AN47" s="179" t="e">
        <f>ROUNDDOWN(AI46/AH46,3)</f>
        <v>#DIV/0!</v>
      </c>
      <c r="AQ47" s="182">
        <f>IFERROR(VLOOKUP(AQ162,DAY!$A$2:$E$744,6,0),0)</f>
        <v>0</v>
      </c>
    </row>
    <row r="48" spans="1:52" ht="27.75" customHeight="1">
      <c r="A48" s="203" t="s">
        <v>77</v>
      </c>
      <c r="B48" s="221" t="s">
        <v>7</v>
      </c>
      <c r="C48" s="242">
        <f>IFERROR(VLOOKUP(C162,DAY!$A$2:$E$3000,2,0),0)</f>
        <v>0</v>
      </c>
      <c r="D48" s="242">
        <f>IFERROR(VLOOKUP(D162,DAY!$A$2:$E$744,2,0),0)</f>
        <v>0</v>
      </c>
      <c r="E48" s="242">
        <f>IFERROR(VLOOKUP(E162,DAY!$A$2:$E$744,2,0),0)</f>
        <v>0</v>
      </c>
      <c r="F48" s="242">
        <f>IFERROR(VLOOKUP(F162,DAY!$A$2:$E$744,2,0),0)</f>
        <v>0</v>
      </c>
      <c r="G48" s="242">
        <f>IFERROR(VLOOKUP(G162,DAY!$A$2:$E$744,2,0),0)</f>
        <v>0</v>
      </c>
      <c r="H48" s="242">
        <f>IFERROR(VLOOKUP(H162,DAY!$A$2:$E$744,2,0),0)</f>
        <v>0</v>
      </c>
      <c r="I48" s="242">
        <f>IFERROR(VLOOKUP(I162,DAY!$A$2:$E$744,2,0),0)</f>
        <v>0</v>
      </c>
      <c r="J48" s="242">
        <f>IFERROR(VLOOKUP(J162,DAY!$A$2:$E$744,2,0),0)</f>
        <v>0</v>
      </c>
      <c r="K48" s="242">
        <f>IFERROR(VLOOKUP(K162,DAY!$A$2:$E$744,2,0),0)</f>
        <v>0</v>
      </c>
      <c r="L48" s="242">
        <f>IFERROR(VLOOKUP(L162,DAY!$A$2:$E$744,2,0),0)</f>
        <v>0</v>
      </c>
      <c r="M48" s="242">
        <f>IFERROR(VLOOKUP(M162,DAY!$A$2:$E$744,2,0),0)</f>
        <v>0</v>
      </c>
      <c r="N48" s="242">
        <f>IFERROR(VLOOKUP(N162,DAY!$A$2:$E$744,2,0),0)</f>
        <v>0</v>
      </c>
      <c r="O48" s="242">
        <f>IFERROR(VLOOKUP(O162,DAY!$A$2:$E$744,2,0),0)</f>
        <v>0</v>
      </c>
      <c r="P48" s="242">
        <f>IFERROR(VLOOKUP(P162,DAY!$A$2:$E$744,2,0),0)</f>
        <v>0</v>
      </c>
      <c r="Q48" s="242">
        <f>IFERROR(VLOOKUP(Q162,DAY!$A$2:$E$744,2,0),0)</f>
        <v>0</v>
      </c>
      <c r="R48" s="242">
        <f>IFERROR(VLOOKUP(R162,DAY!$A$2:$E$744,2,0),0)</f>
        <v>0</v>
      </c>
      <c r="S48" s="242">
        <f>IFERROR(VLOOKUP(S162,DAY!$A$2:$E$744,2,0),0)</f>
        <v>0</v>
      </c>
      <c r="T48" s="242">
        <f>IFERROR(VLOOKUP(T162,DAY!$A$2:$E$744,2,0),0)</f>
        <v>0</v>
      </c>
      <c r="U48" s="242">
        <f>IFERROR(VLOOKUP(U162,DAY!$A$2:$E$744,2,0),0)</f>
        <v>0</v>
      </c>
      <c r="V48" s="242">
        <f>IFERROR(VLOOKUP(V162,DAY!$A$2:$E$744,2,0),0)</f>
        <v>0</v>
      </c>
      <c r="W48" s="242">
        <f>IFERROR(VLOOKUP(W162,DAY!$A$2:$E$744,2,0),0)</f>
        <v>0</v>
      </c>
      <c r="X48" s="242">
        <f>IFERROR(VLOOKUP(X162,DAY!$A$2:$E$744,2,0),0)</f>
        <v>0</v>
      </c>
      <c r="Y48" s="242">
        <f>IFERROR(VLOOKUP(Y162,DAY!$A$2:$E$744,2,0),0)</f>
        <v>0</v>
      </c>
      <c r="Z48" s="242">
        <f>IFERROR(VLOOKUP(Z162,DAY!$A$2:$E$744,2,0),0)</f>
        <v>0</v>
      </c>
      <c r="AA48" s="242">
        <f>IFERROR(VLOOKUP(AA162,DAY!$A$2:$E$744,2,0),0)</f>
        <v>0</v>
      </c>
      <c r="AB48" s="242">
        <f>IFERROR(VLOOKUP(AB162,DAY!$A$2:$E$744,2,0),0)</f>
        <v>0</v>
      </c>
      <c r="AC48" s="242">
        <f>IFERROR(VLOOKUP(AC162,DAY!$A$2:$E$744,2,0),0)</f>
        <v>0</v>
      </c>
      <c r="AD48" s="301">
        <f>IFERROR(VLOOKUP(AD162,DAY!$A$2:$E$744,2,0),0)</f>
        <v>0</v>
      </c>
      <c r="AE48" s="312" t="s">
        <v>145</v>
      </c>
      <c r="AF48" s="326" t="s">
        <v>146</v>
      </c>
      <c r="AG48" s="337" t="s">
        <v>139</v>
      </c>
      <c r="AH48" s="345" t="s">
        <v>90</v>
      </c>
      <c r="AI48" s="331" t="s">
        <v>138</v>
      </c>
      <c r="AJ48" s="369" t="s">
        <v>147</v>
      </c>
      <c r="AK48" s="3"/>
      <c r="AM48" s="177"/>
      <c r="AN48" s="177"/>
      <c r="AQ48" s="183">
        <f>IFERROR(VLOOKUP(AQ162,DAY!$A$2:$E$744,7,0),0)</f>
        <v>0</v>
      </c>
    </row>
    <row r="49" spans="1:43" ht="27.75" customHeight="1">
      <c r="A49" s="204"/>
      <c r="B49" s="222" t="s">
        <v>8</v>
      </c>
      <c r="C49" s="237">
        <f>IFERROR(VLOOKUP(C162,DAY!$A$2:$E$3000,3,0),0)</f>
        <v>0</v>
      </c>
      <c r="D49" s="237">
        <f>IFERROR(VLOOKUP(D162,DAY!$A$2:$E$744,3,0),0)</f>
        <v>0</v>
      </c>
      <c r="E49" s="237">
        <f>IFERROR(VLOOKUP(E162,DAY!$A$2:$E$744,3,0),0)</f>
        <v>0</v>
      </c>
      <c r="F49" s="237">
        <f>IFERROR(VLOOKUP(F162,DAY!$A$2:$E$744,3,0),0)</f>
        <v>0</v>
      </c>
      <c r="G49" s="237">
        <f>IFERROR(VLOOKUP(G162,DAY!$A$2:$E$744,3,0),0)</f>
        <v>0</v>
      </c>
      <c r="H49" s="237">
        <f>IFERROR(VLOOKUP(H162,DAY!$A$2:$E$744,3,0),0)</f>
        <v>0</v>
      </c>
      <c r="I49" s="237">
        <f>IFERROR(VLOOKUP(I162,DAY!$A$2:$E$744,3,0),0)</f>
        <v>0</v>
      </c>
      <c r="J49" s="237">
        <f>IFERROR(VLOOKUP(J162,DAY!$A$2:$E$744,3,0),0)</f>
        <v>0</v>
      </c>
      <c r="K49" s="237">
        <f>IFERROR(VLOOKUP(K162,DAY!$A$2:$E$744,3,0),0)</f>
        <v>0</v>
      </c>
      <c r="L49" s="237">
        <f>IFERROR(VLOOKUP(L162,DAY!$A$2:$E$744,3,0),0)</f>
        <v>0</v>
      </c>
      <c r="M49" s="237">
        <f>IFERROR(VLOOKUP(M162,DAY!$A$2:$E$744,3,0),0)</f>
        <v>0</v>
      </c>
      <c r="N49" s="237">
        <f>IFERROR(VLOOKUP(N162,DAY!$A$2:$E$744,3,0),0)</f>
        <v>0</v>
      </c>
      <c r="O49" s="237">
        <f>IFERROR(VLOOKUP(O162,DAY!$A$2:$E$744,3,0),0)</f>
        <v>0</v>
      </c>
      <c r="P49" s="237">
        <f>IFERROR(VLOOKUP(P162,DAY!$A$2:$E$744,3,0),0)</f>
        <v>0</v>
      </c>
      <c r="Q49" s="237">
        <f>IFERROR(VLOOKUP(Q162,DAY!$A$2:$E$744,3,0),0)</f>
        <v>0</v>
      </c>
      <c r="R49" s="237">
        <f>IFERROR(VLOOKUP(R162,DAY!$A$2:$E$744,3,0),0)</f>
        <v>0</v>
      </c>
      <c r="S49" s="237">
        <f>IFERROR(VLOOKUP(S162,DAY!$A$2:$E$744,3,0),0)</f>
        <v>0</v>
      </c>
      <c r="T49" s="237">
        <f>IFERROR(VLOOKUP(T162,DAY!$A$2:$E$744,3,0),0)</f>
        <v>0</v>
      </c>
      <c r="U49" s="237">
        <f>IFERROR(VLOOKUP(U162,DAY!$A$2:$E$744,3,0),0)</f>
        <v>0</v>
      </c>
      <c r="V49" s="237">
        <f>IFERROR(VLOOKUP(V162,DAY!$A$2:$E$744,3,0),0)</f>
        <v>0</v>
      </c>
      <c r="W49" s="237">
        <f>IFERROR(VLOOKUP(W162,DAY!$A$2:$E$744,3,0),0)</f>
        <v>0</v>
      </c>
      <c r="X49" s="237">
        <f>IFERROR(VLOOKUP(X162,DAY!$A$2:$E$744,3,0),0)</f>
        <v>0</v>
      </c>
      <c r="Y49" s="237">
        <f>IFERROR(VLOOKUP(Y162,DAY!$A$2:$E$744,3,0),0)</f>
        <v>0</v>
      </c>
      <c r="Z49" s="237">
        <f>IFERROR(VLOOKUP(Z162,DAY!$A$2:$E$744,3,0),0)</f>
        <v>0</v>
      </c>
      <c r="AA49" s="237">
        <f>IFERROR(VLOOKUP(AA162,DAY!$A$2:$E$744,3,0),0)</f>
        <v>0</v>
      </c>
      <c r="AB49" s="237">
        <f>IFERROR(VLOOKUP(AB162,DAY!$A$2:$E$744,3,0),0)</f>
        <v>0</v>
      </c>
      <c r="AC49" s="237">
        <f>IFERROR(VLOOKUP(AC162,DAY!$A$2:$E$744,3,0),0)</f>
        <v>0</v>
      </c>
      <c r="AD49" s="302">
        <f>IFERROR(VLOOKUP(AD162,DAY!$A$2:$E$744,3,0),0)</f>
        <v>0</v>
      </c>
      <c r="AE49" s="313"/>
      <c r="AF49" s="327"/>
      <c r="AG49" s="338"/>
      <c r="AH49" s="346"/>
      <c r="AI49" s="332"/>
      <c r="AJ49" s="370"/>
      <c r="AM49" s="177"/>
      <c r="AN49" s="177"/>
      <c r="AQ49" s="23">
        <f>IFERROR(VLOOKUP(AQ163,DAY!$A$2:$E$744,2,0),0)</f>
        <v>4</v>
      </c>
    </row>
    <row r="50" spans="1:43" ht="27.75" customHeight="1">
      <c r="A50" s="204"/>
      <c r="B50" s="223" t="s">
        <v>9</v>
      </c>
      <c r="C50" s="238">
        <f>IFERROR(VLOOKUP(C162,DAY!$A$2:$E$3000,4,0),0)</f>
        <v>0</v>
      </c>
      <c r="D50" s="238">
        <f>IFERROR(VLOOKUP(D162,DAY!$A$2:$E$3000,4,0),0)</f>
        <v>0</v>
      </c>
      <c r="E50" s="238">
        <f>IFERROR(VLOOKUP(E162,DAY!$A$2:$E$3000,4,0),0)</f>
        <v>0</v>
      </c>
      <c r="F50" s="238">
        <f>IFERROR(VLOOKUP(F162,DAY!$A$2:$E$3000,4,0),0)</f>
        <v>0</v>
      </c>
      <c r="G50" s="238">
        <f>IFERROR(VLOOKUP(G162,DAY!$A$2:$E$3000,4,0),0)</f>
        <v>0</v>
      </c>
      <c r="H50" s="238">
        <f>IFERROR(VLOOKUP(H162,DAY!$A$2:$E$3000,4,0),0)</f>
        <v>0</v>
      </c>
      <c r="I50" s="238">
        <f>IFERROR(VLOOKUP(I162,DAY!$A$2:$E$3000,4,0),0)</f>
        <v>0</v>
      </c>
      <c r="J50" s="238">
        <f>IFERROR(VLOOKUP(J162,DAY!$A$2:$E$3000,4,0),0)</f>
        <v>0</v>
      </c>
      <c r="K50" s="238">
        <f>IFERROR(VLOOKUP(K162,DAY!$A$2:$E$3000,4,0),0)</f>
        <v>0</v>
      </c>
      <c r="L50" s="238">
        <f>IFERROR(VLOOKUP(L162,DAY!$A$2:$E$3000,4,0),0)</f>
        <v>0</v>
      </c>
      <c r="M50" s="238">
        <f>IFERROR(VLOOKUP(M162,DAY!$A$2:$E$3000,4,0),0)</f>
        <v>0</v>
      </c>
      <c r="N50" s="238">
        <f>IFERROR(VLOOKUP(N162,DAY!$A$2:$E$3000,4,0),0)</f>
        <v>0</v>
      </c>
      <c r="O50" s="238">
        <f>IFERROR(VLOOKUP(O162,DAY!$A$2:$E$3000,4,0),0)</f>
        <v>0</v>
      </c>
      <c r="P50" s="238">
        <f>IFERROR(VLOOKUP(P162,DAY!$A$2:$E$3000,4,0),0)</f>
        <v>0</v>
      </c>
      <c r="Q50" s="238">
        <f>IFERROR(VLOOKUP(Q162,DAY!$A$2:$E$3000,4,0),0)</f>
        <v>0</v>
      </c>
      <c r="R50" s="238">
        <f>IFERROR(VLOOKUP(R162,DAY!$A$2:$E$3000,4,0),0)</f>
        <v>0</v>
      </c>
      <c r="S50" s="238">
        <f>IFERROR(VLOOKUP(S162,DAY!$A$2:$E$3000,4,0),0)</f>
        <v>0</v>
      </c>
      <c r="T50" s="238">
        <f>IFERROR(VLOOKUP(T162,DAY!$A$2:$E$3000,4,0),0)</f>
        <v>0</v>
      </c>
      <c r="U50" s="238">
        <f>IFERROR(VLOOKUP(U162,DAY!$A$2:$E$3000,4,0),0)</f>
        <v>0</v>
      </c>
      <c r="V50" s="238">
        <f>IFERROR(VLOOKUP(V162,DAY!$A$2:$E$3000,4,0),0)</f>
        <v>0</v>
      </c>
      <c r="W50" s="238">
        <f>IFERROR(VLOOKUP(W162,DAY!$A$2:$E$3000,4,0),0)</f>
        <v>0</v>
      </c>
      <c r="X50" s="238">
        <f>IFERROR(VLOOKUP(X162,DAY!$A$2:$E$3000,4,0),0)</f>
        <v>0</v>
      </c>
      <c r="Y50" s="238">
        <f>IFERROR(VLOOKUP(Y162,DAY!$A$2:$E$3000,4,0),0)</f>
        <v>0</v>
      </c>
      <c r="Z50" s="238">
        <f>IFERROR(VLOOKUP(Z162,DAY!$A$2:$E$3000,4,0),0)</f>
        <v>0</v>
      </c>
      <c r="AA50" s="238">
        <f>IFERROR(VLOOKUP(AA162,DAY!$A$2:$E$3000,4,0),0)</f>
        <v>0</v>
      </c>
      <c r="AB50" s="238">
        <f>IFERROR(VLOOKUP(AB162,DAY!$A$2:$E$3000,4,0),0)</f>
        <v>0</v>
      </c>
      <c r="AC50" s="238">
        <f>IFERROR(VLOOKUP(AC162,DAY!$A$2:$E$3000,4,0),0)</f>
        <v>0</v>
      </c>
      <c r="AD50" s="238">
        <f>IFERROR(VLOOKUP(AD162,DAY!$A$2:$E$3000,4,0),0)</f>
        <v>0</v>
      </c>
      <c r="AE50" s="313"/>
      <c r="AF50" s="327"/>
      <c r="AG50" s="338"/>
      <c r="AH50" s="346"/>
      <c r="AI50" s="332"/>
      <c r="AJ50" s="370"/>
      <c r="AM50" s="177"/>
      <c r="AN50" s="177"/>
      <c r="AQ50" s="25">
        <f>IFERROR(VLOOKUP(AQ163,DAY!$A$2:$E$744,3,0),0)</f>
        <v>13</v>
      </c>
    </row>
    <row r="51" spans="1:43" ht="88.5" customHeight="1">
      <c r="A51" s="204"/>
      <c r="B51" s="224" t="s">
        <v>144</v>
      </c>
      <c r="C51" s="239">
        <f>IFERROR(VLOOKUP(C162,DAY!$A$2:$E$3000,5,0),0)</f>
        <v>0</v>
      </c>
      <c r="D51" s="239">
        <f>IFERROR(VLOOKUP(D162,DAY!$A$2:$E$3000,5,0),0)</f>
        <v>0</v>
      </c>
      <c r="E51" s="239">
        <f>IFERROR(VLOOKUP(E162,DAY!$A$2:$E$3000,5,0),0)</f>
        <v>0</v>
      </c>
      <c r="F51" s="239">
        <f>IFERROR(VLOOKUP(F162,DAY!$A$2:$E$3000,5,0),0)</f>
        <v>0</v>
      </c>
      <c r="G51" s="239">
        <f>IFERROR(VLOOKUP(G162,DAY!$A$2:$E$3000,5,0),0)</f>
        <v>0</v>
      </c>
      <c r="H51" s="239">
        <f>IFERROR(VLOOKUP(H162,DAY!$A$2:$E$3000,5,0),0)</f>
        <v>0</v>
      </c>
      <c r="I51" s="239">
        <f>IFERROR(VLOOKUP(I162,DAY!$A$2:$E$3000,5,0),0)</f>
        <v>0</v>
      </c>
      <c r="J51" s="239">
        <f>IFERROR(VLOOKUP(J162,DAY!$A$2:$E$3000,5,0),0)</f>
        <v>0</v>
      </c>
      <c r="K51" s="239">
        <f>IFERROR(VLOOKUP(K162,DAY!$A$2:$E$3000,5,0),0)</f>
        <v>0</v>
      </c>
      <c r="L51" s="239">
        <f>IFERROR(VLOOKUP(L162,DAY!$A$2:$E$3000,5,0),0)</f>
        <v>0</v>
      </c>
      <c r="M51" s="239">
        <f>IFERROR(VLOOKUP(M162,DAY!$A$2:$E$3000,5,0),0)</f>
        <v>0</v>
      </c>
      <c r="N51" s="239">
        <f>IFERROR(VLOOKUP(N162,DAY!$A$2:$E$3000,5,0),0)</f>
        <v>0</v>
      </c>
      <c r="O51" s="239">
        <f>IFERROR(VLOOKUP(O162,DAY!$A$2:$E$3000,5,0),0)</f>
        <v>0</v>
      </c>
      <c r="P51" s="239">
        <f>IFERROR(VLOOKUP(P162,DAY!$A$2:$E$3000,5,0),0)</f>
        <v>0</v>
      </c>
      <c r="Q51" s="239">
        <f>IFERROR(VLOOKUP(Q162,DAY!$A$2:$E$3000,5,0),0)</f>
        <v>0</v>
      </c>
      <c r="R51" s="239">
        <f>IFERROR(VLOOKUP(R162,DAY!$A$2:$E$3000,5,0),0)</f>
        <v>0</v>
      </c>
      <c r="S51" s="239">
        <f>IFERROR(VLOOKUP(S162,DAY!$A$2:$E$3000,5,0),0)</f>
        <v>0</v>
      </c>
      <c r="T51" s="239">
        <f>IFERROR(VLOOKUP(T162,DAY!$A$2:$E$3000,5,0),0)</f>
        <v>0</v>
      </c>
      <c r="U51" s="239">
        <f>IFERROR(VLOOKUP(U162,DAY!$A$2:$E$3000,5,0),0)</f>
        <v>0</v>
      </c>
      <c r="V51" s="239">
        <f>IFERROR(VLOOKUP(V162,DAY!$A$2:$E$3000,5,0),0)</f>
        <v>0</v>
      </c>
      <c r="W51" s="239">
        <f>IFERROR(VLOOKUP(W162,DAY!$A$2:$E$3000,5,0),0)</f>
        <v>0</v>
      </c>
      <c r="X51" s="239">
        <f>IFERROR(VLOOKUP(X162,DAY!$A$2:$E$3000,5,0),0)</f>
        <v>0</v>
      </c>
      <c r="Y51" s="239">
        <f>IFERROR(VLOOKUP(Y162,DAY!$A$2:$E$3000,5,0),0)</f>
        <v>0</v>
      </c>
      <c r="Z51" s="239">
        <f>IFERROR(VLOOKUP(Z162,DAY!$A$2:$E$3000,5,0),0)</f>
        <v>0</v>
      </c>
      <c r="AA51" s="239">
        <f>IFERROR(VLOOKUP(AA162,DAY!$A$2:$E$3000,5,0),0)</f>
        <v>0</v>
      </c>
      <c r="AB51" s="239">
        <f>IFERROR(VLOOKUP(AB162,DAY!$A$2:$E$3000,5,0),0)</f>
        <v>0</v>
      </c>
      <c r="AC51" s="239">
        <f>IFERROR(VLOOKUP(AC162,DAY!$A$2:$E$3000,5,0),0)</f>
        <v>0</v>
      </c>
      <c r="AD51" s="303">
        <f>IFERROR(VLOOKUP(AD162,DAY!$A$2:$E$3000,5,0),0)</f>
        <v>0</v>
      </c>
      <c r="AE51" s="314"/>
      <c r="AF51" s="328"/>
      <c r="AG51" s="338"/>
      <c r="AH51" s="346"/>
      <c r="AI51" s="353"/>
      <c r="AJ51" s="370"/>
      <c r="AM51" s="173"/>
      <c r="AN51" s="173"/>
      <c r="AQ51" s="25" t="str">
        <f>IFERROR(VLOOKUP(AQ163,DAY!$A$2:$E$744,4,0),0)</f>
        <v>月</v>
      </c>
    </row>
    <row r="52" spans="1:43" ht="29.25" customHeight="1">
      <c r="A52" s="204"/>
      <c r="B52" s="225" t="s">
        <v>3</v>
      </c>
      <c r="C52" s="240"/>
      <c r="D52" s="240"/>
      <c r="E52" s="240"/>
      <c r="F52" s="240"/>
      <c r="G52" s="240"/>
      <c r="H52" s="240"/>
      <c r="I52" s="240"/>
      <c r="J52" s="240"/>
      <c r="K52" s="240"/>
      <c r="L52" s="240"/>
      <c r="M52" s="240"/>
      <c r="N52" s="240"/>
      <c r="O52" s="240"/>
      <c r="P52" s="240"/>
      <c r="Q52" s="240"/>
      <c r="R52" s="240"/>
      <c r="S52" s="240"/>
      <c r="T52" s="240"/>
      <c r="U52" s="240"/>
      <c r="V52" s="240"/>
      <c r="W52" s="240"/>
      <c r="X52" s="240"/>
      <c r="Y52" s="240"/>
      <c r="Z52" s="240"/>
      <c r="AA52" s="240"/>
      <c r="AB52" s="240"/>
      <c r="AC52" s="240"/>
      <c r="AD52" s="299"/>
      <c r="AE52" s="315" t="str">
        <f>IF(COUNTA(C52:AD52)=0,"",COUNTIF(C52:AD52,"休日"))</f>
        <v/>
      </c>
      <c r="AF52" s="329" t="str">
        <f>IF(COUNTA(C52:AD52)=0,"",COUNTIF(C52:AD52,"作業"))</f>
        <v/>
      </c>
      <c r="AG52" s="329">
        <f>IFERROR(AE52+AF52,"")</f>
        <v>0</v>
      </c>
      <c r="AH52" s="349" t="str">
        <f>IF(AND(ISNUMBER(AE52),ISNUMBER(AG52)),IFERROR(ROUNDDOWN(AE52/AG52,3),0),"")</f>
        <v/>
      </c>
      <c r="AI52" s="356">
        <f>IFERROR(IF(AG52=0,0,ROUNDDOWN((($AE$16+$AE$22+$AE$28+$AE$34+$AE$40+$AE$46+$AE$52)/($AG$16+$AG$22+$AG$28+$AG$34+$AG$40+$AG$46+$AG$52)),3)),"")</f>
        <v>0</v>
      </c>
      <c r="AJ52" s="374" t="str">
        <f>IF(OR(AI52="",AJ58&lt;&gt;"",AJ64&lt;&gt;"",AJ70&lt;&gt;"",AJ76&lt;&gt;"",AJ82&lt;&gt;"",AJ88&lt;&gt;"",AJ94&lt;&gt;"",AJ100&lt;&gt;"",AJ106&lt;&gt;"",AJ112&lt;&gt;"",AJ118&lt;&gt;"",AJ124&lt;&gt;"",AJ130&lt;&gt;""),"",IF(AI52&gt;=0.285,"クリア","閉所不足"))</f>
        <v/>
      </c>
      <c r="AL52" s="3"/>
      <c r="AM52" s="177"/>
      <c r="AN52" s="177"/>
      <c r="AQ52" s="24" t="str">
        <f>IFERROR(VLOOKUP(AQ163,DAY!$A$2:$E$744,5,0),0)</f>
        <v/>
      </c>
    </row>
    <row r="53" spans="1:43" ht="29.25" customHeight="1">
      <c r="A53" s="205"/>
      <c r="B53" s="226" t="s">
        <v>14</v>
      </c>
      <c r="C53" s="241"/>
      <c r="D53" s="241"/>
      <c r="E53" s="241"/>
      <c r="F53" s="241"/>
      <c r="G53" s="241"/>
      <c r="H53" s="241"/>
      <c r="I53" s="241"/>
      <c r="J53" s="241"/>
      <c r="K53" s="241"/>
      <c r="L53" s="241"/>
      <c r="M53" s="241"/>
      <c r="N53" s="241"/>
      <c r="O53" s="241"/>
      <c r="P53" s="241"/>
      <c r="Q53" s="241"/>
      <c r="R53" s="241"/>
      <c r="S53" s="241"/>
      <c r="T53" s="241"/>
      <c r="U53" s="241"/>
      <c r="V53" s="241"/>
      <c r="W53" s="241"/>
      <c r="X53" s="241"/>
      <c r="Y53" s="241"/>
      <c r="Z53" s="241"/>
      <c r="AA53" s="241"/>
      <c r="AB53" s="241"/>
      <c r="AC53" s="241"/>
      <c r="AD53" s="300"/>
      <c r="AE53" s="316" t="str">
        <f>IF(COUNTA(C53:AD53)=0,"",COUNTIF(C53:AD53,"休日"))</f>
        <v/>
      </c>
      <c r="AF53" s="330" t="str">
        <f>IF(COUNTA(C53:AD53)=0,"",COUNTIF(C53:AD53,"作業"))</f>
        <v/>
      </c>
      <c r="AG53" s="339">
        <f>IFERROR(AE53+AF53,"")</f>
        <v>0</v>
      </c>
      <c r="AH53" s="348" t="str">
        <f>IF(AND(ISNUMBER(AE53),ISNUMBER(AG53)),IFERROR(ROUNDDOWN(AE53/AG53,3),0),"")</f>
        <v/>
      </c>
      <c r="AI53" s="357">
        <f>IFERROR(IF(AG53=0,0,ROUNDDOWN((($AE$17+$AE$23+$AE$29+$AE$35+$AE$41+$AE$47+$AE$53)/($AG$17+$AG$23+$AG$29+$AG$35+$AG$41+$AG$47+$AG$53)),3)),"")</f>
        <v>0</v>
      </c>
      <c r="AJ53" s="375" t="str">
        <f>IF(OR(AI53="",AJ59&lt;&gt;"",AJ65&lt;&gt;"",AJ71&lt;&gt;"",AJ77&lt;&gt;"",AJ83&lt;&gt;"",AJ89&lt;&gt;"",AJ95&lt;&gt;"",AJ101&lt;&gt;"",AJ107&lt;&gt;"",AJ113&lt;&gt;"",AJ119&lt;&gt;"",AJ125&lt;&gt;"",AJ131&lt;&gt;""),"",IF(AI53&gt;=0.285,"クリア","閉所不足"))</f>
        <v/>
      </c>
      <c r="AM53" s="176" t="e">
        <f>ROUNDDOWN(AF52/AE52,3)</f>
        <v>#DIV/0!</v>
      </c>
      <c r="AN53" s="179" t="e">
        <f>ROUNDDOWN(AI52/AH52,3)</f>
        <v>#DIV/0!</v>
      </c>
      <c r="AQ53" s="182">
        <f>IFERROR(VLOOKUP(AQ163,DAY!$A$2:$E$744,6,0),0)</f>
        <v>0</v>
      </c>
    </row>
    <row r="54" spans="1:43" ht="27.75" customHeight="1">
      <c r="A54" s="203" t="s">
        <v>78</v>
      </c>
      <c r="B54" s="221" t="s">
        <v>7</v>
      </c>
      <c r="C54" s="242">
        <f>IFERROR(VLOOKUP(C163,DAY!$A$2:$E$3000,2,0),0)</f>
        <v>0</v>
      </c>
      <c r="D54" s="242">
        <f>IFERROR(VLOOKUP(D163,DAY!$A$2:$E$744,2,0),0)</f>
        <v>0</v>
      </c>
      <c r="E54" s="242">
        <f>IFERROR(VLOOKUP(E163,DAY!$A$2:$E$744,2,0),0)</f>
        <v>0</v>
      </c>
      <c r="F54" s="242">
        <f>IFERROR(VLOOKUP(F163,DAY!$A$2:$E$744,2,0),0)</f>
        <v>0</v>
      </c>
      <c r="G54" s="242">
        <f>IFERROR(VLOOKUP(G163,DAY!$A$2:$E$744,2,0),0)</f>
        <v>0</v>
      </c>
      <c r="H54" s="242">
        <f>IFERROR(VLOOKUP(H163,DAY!$A$2:$E$744,2,0),0)</f>
        <v>0</v>
      </c>
      <c r="I54" s="242">
        <f>IFERROR(VLOOKUP(I163,DAY!$A$2:$E$744,2,0),0)</f>
        <v>0</v>
      </c>
      <c r="J54" s="242">
        <f>IFERROR(VLOOKUP(J163,DAY!$A$2:$E$744,2,0),0)</f>
        <v>0</v>
      </c>
      <c r="K54" s="242">
        <f>IFERROR(VLOOKUP(K163,DAY!$A$2:$E$744,2,0),0)</f>
        <v>0</v>
      </c>
      <c r="L54" s="242">
        <f>IFERROR(VLOOKUP(L163,DAY!$A$2:$E$744,2,0),0)</f>
        <v>0</v>
      </c>
      <c r="M54" s="242">
        <f>IFERROR(VLOOKUP(M163,DAY!$A$2:$E$744,2,0),0)</f>
        <v>0</v>
      </c>
      <c r="N54" s="242">
        <f>IFERROR(VLOOKUP(N163,DAY!$A$2:$E$744,2,0),0)</f>
        <v>0</v>
      </c>
      <c r="O54" s="242">
        <f>IFERROR(VLOOKUP(O163,DAY!$A$2:$E$744,2,0),0)</f>
        <v>0</v>
      </c>
      <c r="P54" s="242">
        <f>IFERROR(VLOOKUP(P163,DAY!$A$2:$E$744,2,0),0)</f>
        <v>0</v>
      </c>
      <c r="Q54" s="242">
        <f>IFERROR(VLOOKUP(Q163,DAY!$A$2:$E$744,2,0),0)</f>
        <v>0</v>
      </c>
      <c r="R54" s="242">
        <f>IFERROR(VLOOKUP(R163,DAY!$A$2:$E$744,2,0),0)</f>
        <v>0</v>
      </c>
      <c r="S54" s="242">
        <f>IFERROR(VLOOKUP(S163,DAY!$A$2:$E$744,2,0),0)</f>
        <v>0</v>
      </c>
      <c r="T54" s="242">
        <f>IFERROR(VLOOKUP(T163,DAY!$A$2:$E$744,2,0),0)</f>
        <v>0</v>
      </c>
      <c r="U54" s="242">
        <f>IFERROR(VLOOKUP(U163,DAY!$A$2:$E$744,2,0),0)</f>
        <v>0</v>
      </c>
      <c r="V54" s="242">
        <f>IFERROR(VLOOKUP(V163,DAY!$A$2:$E$744,2,0),0)</f>
        <v>0</v>
      </c>
      <c r="W54" s="242">
        <f>IFERROR(VLOOKUP(W163,DAY!$A$2:$E$744,2,0),0)</f>
        <v>0</v>
      </c>
      <c r="X54" s="242">
        <f>IFERROR(VLOOKUP(X163,DAY!$A$2:$E$744,2,0),0)</f>
        <v>0</v>
      </c>
      <c r="Y54" s="242">
        <f>IFERROR(VLOOKUP(Y163,DAY!$A$2:$E$744,2,0),0)</f>
        <v>0</v>
      </c>
      <c r="Z54" s="242">
        <f>IFERROR(VLOOKUP(Z163,DAY!$A$2:$E$744,2,0),0)</f>
        <v>0</v>
      </c>
      <c r="AA54" s="242">
        <f>IFERROR(VLOOKUP(AA163,DAY!$A$2:$E$744,2,0),0)</f>
        <v>0</v>
      </c>
      <c r="AB54" s="242">
        <f>IFERROR(VLOOKUP(AB163,DAY!$A$2:$E$744,2,0),0)</f>
        <v>0</v>
      </c>
      <c r="AC54" s="242">
        <f>IFERROR(VLOOKUP(AC163,DAY!$A$2:$E$744,2,0),0)</f>
        <v>0</v>
      </c>
      <c r="AD54" s="301">
        <f>IFERROR(VLOOKUP(AD163,DAY!$A$2:$E$744,2,0),0)</f>
        <v>0</v>
      </c>
      <c r="AE54" s="312" t="s">
        <v>145</v>
      </c>
      <c r="AF54" s="326" t="s">
        <v>146</v>
      </c>
      <c r="AG54" s="337" t="s">
        <v>139</v>
      </c>
      <c r="AH54" s="345" t="s">
        <v>90</v>
      </c>
      <c r="AI54" s="331" t="s">
        <v>138</v>
      </c>
      <c r="AJ54" s="369" t="s">
        <v>147</v>
      </c>
      <c r="AK54" s="3"/>
      <c r="AM54" s="177"/>
      <c r="AN54" s="177"/>
      <c r="AQ54" s="184">
        <f>IFERROR(VLOOKUP(AQ163,DAY!$A$2:$E$744,7,0),0)</f>
        <v>0</v>
      </c>
    </row>
    <row r="55" spans="1:43" ht="27.75" customHeight="1">
      <c r="A55" s="204"/>
      <c r="B55" s="222" t="s">
        <v>8</v>
      </c>
      <c r="C55" s="237">
        <f>IFERROR(VLOOKUP(C163,DAY!$A$2:$E$3000,3,0),0)</f>
        <v>0</v>
      </c>
      <c r="D55" s="237">
        <f>IFERROR(VLOOKUP(D163,DAY!$A$2:$E$744,3,0),0)</f>
        <v>0</v>
      </c>
      <c r="E55" s="237">
        <f>IFERROR(VLOOKUP(E163,DAY!$A$2:$E$744,3,0),0)</f>
        <v>0</v>
      </c>
      <c r="F55" s="237">
        <f>IFERROR(VLOOKUP(F163,DAY!$A$2:$E$744,3,0),0)</f>
        <v>0</v>
      </c>
      <c r="G55" s="237">
        <f>IFERROR(VLOOKUP(G163,DAY!$A$2:$E$744,3,0),0)</f>
        <v>0</v>
      </c>
      <c r="H55" s="237">
        <f>IFERROR(VLOOKUP(H163,DAY!$A$2:$E$744,3,0),0)</f>
        <v>0</v>
      </c>
      <c r="I55" s="237">
        <f>IFERROR(VLOOKUP(I163,DAY!$A$2:$E$744,3,0),0)</f>
        <v>0</v>
      </c>
      <c r="J55" s="237">
        <f>IFERROR(VLOOKUP(J163,DAY!$A$2:$E$744,3,0),0)</f>
        <v>0</v>
      </c>
      <c r="K55" s="237">
        <f>IFERROR(VLOOKUP(K163,DAY!$A$2:$E$744,3,0),0)</f>
        <v>0</v>
      </c>
      <c r="L55" s="237">
        <f>IFERROR(VLOOKUP(L163,DAY!$A$2:$E$744,3,0),0)</f>
        <v>0</v>
      </c>
      <c r="M55" s="237">
        <f>IFERROR(VLOOKUP(M163,DAY!$A$2:$E$744,3,0),0)</f>
        <v>0</v>
      </c>
      <c r="N55" s="237">
        <f>IFERROR(VLOOKUP(N163,DAY!$A$2:$E$744,3,0),0)</f>
        <v>0</v>
      </c>
      <c r="O55" s="237">
        <f>IFERROR(VLOOKUP(O163,DAY!$A$2:$E$744,3,0),0)</f>
        <v>0</v>
      </c>
      <c r="P55" s="237">
        <f>IFERROR(VLOOKUP(P163,DAY!$A$2:$E$744,3,0),0)</f>
        <v>0</v>
      </c>
      <c r="Q55" s="237">
        <f>IFERROR(VLOOKUP(Q163,DAY!$A$2:$E$744,3,0),0)</f>
        <v>0</v>
      </c>
      <c r="R55" s="237">
        <f>IFERROR(VLOOKUP(R163,DAY!$A$2:$E$744,3,0),0)</f>
        <v>0</v>
      </c>
      <c r="S55" s="237">
        <f>IFERROR(VLOOKUP(S163,DAY!$A$2:$E$744,3,0),0)</f>
        <v>0</v>
      </c>
      <c r="T55" s="237">
        <f>IFERROR(VLOOKUP(T163,DAY!$A$2:$E$744,3,0),0)</f>
        <v>0</v>
      </c>
      <c r="U55" s="237">
        <f>IFERROR(VLOOKUP(U163,DAY!$A$2:$E$744,3,0),0)</f>
        <v>0</v>
      </c>
      <c r="V55" s="237">
        <f>IFERROR(VLOOKUP(V163,DAY!$A$2:$E$744,3,0),0)</f>
        <v>0</v>
      </c>
      <c r="W55" s="237">
        <f>IFERROR(VLOOKUP(W163,DAY!$A$2:$E$744,3,0),0)</f>
        <v>0</v>
      </c>
      <c r="X55" s="237">
        <f>IFERROR(VLOOKUP(X163,DAY!$A$2:$E$744,3,0),0)</f>
        <v>0</v>
      </c>
      <c r="Y55" s="237">
        <f>IFERROR(VLOOKUP(Y163,DAY!$A$2:$E$744,3,0),0)</f>
        <v>0</v>
      </c>
      <c r="Z55" s="237">
        <f>IFERROR(VLOOKUP(Z163,DAY!$A$2:$E$744,3,0),0)</f>
        <v>0</v>
      </c>
      <c r="AA55" s="237">
        <f>IFERROR(VLOOKUP(AA163,DAY!$A$2:$E$744,3,0),0)</f>
        <v>0</v>
      </c>
      <c r="AB55" s="237">
        <f>IFERROR(VLOOKUP(AB163,DAY!$A$2:$E$744,3,0),0)</f>
        <v>0</v>
      </c>
      <c r="AC55" s="237">
        <f>IFERROR(VLOOKUP(AC163,DAY!$A$2:$E$744,3,0),0)</f>
        <v>0</v>
      </c>
      <c r="AD55" s="302">
        <f>IFERROR(VLOOKUP(AD163,DAY!$A$2:$E$744,3,0),0)</f>
        <v>0</v>
      </c>
      <c r="AE55" s="313"/>
      <c r="AF55" s="327"/>
      <c r="AG55" s="338"/>
      <c r="AH55" s="346"/>
      <c r="AI55" s="332"/>
      <c r="AJ55" s="370"/>
      <c r="AM55" s="177"/>
      <c r="AN55" s="177"/>
      <c r="AQ55" s="19">
        <f>IFERROR(VLOOKUP(AQ164,DAY!$A$2:$E$744,2,0),0)</f>
        <v>4</v>
      </c>
    </row>
    <row r="56" spans="1:43" ht="27.75" customHeight="1">
      <c r="A56" s="204"/>
      <c r="B56" s="223" t="s">
        <v>9</v>
      </c>
      <c r="C56" s="238">
        <f>IFERROR(VLOOKUP(C163,DAY!$A$2:$E$3000,4,0),0)</f>
        <v>0</v>
      </c>
      <c r="D56" s="238">
        <f>IFERROR(VLOOKUP(D163,DAY!$A$2:$E$3000,4,0),0)</f>
        <v>0</v>
      </c>
      <c r="E56" s="238">
        <f>IFERROR(VLOOKUP(E163,DAY!$A$2:$E$3000,4,0),0)</f>
        <v>0</v>
      </c>
      <c r="F56" s="238">
        <f>IFERROR(VLOOKUP(F163,DAY!$A$2:$E$3000,4,0),0)</f>
        <v>0</v>
      </c>
      <c r="G56" s="238">
        <f>IFERROR(VLOOKUP(G163,DAY!$A$2:$E$3000,4,0),0)</f>
        <v>0</v>
      </c>
      <c r="H56" s="238">
        <f>IFERROR(VLOOKUP(H163,DAY!$A$2:$E$3000,4,0),0)</f>
        <v>0</v>
      </c>
      <c r="I56" s="238">
        <f>IFERROR(VLOOKUP(I163,DAY!$A$2:$E$3000,4,0),0)</f>
        <v>0</v>
      </c>
      <c r="J56" s="238">
        <f>IFERROR(VLOOKUP(J163,DAY!$A$2:$E$3000,4,0),0)</f>
        <v>0</v>
      </c>
      <c r="K56" s="238">
        <f>IFERROR(VLOOKUP(K163,DAY!$A$2:$E$3000,4,0),0)</f>
        <v>0</v>
      </c>
      <c r="L56" s="238">
        <f>IFERROR(VLOOKUP(L163,DAY!$A$2:$E$3000,4,0),0)</f>
        <v>0</v>
      </c>
      <c r="M56" s="238">
        <f>IFERROR(VLOOKUP(M163,DAY!$A$2:$E$3000,4,0),0)</f>
        <v>0</v>
      </c>
      <c r="N56" s="238">
        <f>IFERROR(VLOOKUP(N163,DAY!$A$2:$E$3000,4,0),0)</f>
        <v>0</v>
      </c>
      <c r="O56" s="238">
        <f>IFERROR(VLOOKUP(O163,DAY!$A$2:$E$3000,4,0),0)</f>
        <v>0</v>
      </c>
      <c r="P56" s="238">
        <f>IFERROR(VLOOKUP(P163,DAY!$A$2:$E$3000,4,0),0)</f>
        <v>0</v>
      </c>
      <c r="Q56" s="238">
        <f>IFERROR(VLOOKUP(Q163,DAY!$A$2:$E$3000,4,0),0)</f>
        <v>0</v>
      </c>
      <c r="R56" s="238">
        <f>IFERROR(VLOOKUP(R163,DAY!$A$2:$E$3000,4,0),0)</f>
        <v>0</v>
      </c>
      <c r="S56" s="238">
        <f>IFERROR(VLOOKUP(S163,DAY!$A$2:$E$3000,4,0),0)</f>
        <v>0</v>
      </c>
      <c r="T56" s="238">
        <f>IFERROR(VLOOKUP(T163,DAY!$A$2:$E$3000,4,0),0)</f>
        <v>0</v>
      </c>
      <c r="U56" s="238">
        <f>IFERROR(VLOOKUP(U163,DAY!$A$2:$E$3000,4,0),0)</f>
        <v>0</v>
      </c>
      <c r="V56" s="238">
        <f>IFERROR(VLOOKUP(V163,DAY!$A$2:$E$3000,4,0),0)</f>
        <v>0</v>
      </c>
      <c r="W56" s="238">
        <f>IFERROR(VLOOKUP(W163,DAY!$A$2:$E$3000,4,0),0)</f>
        <v>0</v>
      </c>
      <c r="X56" s="238">
        <f>IFERROR(VLOOKUP(X163,DAY!$A$2:$E$3000,4,0),0)</f>
        <v>0</v>
      </c>
      <c r="Y56" s="238">
        <f>IFERROR(VLOOKUP(Y163,DAY!$A$2:$E$3000,4,0),0)</f>
        <v>0</v>
      </c>
      <c r="Z56" s="238">
        <f>IFERROR(VLOOKUP(Z163,DAY!$A$2:$E$3000,4,0),0)</f>
        <v>0</v>
      </c>
      <c r="AA56" s="238">
        <f>IFERROR(VLOOKUP(AA163,DAY!$A$2:$E$3000,4,0),0)</f>
        <v>0</v>
      </c>
      <c r="AB56" s="238">
        <f>IFERROR(VLOOKUP(AB163,DAY!$A$2:$E$3000,4,0),0)</f>
        <v>0</v>
      </c>
      <c r="AC56" s="238">
        <f>IFERROR(VLOOKUP(AC163,DAY!$A$2:$E$3000,4,0),0)</f>
        <v>0</v>
      </c>
      <c r="AD56" s="238">
        <f>IFERROR(VLOOKUP(AD163,DAY!$A$2:$E$3000,4,0),0)</f>
        <v>0</v>
      </c>
      <c r="AE56" s="313"/>
      <c r="AF56" s="327"/>
      <c r="AG56" s="338"/>
      <c r="AH56" s="346"/>
      <c r="AI56" s="332"/>
      <c r="AJ56" s="370"/>
      <c r="AM56" s="177"/>
      <c r="AN56" s="177"/>
      <c r="AQ56" s="25">
        <f>IFERROR(VLOOKUP(AQ164,DAY!$A$2:$E$744,3,0),0)</f>
        <v>13</v>
      </c>
    </row>
    <row r="57" spans="1:43" ht="88.5" customHeight="1">
      <c r="A57" s="204"/>
      <c r="B57" s="224" t="s">
        <v>144</v>
      </c>
      <c r="C57" s="239">
        <f>IFERROR(VLOOKUP(C163,DAY!$A$2:$E$3000,5,0),0)</f>
        <v>0</v>
      </c>
      <c r="D57" s="239">
        <f>IFERROR(VLOOKUP(D163,DAY!$A$2:$E$3000,5,0),0)</f>
        <v>0</v>
      </c>
      <c r="E57" s="239">
        <f>IFERROR(VLOOKUP(E163,DAY!$A$2:$E$3000,5,0),0)</f>
        <v>0</v>
      </c>
      <c r="F57" s="239">
        <f>IFERROR(VLOOKUP(F163,DAY!$A$2:$E$3000,5,0),0)</f>
        <v>0</v>
      </c>
      <c r="G57" s="239">
        <f>IFERROR(VLOOKUP(G163,DAY!$A$2:$E$3000,5,0),0)</f>
        <v>0</v>
      </c>
      <c r="H57" s="239">
        <f>IFERROR(VLOOKUP(H163,DAY!$A$2:$E$3000,5,0),0)</f>
        <v>0</v>
      </c>
      <c r="I57" s="239">
        <f>IFERROR(VLOOKUP(I163,DAY!$A$2:$E$3000,5,0),0)</f>
        <v>0</v>
      </c>
      <c r="J57" s="239">
        <f>IFERROR(VLOOKUP(J163,DAY!$A$2:$E$3000,5,0),0)</f>
        <v>0</v>
      </c>
      <c r="K57" s="239">
        <f>IFERROR(VLOOKUP(K163,DAY!$A$2:$E$3000,5,0),0)</f>
        <v>0</v>
      </c>
      <c r="L57" s="239">
        <f>IFERROR(VLOOKUP(L163,DAY!$A$2:$E$3000,5,0),0)</f>
        <v>0</v>
      </c>
      <c r="M57" s="239">
        <f>IFERROR(VLOOKUP(M163,DAY!$A$2:$E$3000,5,0),0)</f>
        <v>0</v>
      </c>
      <c r="N57" s="239">
        <f>IFERROR(VLOOKUP(N163,DAY!$A$2:$E$3000,5,0),0)</f>
        <v>0</v>
      </c>
      <c r="O57" s="239">
        <f>IFERROR(VLOOKUP(O163,DAY!$A$2:$E$3000,5,0),0)</f>
        <v>0</v>
      </c>
      <c r="P57" s="239">
        <f>IFERROR(VLOOKUP(P163,DAY!$A$2:$E$3000,5,0),0)</f>
        <v>0</v>
      </c>
      <c r="Q57" s="239">
        <f>IFERROR(VLOOKUP(Q163,DAY!$A$2:$E$3000,5,0),0)</f>
        <v>0</v>
      </c>
      <c r="R57" s="239">
        <f>IFERROR(VLOOKUP(R163,DAY!$A$2:$E$3000,5,0),0)</f>
        <v>0</v>
      </c>
      <c r="S57" s="239">
        <f>IFERROR(VLOOKUP(S163,DAY!$A$2:$E$3000,5,0),0)</f>
        <v>0</v>
      </c>
      <c r="T57" s="239">
        <f>IFERROR(VLOOKUP(T163,DAY!$A$2:$E$3000,5,0),0)</f>
        <v>0</v>
      </c>
      <c r="U57" s="239">
        <f>IFERROR(VLOOKUP(U163,DAY!$A$2:$E$3000,5,0),0)</f>
        <v>0</v>
      </c>
      <c r="V57" s="239">
        <f>IFERROR(VLOOKUP(V163,DAY!$A$2:$E$3000,5,0),0)</f>
        <v>0</v>
      </c>
      <c r="W57" s="239">
        <f>IFERROR(VLOOKUP(W163,DAY!$A$2:$E$3000,5,0),0)</f>
        <v>0</v>
      </c>
      <c r="X57" s="239">
        <f>IFERROR(VLOOKUP(X163,DAY!$A$2:$E$3000,5,0),0)</f>
        <v>0</v>
      </c>
      <c r="Y57" s="239">
        <f>IFERROR(VLOOKUP(Y163,DAY!$A$2:$E$3000,5,0),0)</f>
        <v>0</v>
      </c>
      <c r="Z57" s="239">
        <f>IFERROR(VLOOKUP(Z163,DAY!$A$2:$E$3000,5,0),0)</f>
        <v>0</v>
      </c>
      <c r="AA57" s="239">
        <f>IFERROR(VLOOKUP(AA163,DAY!$A$2:$E$3000,5,0),0)</f>
        <v>0</v>
      </c>
      <c r="AB57" s="239">
        <f>IFERROR(VLOOKUP(AB163,DAY!$A$2:$E$3000,5,0),0)</f>
        <v>0</v>
      </c>
      <c r="AC57" s="239">
        <f>IFERROR(VLOOKUP(AC163,DAY!$A$2:$E$3000,5,0),0)</f>
        <v>0</v>
      </c>
      <c r="AD57" s="303">
        <f>IFERROR(VLOOKUP(AD163,DAY!$A$2:$E$3000,5,0),0)</f>
        <v>0</v>
      </c>
      <c r="AE57" s="314"/>
      <c r="AF57" s="328"/>
      <c r="AG57" s="338"/>
      <c r="AH57" s="346"/>
      <c r="AI57" s="353"/>
      <c r="AJ57" s="370"/>
      <c r="AM57" s="173"/>
      <c r="AN57" s="173"/>
      <c r="AQ57" s="25" t="str">
        <f>IFERROR(VLOOKUP(AQ164,DAY!$A$2:$E$744,4,0),0)</f>
        <v>月</v>
      </c>
    </row>
    <row r="58" spans="1:43" ht="27.75" customHeight="1">
      <c r="A58" s="204"/>
      <c r="B58" s="225" t="s">
        <v>3</v>
      </c>
      <c r="C58" s="240"/>
      <c r="D58" s="240"/>
      <c r="E58" s="240"/>
      <c r="F58" s="240"/>
      <c r="G58" s="240"/>
      <c r="H58" s="240"/>
      <c r="I58" s="240"/>
      <c r="J58" s="240"/>
      <c r="K58" s="240"/>
      <c r="L58" s="240"/>
      <c r="M58" s="240"/>
      <c r="N58" s="240"/>
      <c r="O58" s="240"/>
      <c r="P58" s="240"/>
      <c r="Q58" s="240"/>
      <c r="R58" s="240"/>
      <c r="S58" s="240"/>
      <c r="T58" s="240"/>
      <c r="U58" s="240"/>
      <c r="V58" s="240"/>
      <c r="W58" s="240"/>
      <c r="X58" s="240"/>
      <c r="Y58" s="240"/>
      <c r="Z58" s="240"/>
      <c r="AA58" s="240"/>
      <c r="AB58" s="240"/>
      <c r="AC58" s="240"/>
      <c r="AD58" s="299"/>
      <c r="AE58" s="315" t="str">
        <f>IF(COUNTA(C58:AD58)=0,"",COUNTIF(C58:AD58,"休日"))</f>
        <v/>
      </c>
      <c r="AF58" s="329" t="str">
        <f>IF(COUNTA(C58:AD58)=0,"",COUNTIF(C58:AD58,"作業"))</f>
        <v/>
      </c>
      <c r="AG58" s="329">
        <f>IFERROR(AE58+AF58,"")</f>
        <v>0</v>
      </c>
      <c r="AH58" s="349" t="str">
        <f>IF(AND(ISNUMBER(AE58),ISNUMBER(AG58)),IFERROR(ROUNDDOWN(AE58/AG58,3),0),"")</f>
        <v/>
      </c>
      <c r="AI58" s="356">
        <f>IFERROR(IF(AG58=0,0,ROUNDDOWN((($AE$16+$AE$22+$AE$28+$AE$34+$AE$40+$AE$46+$AE$52+$AE$58)/($AG$16+$AG$22+$AG$28+$AG$34+$AG$40+$AG$46+$AG$52+$AG$58)),3)),"")</f>
        <v>0</v>
      </c>
      <c r="AJ58" s="374" t="str">
        <f>IF(OR(AI58="",AJ64&lt;&gt;"",AJ70&lt;&gt;"",AJ76&lt;&gt;"",AJ82&lt;&gt;"",AJ88&lt;&gt;"",AJ94&lt;&gt;"",AJ100&lt;&gt;"",AJ106&lt;&gt;"",AJ112&lt;&gt;"",AJ118&lt;&gt;"",AJ124&lt;&gt;"",AJ130&lt;&gt;""),"",IF(AI58&gt;=0.285,"クリア","閉所不足"))</f>
        <v/>
      </c>
      <c r="AL58" s="3"/>
      <c r="AM58" s="177"/>
      <c r="AN58" s="177"/>
      <c r="AQ58" s="24" t="str">
        <f>IFERROR(VLOOKUP(AQ164,DAY!$A$2:$E$744,5,0),0)</f>
        <v/>
      </c>
    </row>
    <row r="59" spans="1:43" ht="27.75" customHeight="1">
      <c r="A59" s="205"/>
      <c r="B59" s="226" t="s">
        <v>14</v>
      </c>
      <c r="C59" s="241"/>
      <c r="D59" s="241"/>
      <c r="E59" s="241"/>
      <c r="F59" s="241"/>
      <c r="G59" s="241"/>
      <c r="H59" s="241"/>
      <c r="I59" s="241"/>
      <c r="J59" s="241"/>
      <c r="K59" s="241"/>
      <c r="L59" s="241"/>
      <c r="M59" s="241"/>
      <c r="N59" s="241"/>
      <c r="O59" s="241"/>
      <c r="P59" s="241"/>
      <c r="Q59" s="241"/>
      <c r="R59" s="241"/>
      <c r="S59" s="241"/>
      <c r="T59" s="241"/>
      <c r="U59" s="241"/>
      <c r="V59" s="241"/>
      <c r="W59" s="241"/>
      <c r="X59" s="241"/>
      <c r="Y59" s="241"/>
      <c r="Z59" s="241"/>
      <c r="AA59" s="241"/>
      <c r="AB59" s="241"/>
      <c r="AC59" s="241"/>
      <c r="AD59" s="300"/>
      <c r="AE59" s="316" t="str">
        <f>IF(COUNTA(C59:AD59)=0,"",COUNTIF(C59:AD59,"休日"))</f>
        <v/>
      </c>
      <c r="AF59" s="330" t="str">
        <f>IF(COUNTA(C59:AD59)=0,"",COUNTIF(C59:AD59,"作業"))</f>
        <v/>
      </c>
      <c r="AG59" s="339">
        <f>IFERROR(AE59+AF59,"")</f>
        <v>0</v>
      </c>
      <c r="AH59" s="348" t="str">
        <f>IF(AND(ISNUMBER(AE59),ISNUMBER(AG59)),IFERROR(ROUNDDOWN(AE59/AG59,3),0),"")</f>
        <v/>
      </c>
      <c r="AI59" s="357">
        <f>IFERROR(IF(AG59=0,0,ROUNDDOWN((($AE$17+$AE$23+$AE$29+$AE$35+$AE$41+$AE$47+$AE$53+$AE$59)/($AG$17+$AG$23+$AG$29+$AG$35+$AG$41+$AG$47+$AG$53+$AG$59)),3)),"")</f>
        <v>0</v>
      </c>
      <c r="AJ59" s="375" t="str">
        <f>IF(OR(AI59="",AJ65&lt;&gt;"",AJ71&lt;&gt;"",AJ77&lt;&gt;"",AJ83&lt;&gt;"",AJ89&lt;&gt;"",AJ95&lt;&gt;"",AJ101&lt;&gt;"",AJ107&lt;&gt;"",AJ113&lt;&gt;"",AJ119&lt;&gt;"",AJ125&lt;&gt;"",AJ131&lt;&gt;""),"",IF(AI59&gt;=0.285,"クリア","閉所不足"))</f>
        <v/>
      </c>
      <c r="AM59" s="176" t="e">
        <f>ROUNDDOWN(AF58/AE58,3)</f>
        <v>#DIV/0!</v>
      </c>
      <c r="AN59" s="179" t="e">
        <f>ROUNDDOWN(AI58/AH58,3)</f>
        <v>#DIV/0!</v>
      </c>
      <c r="AQ59" s="182">
        <f>IFERROR(VLOOKUP(AQ164,DAY!$A$2:$E$744,6,0),0)</f>
        <v>0</v>
      </c>
    </row>
    <row r="60" spans="1:43" ht="27.75" customHeight="1">
      <c r="A60" s="203" t="s">
        <v>79</v>
      </c>
      <c r="B60" s="221" t="s">
        <v>7</v>
      </c>
      <c r="C60" s="242">
        <f>IFERROR(VLOOKUP(C164,DAY!$A$2:$E$3000,2,0),0)</f>
        <v>0</v>
      </c>
      <c r="D60" s="242">
        <f>IFERROR(VLOOKUP(D164,DAY!$A$2:$E$744,2,0),0)</f>
        <v>0</v>
      </c>
      <c r="E60" s="242">
        <f>IFERROR(VLOOKUP(E164,DAY!$A$2:$E$744,2,0),0)</f>
        <v>0</v>
      </c>
      <c r="F60" s="242">
        <f>IFERROR(VLOOKUP(F164,DAY!$A$2:$E$744,2,0),0)</f>
        <v>0</v>
      </c>
      <c r="G60" s="242">
        <f>IFERROR(VLOOKUP(G164,DAY!$A$2:$E$744,2,0),0)</f>
        <v>0</v>
      </c>
      <c r="H60" s="242">
        <f>IFERROR(VLOOKUP(H164,DAY!$A$2:$E$744,2,0),0)</f>
        <v>0</v>
      </c>
      <c r="I60" s="242">
        <f>IFERROR(VLOOKUP(I164,DAY!$A$2:$E$744,2,0),0)</f>
        <v>0</v>
      </c>
      <c r="J60" s="242">
        <f>IFERROR(VLOOKUP(J164,DAY!$A$2:$E$744,2,0),0)</f>
        <v>0</v>
      </c>
      <c r="K60" s="242">
        <f>IFERROR(VLOOKUP(K164,DAY!$A$2:$E$744,2,0),0)</f>
        <v>0</v>
      </c>
      <c r="L60" s="242">
        <f>IFERROR(VLOOKUP(L164,DAY!$A$2:$E$744,2,0),0)</f>
        <v>0</v>
      </c>
      <c r="M60" s="242">
        <f>IFERROR(VLOOKUP(M164,DAY!$A$2:$E$744,2,0),0)</f>
        <v>0</v>
      </c>
      <c r="N60" s="242">
        <f>IFERROR(VLOOKUP(N164,DAY!$A$2:$E$744,2,0),0)</f>
        <v>0</v>
      </c>
      <c r="O60" s="242">
        <f>IFERROR(VLOOKUP(O164,DAY!$A$2:$E$744,2,0),0)</f>
        <v>0</v>
      </c>
      <c r="P60" s="242">
        <f>IFERROR(VLOOKUP(P164,DAY!$A$2:$E$744,2,0),0)</f>
        <v>0</v>
      </c>
      <c r="Q60" s="242">
        <f>IFERROR(VLOOKUP(Q164,DAY!$A$2:$E$744,2,0),0)</f>
        <v>0</v>
      </c>
      <c r="R60" s="242">
        <f>IFERROR(VLOOKUP(R164,DAY!$A$2:$E$744,2,0),0)</f>
        <v>0</v>
      </c>
      <c r="S60" s="242">
        <f>IFERROR(VLOOKUP(S164,DAY!$A$2:$E$744,2,0),0)</f>
        <v>0</v>
      </c>
      <c r="T60" s="242">
        <f>IFERROR(VLOOKUP(T164,DAY!$A$2:$E$744,2,0),0)</f>
        <v>0</v>
      </c>
      <c r="U60" s="242">
        <f>IFERROR(VLOOKUP(U164,DAY!$A$2:$E$744,2,0),0)</f>
        <v>0</v>
      </c>
      <c r="V60" s="242">
        <f>IFERROR(VLOOKUP(V164,DAY!$A$2:$E$744,2,0),0)</f>
        <v>0</v>
      </c>
      <c r="W60" s="242">
        <f>IFERROR(VLOOKUP(W164,DAY!$A$2:$E$744,2,0),0)</f>
        <v>0</v>
      </c>
      <c r="X60" s="242">
        <f>IFERROR(VLOOKUP(X164,DAY!$A$2:$E$744,2,0),0)</f>
        <v>0</v>
      </c>
      <c r="Y60" s="242">
        <f>IFERROR(VLOOKUP(Y164,DAY!$A$2:$E$744,2,0),0)</f>
        <v>0</v>
      </c>
      <c r="Z60" s="242">
        <f>IFERROR(VLOOKUP(Z164,DAY!$A$2:$E$744,2,0),0)</f>
        <v>0</v>
      </c>
      <c r="AA60" s="242">
        <f>IFERROR(VLOOKUP(AA164,DAY!$A$2:$E$744,2,0),0)</f>
        <v>0</v>
      </c>
      <c r="AB60" s="242">
        <f>IFERROR(VLOOKUP(AB164,DAY!$A$2:$E$744,2,0),0)</f>
        <v>0</v>
      </c>
      <c r="AC60" s="242">
        <f>IFERROR(VLOOKUP(AC164,DAY!$A$2:$E$744,2,0),0)</f>
        <v>0</v>
      </c>
      <c r="AD60" s="301">
        <f>IFERROR(VLOOKUP(AD164,DAY!$A$2:$E$744,2,0),0)</f>
        <v>0</v>
      </c>
      <c r="AE60" s="312" t="s">
        <v>145</v>
      </c>
      <c r="AF60" s="326" t="s">
        <v>146</v>
      </c>
      <c r="AG60" s="337" t="s">
        <v>139</v>
      </c>
      <c r="AH60" s="345" t="s">
        <v>90</v>
      </c>
      <c r="AI60" s="331" t="s">
        <v>138</v>
      </c>
      <c r="AJ60" s="369" t="s">
        <v>147</v>
      </c>
      <c r="AK60" s="3"/>
      <c r="AM60" s="177"/>
      <c r="AN60" s="177"/>
      <c r="AQ60" s="183">
        <f>IFERROR(VLOOKUP(AQ164,DAY!$A$2:$E$744,7,0),0)</f>
        <v>0</v>
      </c>
    </row>
    <row r="61" spans="1:43" ht="27.75" customHeight="1">
      <c r="A61" s="204"/>
      <c r="B61" s="222" t="s">
        <v>8</v>
      </c>
      <c r="C61" s="237">
        <f>IFERROR(VLOOKUP(C164,DAY!$A$2:$E$3000,3,0),0)</f>
        <v>0</v>
      </c>
      <c r="D61" s="237">
        <f>IFERROR(VLOOKUP(D164,DAY!$A$2:$E$744,3,0),0)</f>
        <v>0</v>
      </c>
      <c r="E61" s="237">
        <f>IFERROR(VLOOKUP(E164,DAY!$A$2:$E$744,3,0),0)</f>
        <v>0</v>
      </c>
      <c r="F61" s="237">
        <f>IFERROR(VLOOKUP(F164,DAY!$A$2:$E$744,3,0),0)</f>
        <v>0</v>
      </c>
      <c r="G61" s="237">
        <f>IFERROR(VLOOKUP(G164,DAY!$A$2:$E$744,3,0),0)</f>
        <v>0</v>
      </c>
      <c r="H61" s="237">
        <f>IFERROR(VLOOKUP(H164,DAY!$A$2:$E$744,3,0),0)</f>
        <v>0</v>
      </c>
      <c r="I61" s="237">
        <f>IFERROR(VLOOKUP(I164,DAY!$A$2:$E$744,3,0),0)</f>
        <v>0</v>
      </c>
      <c r="J61" s="237">
        <f>IFERROR(VLOOKUP(J164,DAY!$A$2:$E$744,3,0),0)</f>
        <v>0</v>
      </c>
      <c r="K61" s="237">
        <f>IFERROR(VLOOKUP(K164,DAY!$A$2:$E$744,3,0),0)</f>
        <v>0</v>
      </c>
      <c r="L61" s="237">
        <f>IFERROR(VLOOKUP(L164,DAY!$A$2:$E$744,3,0),0)</f>
        <v>0</v>
      </c>
      <c r="M61" s="237">
        <f>IFERROR(VLOOKUP(M164,DAY!$A$2:$E$744,3,0),0)</f>
        <v>0</v>
      </c>
      <c r="N61" s="237">
        <f>IFERROR(VLOOKUP(N164,DAY!$A$2:$E$744,3,0),0)</f>
        <v>0</v>
      </c>
      <c r="O61" s="237">
        <f>IFERROR(VLOOKUP(O164,DAY!$A$2:$E$744,3,0),0)</f>
        <v>0</v>
      </c>
      <c r="P61" s="237">
        <f>IFERROR(VLOOKUP(P164,DAY!$A$2:$E$744,3,0),0)</f>
        <v>0</v>
      </c>
      <c r="Q61" s="237">
        <f>IFERROR(VLOOKUP(Q164,DAY!$A$2:$E$744,3,0),0)</f>
        <v>0</v>
      </c>
      <c r="R61" s="237">
        <f>IFERROR(VLOOKUP(R164,DAY!$A$2:$E$744,3,0),0)</f>
        <v>0</v>
      </c>
      <c r="S61" s="237">
        <f>IFERROR(VLOOKUP(S164,DAY!$A$2:$E$744,3,0),0)</f>
        <v>0</v>
      </c>
      <c r="T61" s="237">
        <f>IFERROR(VLOOKUP(T164,DAY!$A$2:$E$744,3,0),0)</f>
        <v>0</v>
      </c>
      <c r="U61" s="237">
        <f>IFERROR(VLOOKUP(U164,DAY!$A$2:$E$744,3,0),0)</f>
        <v>0</v>
      </c>
      <c r="V61" s="237">
        <f>IFERROR(VLOOKUP(V164,DAY!$A$2:$E$744,3,0),0)</f>
        <v>0</v>
      </c>
      <c r="W61" s="237">
        <f>IFERROR(VLOOKUP(W164,DAY!$A$2:$E$744,3,0),0)</f>
        <v>0</v>
      </c>
      <c r="X61" s="237">
        <f>IFERROR(VLOOKUP(X164,DAY!$A$2:$E$744,3,0),0)</f>
        <v>0</v>
      </c>
      <c r="Y61" s="237">
        <f>IFERROR(VLOOKUP(Y164,DAY!$A$2:$E$744,3,0),0)</f>
        <v>0</v>
      </c>
      <c r="Z61" s="237">
        <f>IFERROR(VLOOKUP(Z164,DAY!$A$2:$E$744,3,0),0)</f>
        <v>0</v>
      </c>
      <c r="AA61" s="237">
        <f>IFERROR(VLOOKUP(AA164,DAY!$A$2:$E$744,3,0),0)</f>
        <v>0</v>
      </c>
      <c r="AB61" s="237">
        <f>IFERROR(VLOOKUP(AB164,DAY!$A$2:$E$744,3,0),0)</f>
        <v>0</v>
      </c>
      <c r="AC61" s="237">
        <f>IFERROR(VLOOKUP(AC164,DAY!$A$2:$E$744,3,0),0)</f>
        <v>0</v>
      </c>
      <c r="AD61" s="302">
        <f>IFERROR(VLOOKUP(AD164,DAY!$A$2:$E$744,3,0),0)</f>
        <v>0</v>
      </c>
      <c r="AE61" s="313"/>
      <c r="AF61" s="327"/>
      <c r="AG61" s="338"/>
      <c r="AH61" s="346"/>
      <c r="AI61" s="332"/>
      <c r="AJ61" s="370"/>
      <c r="AK61" s="379"/>
      <c r="AM61" s="177"/>
      <c r="AN61" s="177"/>
      <c r="AQ61" s="23">
        <f>IFERROR(VLOOKUP(AQ165,DAY!$A$2:$E$744,2,0),0)</f>
        <v>4</v>
      </c>
    </row>
    <row r="62" spans="1:43" ht="27.75" customHeight="1">
      <c r="A62" s="204"/>
      <c r="B62" s="223" t="s">
        <v>9</v>
      </c>
      <c r="C62" s="238">
        <f>IFERROR(VLOOKUP(C164,DAY!$A$2:$E$3000,4,0),0)</f>
        <v>0</v>
      </c>
      <c r="D62" s="238">
        <f>IFERROR(VLOOKUP(D164,DAY!$A$2:$E$3000,4,0),0)</f>
        <v>0</v>
      </c>
      <c r="E62" s="238">
        <f>IFERROR(VLOOKUP(E164,DAY!$A$2:$E$3000,4,0),0)</f>
        <v>0</v>
      </c>
      <c r="F62" s="238">
        <f>IFERROR(VLOOKUP(F164,DAY!$A$2:$E$3000,4,0),0)</f>
        <v>0</v>
      </c>
      <c r="G62" s="238">
        <f>IFERROR(VLOOKUP(G164,DAY!$A$2:$E$3000,4,0),0)</f>
        <v>0</v>
      </c>
      <c r="H62" s="238">
        <f>IFERROR(VLOOKUP(H164,DAY!$A$2:$E$3000,4,0),0)</f>
        <v>0</v>
      </c>
      <c r="I62" s="238">
        <f>IFERROR(VLOOKUP(I164,DAY!$A$2:$E$3000,4,0),0)</f>
        <v>0</v>
      </c>
      <c r="J62" s="238">
        <f>IFERROR(VLOOKUP(J164,DAY!$A$2:$E$3000,4,0),0)</f>
        <v>0</v>
      </c>
      <c r="K62" s="238">
        <f>IFERROR(VLOOKUP(K164,DAY!$A$2:$E$3000,4,0),0)</f>
        <v>0</v>
      </c>
      <c r="L62" s="238">
        <f>IFERROR(VLOOKUP(L164,DAY!$A$2:$E$3000,4,0),0)</f>
        <v>0</v>
      </c>
      <c r="M62" s="238">
        <f>IFERROR(VLOOKUP(M164,DAY!$A$2:$E$3000,4,0),0)</f>
        <v>0</v>
      </c>
      <c r="N62" s="238">
        <f>IFERROR(VLOOKUP(N164,DAY!$A$2:$E$3000,4,0),0)</f>
        <v>0</v>
      </c>
      <c r="O62" s="238">
        <f>IFERROR(VLOOKUP(O164,DAY!$A$2:$E$3000,4,0),0)</f>
        <v>0</v>
      </c>
      <c r="P62" s="238">
        <f>IFERROR(VLOOKUP(P164,DAY!$A$2:$E$3000,4,0),0)</f>
        <v>0</v>
      </c>
      <c r="Q62" s="238">
        <f>IFERROR(VLOOKUP(Q164,DAY!$A$2:$E$3000,4,0),0)</f>
        <v>0</v>
      </c>
      <c r="R62" s="238">
        <f>IFERROR(VLOOKUP(R164,DAY!$A$2:$E$3000,4,0),0)</f>
        <v>0</v>
      </c>
      <c r="S62" s="238">
        <f>IFERROR(VLOOKUP(S164,DAY!$A$2:$E$3000,4,0),0)</f>
        <v>0</v>
      </c>
      <c r="T62" s="238">
        <f>IFERROR(VLOOKUP(T164,DAY!$A$2:$E$3000,4,0),0)</f>
        <v>0</v>
      </c>
      <c r="U62" s="238">
        <f>IFERROR(VLOOKUP(U164,DAY!$A$2:$E$3000,4,0),0)</f>
        <v>0</v>
      </c>
      <c r="V62" s="238">
        <f>IFERROR(VLOOKUP(V164,DAY!$A$2:$E$3000,4,0),0)</f>
        <v>0</v>
      </c>
      <c r="W62" s="238">
        <f>IFERROR(VLOOKUP(W164,DAY!$A$2:$E$3000,4,0),0)</f>
        <v>0</v>
      </c>
      <c r="X62" s="238">
        <f>IFERROR(VLOOKUP(X164,DAY!$A$2:$E$3000,4,0),0)</f>
        <v>0</v>
      </c>
      <c r="Y62" s="238">
        <f>IFERROR(VLOOKUP(Y164,DAY!$A$2:$E$3000,4,0),0)</f>
        <v>0</v>
      </c>
      <c r="Z62" s="238">
        <f>IFERROR(VLOOKUP(Z164,DAY!$A$2:$E$3000,4,0),0)</f>
        <v>0</v>
      </c>
      <c r="AA62" s="238">
        <f>IFERROR(VLOOKUP(AA164,DAY!$A$2:$E$3000,4,0),0)</f>
        <v>0</v>
      </c>
      <c r="AB62" s="238">
        <f>IFERROR(VLOOKUP(AB164,DAY!$A$2:$E$3000,4,0),0)</f>
        <v>0</v>
      </c>
      <c r="AC62" s="238">
        <f>IFERROR(VLOOKUP(AC164,DAY!$A$2:$E$3000,4,0),0)</f>
        <v>0</v>
      </c>
      <c r="AD62" s="238">
        <f>IFERROR(VLOOKUP(AD164,DAY!$A$2:$E$3000,4,0),0)</f>
        <v>0</v>
      </c>
      <c r="AE62" s="313"/>
      <c r="AF62" s="327"/>
      <c r="AG62" s="338"/>
      <c r="AH62" s="346"/>
      <c r="AI62" s="332"/>
      <c r="AJ62" s="370"/>
      <c r="AM62" s="177"/>
      <c r="AN62" s="177"/>
      <c r="AQ62" s="25">
        <f>IFERROR(VLOOKUP(AQ165,DAY!$A$2:$E$744,3,0),0)</f>
        <v>13</v>
      </c>
    </row>
    <row r="63" spans="1:43" ht="89.25" customHeight="1">
      <c r="A63" s="204"/>
      <c r="B63" s="224" t="s">
        <v>144</v>
      </c>
      <c r="C63" s="239">
        <f>IFERROR(VLOOKUP(C164,DAY!$A$2:$E$3000,5,0),0)</f>
        <v>0</v>
      </c>
      <c r="D63" s="239">
        <f>IFERROR(VLOOKUP(D164,DAY!$A$2:$E$3000,5,0),0)</f>
        <v>0</v>
      </c>
      <c r="E63" s="239">
        <f>IFERROR(VLOOKUP(E164,DAY!$A$2:$E$3000,5,0),0)</f>
        <v>0</v>
      </c>
      <c r="F63" s="239">
        <f>IFERROR(VLOOKUP(F164,DAY!$A$2:$E$3000,5,0),0)</f>
        <v>0</v>
      </c>
      <c r="G63" s="239">
        <f>IFERROR(VLOOKUP(G164,DAY!$A$2:$E$3000,5,0),0)</f>
        <v>0</v>
      </c>
      <c r="H63" s="239">
        <f>IFERROR(VLOOKUP(H164,DAY!$A$2:$E$3000,5,0),0)</f>
        <v>0</v>
      </c>
      <c r="I63" s="239">
        <f>IFERROR(VLOOKUP(I164,DAY!$A$2:$E$3000,5,0),0)</f>
        <v>0</v>
      </c>
      <c r="J63" s="239">
        <f>IFERROR(VLOOKUP(J164,DAY!$A$2:$E$3000,5,0),0)</f>
        <v>0</v>
      </c>
      <c r="K63" s="239">
        <f>IFERROR(VLOOKUP(K164,DAY!$A$2:$E$3000,5,0),0)</f>
        <v>0</v>
      </c>
      <c r="L63" s="239">
        <f>IFERROR(VLOOKUP(L164,DAY!$A$2:$E$3000,5,0),0)</f>
        <v>0</v>
      </c>
      <c r="M63" s="239">
        <f>IFERROR(VLOOKUP(M164,DAY!$A$2:$E$3000,5,0),0)</f>
        <v>0</v>
      </c>
      <c r="N63" s="239">
        <f>IFERROR(VLOOKUP(N164,DAY!$A$2:$E$3000,5,0),0)</f>
        <v>0</v>
      </c>
      <c r="O63" s="239">
        <f>IFERROR(VLOOKUP(O164,DAY!$A$2:$E$3000,5,0),0)</f>
        <v>0</v>
      </c>
      <c r="P63" s="239">
        <f>IFERROR(VLOOKUP(P164,DAY!$A$2:$E$3000,5,0),0)</f>
        <v>0</v>
      </c>
      <c r="Q63" s="239">
        <f>IFERROR(VLOOKUP(Q164,DAY!$A$2:$E$3000,5,0),0)</f>
        <v>0</v>
      </c>
      <c r="R63" s="239">
        <f>IFERROR(VLOOKUP(R164,DAY!$A$2:$E$3000,5,0),0)</f>
        <v>0</v>
      </c>
      <c r="S63" s="239">
        <f>IFERROR(VLOOKUP(S164,DAY!$A$2:$E$3000,5,0),0)</f>
        <v>0</v>
      </c>
      <c r="T63" s="239">
        <f>IFERROR(VLOOKUP(T164,DAY!$A$2:$E$3000,5,0),0)</f>
        <v>0</v>
      </c>
      <c r="U63" s="239">
        <f>IFERROR(VLOOKUP(U164,DAY!$A$2:$E$3000,5,0),0)</f>
        <v>0</v>
      </c>
      <c r="V63" s="239">
        <f>IFERROR(VLOOKUP(V164,DAY!$A$2:$E$3000,5,0),0)</f>
        <v>0</v>
      </c>
      <c r="W63" s="239">
        <f>IFERROR(VLOOKUP(W164,DAY!$A$2:$E$3000,5,0),0)</f>
        <v>0</v>
      </c>
      <c r="X63" s="239">
        <f>IFERROR(VLOOKUP(X164,DAY!$A$2:$E$3000,5,0),0)</f>
        <v>0</v>
      </c>
      <c r="Y63" s="239">
        <f>IFERROR(VLOOKUP(Y164,DAY!$A$2:$E$3000,5,0),0)</f>
        <v>0</v>
      </c>
      <c r="Z63" s="239">
        <f>IFERROR(VLOOKUP(Z164,DAY!$A$2:$E$3000,5,0),0)</f>
        <v>0</v>
      </c>
      <c r="AA63" s="239">
        <f>IFERROR(VLOOKUP(AA164,DAY!$A$2:$E$3000,5,0),0)</f>
        <v>0</v>
      </c>
      <c r="AB63" s="239">
        <f>IFERROR(VLOOKUP(AB164,DAY!$A$2:$E$3000,5,0),0)</f>
        <v>0</v>
      </c>
      <c r="AC63" s="239">
        <f>IFERROR(VLOOKUP(AC164,DAY!$A$2:$E$3000,5,0),0)</f>
        <v>0</v>
      </c>
      <c r="AD63" s="303">
        <f>IFERROR(VLOOKUP(AD164,DAY!$A$2:$E$3000,5,0),0)</f>
        <v>0</v>
      </c>
      <c r="AE63" s="314"/>
      <c r="AF63" s="328"/>
      <c r="AG63" s="338"/>
      <c r="AH63" s="346"/>
      <c r="AI63" s="353"/>
      <c r="AJ63" s="370"/>
      <c r="AM63" s="173"/>
      <c r="AN63" s="173"/>
      <c r="AQ63" s="25" t="str">
        <f>IFERROR(VLOOKUP(AQ165,DAY!$A$2:$E$744,4,0),0)</f>
        <v>月</v>
      </c>
    </row>
    <row r="64" spans="1:43" ht="27.75" customHeight="1">
      <c r="A64" s="204"/>
      <c r="B64" s="225" t="s">
        <v>3</v>
      </c>
      <c r="C64" s="240"/>
      <c r="D64" s="240"/>
      <c r="E64" s="240"/>
      <c r="F64" s="240"/>
      <c r="G64" s="240"/>
      <c r="H64" s="240"/>
      <c r="I64" s="240"/>
      <c r="J64" s="240"/>
      <c r="K64" s="240"/>
      <c r="L64" s="240"/>
      <c r="M64" s="240"/>
      <c r="N64" s="240"/>
      <c r="O64" s="240"/>
      <c r="P64" s="240"/>
      <c r="Q64" s="240"/>
      <c r="R64" s="240"/>
      <c r="S64" s="240"/>
      <c r="T64" s="240"/>
      <c r="U64" s="240"/>
      <c r="V64" s="240"/>
      <c r="W64" s="240"/>
      <c r="X64" s="240"/>
      <c r="Y64" s="240"/>
      <c r="Z64" s="240"/>
      <c r="AA64" s="240"/>
      <c r="AB64" s="240"/>
      <c r="AC64" s="240"/>
      <c r="AD64" s="299"/>
      <c r="AE64" s="315" t="str">
        <f>IF(COUNTA(C64:AD64)=0,"",COUNTIF(C64:AD64,"休日"))</f>
        <v/>
      </c>
      <c r="AF64" s="329" t="str">
        <f>IF(COUNTA(C64:AD64)=0,"",COUNTIF(C64:AD64,"作業"))</f>
        <v/>
      </c>
      <c r="AG64" s="329">
        <f>IFERROR(AE64+AF64,"")</f>
        <v>0</v>
      </c>
      <c r="AH64" s="349" t="str">
        <f>IF(AND(ISNUMBER(AE64),ISNUMBER(AG64)),IFERROR(ROUNDDOWN(AE64/AG64,3),0),"")</f>
        <v/>
      </c>
      <c r="AI64" s="356">
        <f>IFERROR(IF(AG64=0,0,ROUNDDOWN((($AE$16+$AE$22+$AE$28+$AE$34+$AE$40+$AE$46+$AE$52+$AE$58+$AE$64)/($AG$16+$AG$22+$AG$28+$AG$34+$AG$40+$AG$46+$AG$52+$AG$58+$AG$64)),3)),"")</f>
        <v>0</v>
      </c>
      <c r="AJ64" s="374" t="str">
        <f>IF(OR(AI64="",AJ70&lt;&gt;"",AJ76&lt;&gt;"",AJ82&lt;&gt;"",AJ88&lt;&gt;"",AJ94&lt;&gt;"",AJ100&lt;&gt;"",AJ106&lt;&gt;"",AJ112&lt;&gt;"",AJ118&lt;&gt;"",AJ124&lt;&gt;"",AJ130&lt;&gt;""),"",IF(AI64&gt;=0.285,"クリア","閉所不足"))</f>
        <v/>
      </c>
      <c r="AL64" s="173"/>
      <c r="AM64" s="177"/>
      <c r="AN64" s="177"/>
      <c r="AQ64" s="24" t="str">
        <f>IFERROR(VLOOKUP(AQ165,DAY!$A$2:$E$744,5,0),0)</f>
        <v/>
      </c>
    </row>
    <row r="65" spans="1:43" ht="27.75" customHeight="1">
      <c r="A65" s="205"/>
      <c r="B65" s="226" t="s">
        <v>14</v>
      </c>
      <c r="C65" s="241"/>
      <c r="D65" s="241"/>
      <c r="E65" s="241"/>
      <c r="F65" s="241"/>
      <c r="G65" s="241"/>
      <c r="H65" s="241"/>
      <c r="I65" s="241"/>
      <c r="J65" s="241"/>
      <c r="K65" s="241"/>
      <c r="L65" s="241"/>
      <c r="M65" s="241"/>
      <c r="N65" s="241"/>
      <c r="O65" s="241"/>
      <c r="P65" s="241"/>
      <c r="Q65" s="241"/>
      <c r="R65" s="241"/>
      <c r="S65" s="241"/>
      <c r="T65" s="241"/>
      <c r="U65" s="241"/>
      <c r="V65" s="241"/>
      <c r="W65" s="241"/>
      <c r="X65" s="241"/>
      <c r="Y65" s="241"/>
      <c r="Z65" s="241"/>
      <c r="AA65" s="241"/>
      <c r="AB65" s="241"/>
      <c r="AC65" s="241"/>
      <c r="AD65" s="300"/>
      <c r="AE65" s="316" t="str">
        <f>IF(COUNTA(C65:AD65)=0,"",COUNTIF(C65:AD65,"休日"))</f>
        <v/>
      </c>
      <c r="AF65" s="330" t="str">
        <f>IF(COUNTA(C65:AD65)=0,"",COUNTIF(C65:AD65,"作業"))</f>
        <v/>
      </c>
      <c r="AG65" s="339">
        <f>IFERROR(AE65+AF65,"")</f>
        <v>0</v>
      </c>
      <c r="AH65" s="348" t="str">
        <f>IF(AND(ISNUMBER(AE65),ISNUMBER(AG65)),IFERROR(ROUNDDOWN(AE65/AG65,3),0),"")</f>
        <v/>
      </c>
      <c r="AI65" s="357">
        <f>IFERROR(IF(AG65=0,0,ROUNDDOWN((($AE$17+$AE$23+$AE$29+$AE$35+$AE$41+$AE$47+$AE$53+$AE$59+$AE$65)/($AG$17+$AG$23+$AG$29+$AG$35+$AG$41+$AG$47+$AG$53+$AG$59+$AG$65)),3)),"")</f>
        <v>0</v>
      </c>
      <c r="AJ65" s="375" t="str">
        <f>IF(OR(AI65="",AJ71&lt;&gt;"",AJ77&lt;&gt;"",AJ83&lt;&gt;"",AJ89&lt;&gt;"",AJ95&lt;&gt;"",AJ101&lt;&gt;"",AJ107&lt;&gt;"",AJ113&lt;&gt;"",AJ119&lt;&gt;"",AJ125&lt;&gt;"",AJ131&lt;&gt;""),"",IF(AI65&gt;=0.285,"クリア","閉所不足"))</f>
        <v/>
      </c>
      <c r="AM65" s="176" t="e">
        <f>ROUNDDOWN(AF64/AE64,3)</f>
        <v>#DIV/0!</v>
      </c>
      <c r="AN65" s="179" t="e">
        <f>ROUNDDOWN(AI64/AH64,3)</f>
        <v>#DIV/0!</v>
      </c>
      <c r="AQ65" s="182">
        <f>IFERROR(VLOOKUP(AQ165,DAY!$A$2:$E$744,6,0),0)</f>
        <v>0</v>
      </c>
    </row>
    <row r="66" spans="1:43" ht="27.75" customHeight="1">
      <c r="A66" s="203" t="s">
        <v>29</v>
      </c>
      <c r="B66" s="221" t="s">
        <v>7</v>
      </c>
      <c r="C66" s="242">
        <f>IFERROR(VLOOKUP(C165,DAY!$A$2:$E$3000,2,0),0)</f>
        <v>0</v>
      </c>
      <c r="D66" s="242">
        <f>IFERROR(VLOOKUP(D165,DAY!$A$2:$E$744,2,0),0)</f>
        <v>0</v>
      </c>
      <c r="E66" s="242">
        <f>IFERROR(VLOOKUP(E165,DAY!$A$2:$E$744,2,0),0)</f>
        <v>0</v>
      </c>
      <c r="F66" s="242">
        <f>IFERROR(VLOOKUP(F165,DAY!$A$2:$E$744,2,0),0)</f>
        <v>0</v>
      </c>
      <c r="G66" s="242">
        <f>IFERROR(VLOOKUP(G165,DAY!$A$2:$E$744,2,0),0)</f>
        <v>0</v>
      </c>
      <c r="H66" s="242">
        <f>IFERROR(VLOOKUP(H165,DAY!$A$2:$E$744,2,0),0)</f>
        <v>0</v>
      </c>
      <c r="I66" s="242">
        <f>IFERROR(VLOOKUP(I165,DAY!$A$2:$E$744,2,0),0)</f>
        <v>0</v>
      </c>
      <c r="J66" s="242">
        <f>IFERROR(VLOOKUP(J165,DAY!$A$2:$E$744,2,0),0)</f>
        <v>0</v>
      </c>
      <c r="K66" s="242">
        <f>IFERROR(VLOOKUP(K165,DAY!$A$2:$E$744,2,0),0)</f>
        <v>0</v>
      </c>
      <c r="L66" s="242">
        <f>IFERROR(VLOOKUP(L165,DAY!$A$2:$E$744,2,0),0)</f>
        <v>0</v>
      </c>
      <c r="M66" s="242">
        <f>IFERROR(VLOOKUP(M165,DAY!$A$2:$E$744,2,0),0)</f>
        <v>0</v>
      </c>
      <c r="N66" s="242">
        <f>IFERROR(VLOOKUP(N165,DAY!$A$2:$E$744,2,0),0)</f>
        <v>0</v>
      </c>
      <c r="O66" s="242">
        <f>IFERROR(VLOOKUP(O165,DAY!$A$2:$E$744,2,0),0)</f>
        <v>0</v>
      </c>
      <c r="P66" s="242">
        <f>IFERROR(VLOOKUP(P165,DAY!$A$2:$E$744,2,0),0)</f>
        <v>0</v>
      </c>
      <c r="Q66" s="242">
        <f>IFERROR(VLOOKUP(Q165,DAY!$A$2:$E$744,2,0),0)</f>
        <v>0</v>
      </c>
      <c r="R66" s="242">
        <f>IFERROR(VLOOKUP(R165,DAY!$A$2:$E$744,2,0),0)</f>
        <v>0</v>
      </c>
      <c r="S66" s="242">
        <f>IFERROR(VLOOKUP(S165,DAY!$A$2:$E$744,2,0),0)</f>
        <v>0</v>
      </c>
      <c r="T66" s="242">
        <f>IFERROR(VLOOKUP(T165,DAY!$A$2:$E$744,2,0),0)</f>
        <v>0</v>
      </c>
      <c r="U66" s="242">
        <f>IFERROR(VLOOKUP(U165,DAY!$A$2:$E$744,2,0),0)</f>
        <v>0</v>
      </c>
      <c r="V66" s="242">
        <f>IFERROR(VLOOKUP(V165,DAY!$A$2:$E$744,2,0),0)</f>
        <v>0</v>
      </c>
      <c r="W66" s="242">
        <f>IFERROR(VLOOKUP(W165,DAY!$A$2:$E$744,2,0),0)</f>
        <v>0</v>
      </c>
      <c r="X66" s="242">
        <f>IFERROR(VLOOKUP(X165,DAY!$A$2:$E$744,2,0),0)</f>
        <v>0</v>
      </c>
      <c r="Y66" s="242">
        <f>IFERROR(VLOOKUP(Y165,DAY!$A$2:$E$744,2,0),0)</f>
        <v>0</v>
      </c>
      <c r="Z66" s="242">
        <f>IFERROR(VLOOKUP(Z165,DAY!$A$2:$E$744,2,0),0)</f>
        <v>0</v>
      </c>
      <c r="AA66" s="242">
        <f>IFERROR(VLOOKUP(AA165,DAY!$A$2:$E$744,2,0),0)</f>
        <v>0</v>
      </c>
      <c r="AB66" s="242">
        <f>IFERROR(VLOOKUP(AB165,DAY!$A$2:$E$744,2,0),0)</f>
        <v>0</v>
      </c>
      <c r="AC66" s="242">
        <f>IFERROR(VLOOKUP(AC165,DAY!$A$2:$E$744,2,0),0)</f>
        <v>0</v>
      </c>
      <c r="AD66" s="301">
        <f>IFERROR(VLOOKUP(AD165,DAY!$A$2:$E$744,2,0),0)</f>
        <v>0</v>
      </c>
      <c r="AE66" s="312" t="s">
        <v>145</v>
      </c>
      <c r="AF66" s="326" t="s">
        <v>146</v>
      </c>
      <c r="AG66" s="337" t="s">
        <v>139</v>
      </c>
      <c r="AH66" s="345" t="s">
        <v>90</v>
      </c>
      <c r="AI66" s="331" t="s">
        <v>138</v>
      </c>
      <c r="AJ66" s="369" t="s">
        <v>147</v>
      </c>
      <c r="AK66" s="3"/>
      <c r="AM66" s="177"/>
      <c r="AN66" s="177"/>
      <c r="AQ66" s="184">
        <f>IFERROR(VLOOKUP(AQ165,DAY!$A$2:$E$744,7,0),0)</f>
        <v>0</v>
      </c>
    </row>
    <row r="67" spans="1:43" ht="27.75" customHeight="1">
      <c r="A67" s="204"/>
      <c r="B67" s="222" t="s">
        <v>8</v>
      </c>
      <c r="C67" s="237">
        <f>IFERROR(VLOOKUP(C165,DAY!$A$2:$E$3000,3,0),0)</f>
        <v>0</v>
      </c>
      <c r="D67" s="237">
        <f>IFERROR(VLOOKUP(D165,DAY!$A$2:$E$744,3,0),0)</f>
        <v>0</v>
      </c>
      <c r="E67" s="237">
        <f>IFERROR(VLOOKUP(E165,DAY!$A$2:$E$744,3,0),0)</f>
        <v>0</v>
      </c>
      <c r="F67" s="237">
        <f>IFERROR(VLOOKUP(F165,DAY!$A$2:$E$744,3,0),0)</f>
        <v>0</v>
      </c>
      <c r="G67" s="237">
        <f>IFERROR(VLOOKUP(G165,DAY!$A$2:$E$744,3,0),0)</f>
        <v>0</v>
      </c>
      <c r="H67" s="237">
        <f>IFERROR(VLOOKUP(H165,DAY!$A$2:$E$744,3,0),0)</f>
        <v>0</v>
      </c>
      <c r="I67" s="237">
        <f>IFERROR(VLOOKUP(I165,DAY!$A$2:$E$744,3,0),0)</f>
        <v>0</v>
      </c>
      <c r="J67" s="237">
        <f>IFERROR(VLOOKUP(J165,DAY!$A$2:$E$744,3,0),0)</f>
        <v>0</v>
      </c>
      <c r="K67" s="237">
        <f>IFERROR(VLOOKUP(K165,DAY!$A$2:$E$744,3,0),0)</f>
        <v>0</v>
      </c>
      <c r="L67" s="237">
        <f>IFERROR(VLOOKUP(L165,DAY!$A$2:$E$744,3,0),0)</f>
        <v>0</v>
      </c>
      <c r="M67" s="237">
        <f>IFERROR(VLOOKUP(M165,DAY!$A$2:$E$744,3,0),0)</f>
        <v>0</v>
      </c>
      <c r="N67" s="237">
        <f>IFERROR(VLOOKUP(N165,DAY!$A$2:$E$744,3,0),0)</f>
        <v>0</v>
      </c>
      <c r="O67" s="237">
        <f>IFERROR(VLOOKUP(O165,DAY!$A$2:$E$744,3,0),0)</f>
        <v>0</v>
      </c>
      <c r="P67" s="237">
        <f>IFERROR(VLOOKUP(P165,DAY!$A$2:$E$744,3,0),0)</f>
        <v>0</v>
      </c>
      <c r="Q67" s="237">
        <f>IFERROR(VLOOKUP(Q165,DAY!$A$2:$E$744,3,0),0)</f>
        <v>0</v>
      </c>
      <c r="R67" s="237">
        <f>IFERROR(VLOOKUP(R165,DAY!$A$2:$E$744,3,0),0)</f>
        <v>0</v>
      </c>
      <c r="S67" s="237">
        <f>IFERROR(VLOOKUP(S165,DAY!$A$2:$E$744,3,0),0)</f>
        <v>0</v>
      </c>
      <c r="T67" s="237">
        <f>IFERROR(VLOOKUP(T165,DAY!$A$2:$E$744,3,0),0)</f>
        <v>0</v>
      </c>
      <c r="U67" s="237">
        <f>IFERROR(VLOOKUP(U165,DAY!$A$2:$E$744,3,0),0)</f>
        <v>0</v>
      </c>
      <c r="V67" s="237">
        <f>IFERROR(VLOOKUP(V165,DAY!$A$2:$E$744,3,0),0)</f>
        <v>0</v>
      </c>
      <c r="W67" s="237">
        <f>IFERROR(VLOOKUP(W165,DAY!$A$2:$E$744,3,0),0)</f>
        <v>0</v>
      </c>
      <c r="X67" s="237">
        <f>IFERROR(VLOOKUP(X165,DAY!$A$2:$E$744,3,0),0)</f>
        <v>0</v>
      </c>
      <c r="Y67" s="237">
        <f>IFERROR(VLOOKUP(Y165,DAY!$A$2:$E$744,3,0),0)</f>
        <v>0</v>
      </c>
      <c r="Z67" s="237">
        <f>IFERROR(VLOOKUP(Z165,DAY!$A$2:$E$744,3,0),0)</f>
        <v>0</v>
      </c>
      <c r="AA67" s="237">
        <f>IFERROR(VLOOKUP(AA165,DAY!$A$2:$E$744,3,0),0)</f>
        <v>0</v>
      </c>
      <c r="AB67" s="237">
        <f>IFERROR(VLOOKUP(AB165,DAY!$A$2:$E$744,3,0),0)</f>
        <v>0</v>
      </c>
      <c r="AC67" s="237">
        <f>IFERROR(VLOOKUP(AC165,DAY!$A$2:$E$744,3,0),0)</f>
        <v>0</v>
      </c>
      <c r="AD67" s="302">
        <f>IFERROR(VLOOKUP(AD165,DAY!$A$2:$E$744,3,0),0)</f>
        <v>0</v>
      </c>
      <c r="AE67" s="313"/>
      <c r="AF67" s="327"/>
      <c r="AG67" s="338"/>
      <c r="AH67" s="346"/>
      <c r="AI67" s="332"/>
      <c r="AJ67" s="370"/>
      <c r="AM67" s="177"/>
      <c r="AN67" s="177"/>
      <c r="AQ67" s="19">
        <f>IFERROR(VLOOKUP(AQ166,DAY!$A$2:$E$744,2,0),0)</f>
        <v>4</v>
      </c>
    </row>
    <row r="68" spans="1:43" ht="27.75" customHeight="1">
      <c r="A68" s="204"/>
      <c r="B68" s="223" t="s">
        <v>9</v>
      </c>
      <c r="C68" s="238">
        <f>IFERROR(VLOOKUP(C165,DAY!$A$2:$E$3000,4,0),0)</f>
        <v>0</v>
      </c>
      <c r="D68" s="238">
        <f>IFERROR(VLOOKUP(D165,DAY!$A$2:$E$3000,4,0),0)</f>
        <v>0</v>
      </c>
      <c r="E68" s="238">
        <f>IFERROR(VLOOKUP(E165,DAY!$A$2:$E$3000,4,0),0)</f>
        <v>0</v>
      </c>
      <c r="F68" s="238">
        <f>IFERROR(VLOOKUP(F165,DAY!$A$2:$E$3000,4,0),0)</f>
        <v>0</v>
      </c>
      <c r="G68" s="238">
        <f>IFERROR(VLOOKUP(G165,DAY!$A$2:$E$3000,4,0),0)</f>
        <v>0</v>
      </c>
      <c r="H68" s="238">
        <f>IFERROR(VLOOKUP(H165,DAY!$A$2:$E$3000,4,0),0)</f>
        <v>0</v>
      </c>
      <c r="I68" s="238">
        <f>IFERROR(VLOOKUP(I165,DAY!$A$2:$E$3000,4,0),0)</f>
        <v>0</v>
      </c>
      <c r="J68" s="238">
        <f>IFERROR(VLOOKUP(J165,DAY!$A$2:$E$3000,4,0),0)</f>
        <v>0</v>
      </c>
      <c r="K68" s="238">
        <f>IFERROR(VLOOKUP(K165,DAY!$A$2:$E$3000,4,0),0)</f>
        <v>0</v>
      </c>
      <c r="L68" s="238">
        <f>IFERROR(VLOOKUP(L165,DAY!$A$2:$E$3000,4,0),0)</f>
        <v>0</v>
      </c>
      <c r="M68" s="238">
        <f>IFERROR(VLOOKUP(M165,DAY!$A$2:$E$3000,4,0),0)</f>
        <v>0</v>
      </c>
      <c r="N68" s="238">
        <f>IFERROR(VLOOKUP(N165,DAY!$A$2:$E$3000,4,0),0)</f>
        <v>0</v>
      </c>
      <c r="O68" s="238">
        <f>IFERROR(VLOOKUP(O165,DAY!$A$2:$E$3000,4,0),0)</f>
        <v>0</v>
      </c>
      <c r="P68" s="238">
        <f>IFERROR(VLOOKUP(P165,DAY!$A$2:$E$3000,4,0),0)</f>
        <v>0</v>
      </c>
      <c r="Q68" s="238">
        <f>IFERROR(VLOOKUP(Q165,DAY!$A$2:$E$3000,4,0),0)</f>
        <v>0</v>
      </c>
      <c r="R68" s="238">
        <f>IFERROR(VLOOKUP(R165,DAY!$A$2:$E$3000,4,0),0)</f>
        <v>0</v>
      </c>
      <c r="S68" s="238">
        <f>IFERROR(VLOOKUP(S165,DAY!$A$2:$E$3000,4,0),0)</f>
        <v>0</v>
      </c>
      <c r="T68" s="238">
        <f>IFERROR(VLOOKUP(T165,DAY!$A$2:$E$3000,4,0),0)</f>
        <v>0</v>
      </c>
      <c r="U68" s="238">
        <f>IFERROR(VLOOKUP(U165,DAY!$A$2:$E$3000,4,0),0)</f>
        <v>0</v>
      </c>
      <c r="V68" s="238">
        <f>IFERROR(VLOOKUP(V165,DAY!$A$2:$E$3000,4,0),0)</f>
        <v>0</v>
      </c>
      <c r="W68" s="238">
        <f>IFERROR(VLOOKUP(W165,DAY!$A$2:$E$3000,4,0),0)</f>
        <v>0</v>
      </c>
      <c r="X68" s="238">
        <f>IFERROR(VLOOKUP(X165,DAY!$A$2:$E$3000,4,0),0)</f>
        <v>0</v>
      </c>
      <c r="Y68" s="238">
        <f>IFERROR(VLOOKUP(Y165,DAY!$A$2:$E$3000,4,0),0)</f>
        <v>0</v>
      </c>
      <c r="Z68" s="238">
        <f>IFERROR(VLOOKUP(Z165,DAY!$A$2:$E$3000,4,0),0)</f>
        <v>0</v>
      </c>
      <c r="AA68" s="238">
        <f>IFERROR(VLOOKUP(AA165,DAY!$A$2:$E$3000,4,0),0)</f>
        <v>0</v>
      </c>
      <c r="AB68" s="238">
        <f>IFERROR(VLOOKUP(AB165,DAY!$A$2:$E$3000,4,0),0)</f>
        <v>0</v>
      </c>
      <c r="AC68" s="238">
        <f>IFERROR(VLOOKUP(AC165,DAY!$A$2:$E$3000,4,0),0)</f>
        <v>0</v>
      </c>
      <c r="AD68" s="238">
        <f>IFERROR(VLOOKUP(AD165,DAY!$A$2:$E$3000,4,0),0)</f>
        <v>0</v>
      </c>
      <c r="AE68" s="313"/>
      <c r="AF68" s="327"/>
      <c r="AG68" s="338"/>
      <c r="AH68" s="346"/>
      <c r="AI68" s="332"/>
      <c r="AJ68" s="370"/>
      <c r="AM68" s="177"/>
      <c r="AN68" s="177"/>
      <c r="AQ68" s="25">
        <f>IFERROR(VLOOKUP(AQ166,DAY!$A$2:$E$744,3,0),0)</f>
        <v>13</v>
      </c>
    </row>
    <row r="69" spans="1:43" ht="89.25" customHeight="1">
      <c r="A69" s="204"/>
      <c r="B69" s="224" t="s">
        <v>144</v>
      </c>
      <c r="C69" s="239">
        <f>IFERROR(VLOOKUP(C165,DAY!$A$2:$E$3000,5,0),0)</f>
        <v>0</v>
      </c>
      <c r="D69" s="239">
        <f>IFERROR(VLOOKUP(D165,DAY!$A$2:$E$3000,5,0),0)</f>
        <v>0</v>
      </c>
      <c r="E69" s="239">
        <f>IFERROR(VLOOKUP(E165,DAY!$A$2:$E$3000,5,0),0)</f>
        <v>0</v>
      </c>
      <c r="F69" s="239">
        <f>IFERROR(VLOOKUP(F165,DAY!$A$2:$E$3000,5,0),0)</f>
        <v>0</v>
      </c>
      <c r="G69" s="239">
        <f>IFERROR(VLOOKUP(G165,DAY!$A$2:$E$3000,5,0),0)</f>
        <v>0</v>
      </c>
      <c r="H69" s="239">
        <f>IFERROR(VLOOKUP(H165,DAY!$A$2:$E$3000,5,0),0)</f>
        <v>0</v>
      </c>
      <c r="I69" s="239">
        <f>IFERROR(VLOOKUP(I165,DAY!$A$2:$E$3000,5,0),0)</f>
        <v>0</v>
      </c>
      <c r="J69" s="239">
        <f>IFERROR(VLOOKUP(J165,DAY!$A$2:$E$3000,5,0),0)</f>
        <v>0</v>
      </c>
      <c r="K69" s="239">
        <f>IFERROR(VLOOKUP(K165,DAY!$A$2:$E$3000,5,0),0)</f>
        <v>0</v>
      </c>
      <c r="L69" s="239">
        <f>IFERROR(VLOOKUP(L165,DAY!$A$2:$E$3000,5,0),0)</f>
        <v>0</v>
      </c>
      <c r="M69" s="239">
        <f>IFERROR(VLOOKUP(M165,DAY!$A$2:$E$3000,5,0),0)</f>
        <v>0</v>
      </c>
      <c r="N69" s="239">
        <f>IFERROR(VLOOKUP(N165,DAY!$A$2:$E$3000,5,0),0)</f>
        <v>0</v>
      </c>
      <c r="O69" s="239">
        <f>IFERROR(VLOOKUP(O165,DAY!$A$2:$E$3000,5,0),0)</f>
        <v>0</v>
      </c>
      <c r="P69" s="239">
        <f>IFERROR(VLOOKUP(P165,DAY!$A$2:$E$3000,5,0),0)</f>
        <v>0</v>
      </c>
      <c r="Q69" s="239">
        <f>IFERROR(VLOOKUP(Q165,DAY!$A$2:$E$3000,5,0),0)</f>
        <v>0</v>
      </c>
      <c r="R69" s="239">
        <f>IFERROR(VLOOKUP(R165,DAY!$A$2:$E$3000,5,0),0)</f>
        <v>0</v>
      </c>
      <c r="S69" s="239">
        <f>IFERROR(VLOOKUP(S165,DAY!$A$2:$E$3000,5,0),0)</f>
        <v>0</v>
      </c>
      <c r="T69" s="239">
        <f>IFERROR(VLOOKUP(T165,DAY!$A$2:$E$3000,5,0),0)</f>
        <v>0</v>
      </c>
      <c r="U69" s="239">
        <f>IFERROR(VLOOKUP(U165,DAY!$A$2:$E$3000,5,0),0)</f>
        <v>0</v>
      </c>
      <c r="V69" s="239">
        <f>IFERROR(VLOOKUP(V165,DAY!$A$2:$E$3000,5,0),0)</f>
        <v>0</v>
      </c>
      <c r="W69" s="239">
        <f>IFERROR(VLOOKUP(W165,DAY!$A$2:$E$3000,5,0),0)</f>
        <v>0</v>
      </c>
      <c r="X69" s="239">
        <f>IFERROR(VLOOKUP(X165,DAY!$A$2:$E$3000,5,0),0)</f>
        <v>0</v>
      </c>
      <c r="Y69" s="239">
        <f>IFERROR(VLOOKUP(Y165,DAY!$A$2:$E$3000,5,0),0)</f>
        <v>0</v>
      </c>
      <c r="Z69" s="239">
        <f>IFERROR(VLOOKUP(Z165,DAY!$A$2:$E$3000,5,0),0)</f>
        <v>0</v>
      </c>
      <c r="AA69" s="239">
        <f>IFERROR(VLOOKUP(AA165,DAY!$A$2:$E$3000,5,0),0)</f>
        <v>0</v>
      </c>
      <c r="AB69" s="239">
        <f>IFERROR(VLOOKUP(AB165,DAY!$A$2:$E$3000,5,0),0)</f>
        <v>0</v>
      </c>
      <c r="AC69" s="239">
        <f>IFERROR(VLOOKUP(AC165,DAY!$A$2:$E$3000,5,0),0)</f>
        <v>0</v>
      </c>
      <c r="AD69" s="303">
        <f>IFERROR(VLOOKUP(AD165,DAY!$A$2:$E$3000,5,0),0)</f>
        <v>0</v>
      </c>
      <c r="AE69" s="314"/>
      <c r="AF69" s="328"/>
      <c r="AG69" s="338"/>
      <c r="AH69" s="346"/>
      <c r="AI69" s="353"/>
      <c r="AJ69" s="370"/>
      <c r="AM69" s="173"/>
      <c r="AN69" s="173"/>
      <c r="AQ69" s="25" t="str">
        <f>IFERROR(VLOOKUP(AQ166,DAY!$A$2:$E$744,4,0),0)</f>
        <v>月</v>
      </c>
    </row>
    <row r="70" spans="1:43" ht="27.75" customHeight="1">
      <c r="A70" s="204"/>
      <c r="B70" s="225" t="s">
        <v>3</v>
      </c>
      <c r="C70" s="240"/>
      <c r="D70" s="240"/>
      <c r="E70" s="240"/>
      <c r="F70" s="240"/>
      <c r="G70" s="240"/>
      <c r="H70" s="240"/>
      <c r="I70" s="240"/>
      <c r="J70" s="240"/>
      <c r="K70" s="240"/>
      <c r="L70" s="240"/>
      <c r="M70" s="240"/>
      <c r="N70" s="240"/>
      <c r="O70" s="240"/>
      <c r="P70" s="240"/>
      <c r="Q70" s="240"/>
      <c r="R70" s="240"/>
      <c r="S70" s="240"/>
      <c r="T70" s="240"/>
      <c r="U70" s="240"/>
      <c r="V70" s="240"/>
      <c r="W70" s="240"/>
      <c r="X70" s="240"/>
      <c r="Y70" s="240"/>
      <c r="Z70" s="240"/>
      <c r="AA70" s="240"/>
      <c r="AB70" s="240"/>
      <c r="AC70" s="240"/>
      <c r="AD70" s="299"/>
      <c r="AE70" s="315" t="str">
        <f>IF(COUNTA(C70:AD70)=0,"",COUNTIF(C70:AD70,"休日"))</f>
        <v/>
      </c>
      <c r="AF70" s="329" t="str">
        <f>IF(COUNTA(C70:AD70)=0,"",COUNTIF(C70:AD70,"作業"))</f>
        <v/>
      </c>
      <c r="AG70" s="329">
        <f>IFERROR(AE70+AF70,"")</f>
        <v>0</v>
      </c>
      <c r="AH70" s="349" t="str">
        <f>IF(AND(ISNUMBER(AE70),ISNUMBER(AG70)),IFERROR(ROUNDDOWN(AE70/AG70,3),0),"")</f>
        <v/>
      </c>
      <c r="AI70" s="356">
        <f>IFERROR(IF(AG70=0,0,ROUNDDOWN((($AE$16+$AE$22+$AE$28+$AE$34+$AE$40+$AE$46+$AE$52+$AE$58+$AE$64+$AE$70)/($AG$16+$AG$22+$AG$28+$AG$34+$AG$40+$AG$46+$AG$52+$AG$58+$AG$64+$AG$70)),3)),"")</f>
        <v>0</v>
      </c>
      <c r="AJ70" s="374" t="str">
        <f>IF(OR(AI70="",AJ76&lt;&gt;"",AJ82&lt;&gt;"",AJ88&lt;&gt;"",AJ94&lt;&gt;"",AJ100&lt;&gt;"",AJ106&lt;&gt;"",AJ112&lt;&gt;"",AJ118&lt;&gt;"",AJ124&lt;&gt;"",AJ130&lt;&gt;""),"",IF(AI70&gt;=0.285,"クリア","閉所不足"))</f>
        <v/>
      </c>
      <c r="AL70" s="3"/>
      <c r="AM70" s="177"/>
      <c r="AN70" s="177"/>
      <c r="AQ70" s="24" t="str">
        <f>IFERROR(VLOOKUP(AQ166,DAY!$A$2:$E$744,5,0),0)</f>
        <v/>
      </c>
    </row>
    <row r="71" spans="1:43" ht="27.75" customHeight="1">
      <c r="A71" s="205"/>
      <c r="B71" s="226" t="s">
        <v>14</v>
      </c>
      <c r="C71" s="241"/>
      <c r="D71" s="241"/>
      <c r="E71" s="241"/>
      <c r="F71" s="241"/>
      <c r="G71" s="241"/>
      <c r="H71" s="241"/>
      <c r="I71" s="241"/>
      <c r="J71" s="241"/>
      <c r="K71" s="241"/>
      <c r="L71" s="241"/>
      <c r="M71" s="241"/>
      <c r="N71" s="241"/>
      <c r="O71" s="241"/>
      <c r="P71" s="241"/>
      <c r="Q71" s="241"/>
      <c r="R71" s="241"/>
      <c r="S71" s="241"/>
      <c r="T71" s="241"/>
      <c r="U71" s="241"/>
      <c r="V71" s="241"/>
      <c r="W71" s="241"/>
      <c r="X71" s="241"/>
      <c r="Y71" s="241"/>
      <c r="Z71" s="241"/>
      <c r="AA71" s="241"/>
      <c r="AB71" s="241"/>
      <c r="AC71" s="241"/>
      <c r="AD71" s="300"/>
      <c r="AE71" s="316" t="str">
        <f>IF(COUNTA(C71:AD71)=0,"",COUNTIF(C71:AD71,"休日"))</f>
        <v/>
      </c>
      <c r="AF71" s="330" t="str">
        <f>IF(COUNTA(C71:AD71)=0,"",COUNTIF(C71:AD71,"作業"))</f>
        <v/>
      </c>
      <c r="AG71" s="339">
        <f>IFERROR(AE71+AF71,"")</f>
        <v>0</v>
      </c>
      <c r="AH71" s="348" t="str">
        <f>IF(AND(ISNUMBER(AE71),ISNUMBER(AG71)),IFERROR(ROUNDDOWN(AE71/AG71,3),0),"")</f>
        <v/>
      </c>
      <c r="AI71" s="357">
        <f>IFERROR(IF(AG71=0,0,ROUNDDOWN((($AE$17+$AE$23+$AE$29+$AE$35+$AE$41+$AE$47+$AE$53+$AE$59+$AE$65+$AE$71)/($AG$17+$AG$23+$AG$29+$AG$35+$AG$41+$AG$47+$AG$53+$AG$59+$AG$65+$AG$71)),3)),"")</f>
        <v>0</v>
      </c>
      <c r="AJ71" s="375" t="str">
        <f>IF(OR(AI71="",AJ77&lt;&gt;"",AJ83&lt;&gt;"",AJ89&lt;&gt;"",AJ95&lt;&gt;"",AJ101&lt;&gt;"",AJ107&lt;&gt;"",AJ113&lt;&gt;"",AJ119&lt;&gt;"",AJ125&lt;&gt;"",AJ131&lt;&gt;""),"",IF(AI71&gt;=0.285,"クリア","閉所不足"))</f>
        <v/>
      </c>
      <c r="AM71" s="176" t="e">
        <f>ROUNDDOWN(AF70/AE70,3)</f>
        <v>#DIV/0!</v>
      </c>
      <c r="AN71" s="179" t="e">
        <f>ROUNDDOWN(AI70/AH70,3)</f>
        <v>#DIV/0!</v>
      </c>
      <c r="AQ71" s="182">
        <f>IFERROR(VLOOKUP(AQ166,DAY!$A$2:$E$744,6,0),0)</f>
        <v>0</v>
      </c>
    </row>
    <row r="72" spans="1:43" ht="27.75" customHeight="1">
      <c r="A72" s="203" t="s">
        <v>80</v>
      </c>
      <c r="B72" s="221" t="s">
        <v>7</v>
      </c>
      <c r="C72" s="242">
        <f>IFERROR(VLOOKUP(C166,DAY!$A$2:$E$3000,2,0),0)</f>
        <v>0</v>
      </c>
      <c r="D72" s="242">
        <f>IFERROR(VLOOKUP(D166,DAY!$A$2:$E$744,2,0),0)</f>
        <v>0</v>
      </c>
      <c r="E72" s="242">
        <f>IFERROR(VLOOKUP(E166,DAY!$A$2:$E$744,2,0),0)</f>
        <v>0</v>
      </c>
      <c r="F72" s="242">
        <f>IFERROR(VLOOKUP(F166,DAY!$A$2:$E$744,2,0),0)</f>
        <v>0</v>
      </c>
      <c r="G72" s="242">
        <f>IFERROR(VLOOKUP(G166,DAY!$A$2:$E$744,2,0),0)</f>
        <v>0</v>
      </c>
      <c r="H72" s="242">
        <f>IFERROR(VLOOKUP(H166,DAY!$A$2:$E$744,2,0),0)</f>
        <v>0</v>
      </c>
      <c r="I72" s="242">
        <f>IFERROR(VLOOKUP(I166,DAY!$A$2:$E$744,2,0),0)</f>
        <v>0</v>
      </c>
      <c r="J72" s="242">
        <f>IFERROR(VLOOKUP(J166,DAY!$A$2:$E$744,2,0),0)</f>
        <v>0</v>
      </c>
      <c r="K72" s="242">
        <f>IFERROR(VLOOKUP(K166,DAY!$A$2:$E$744,2,0),0)</f>
        <v>0</v>
      </c>
      <c r="L72" s="242">
        <f>IFERROR(VLOOKUP(L166,DAY!$A$2:$E$744,2,0),0)</f>
        <v>0</v>
      </c>
      <c r="M72" s="242">
        <f>IFERROR(VLOOKUP(M166,DAY!$A$2:$E$744,2,0),0)</f>
        <v>0</v>
      </c>
      <c r="N72" s="242">
        <f>IFERROR(VLOOKUP(N166,DAY!$A$2:$E$744,2,0),0)</f>
        <v>0</v>
      </c>
      <c r="O72" s="242">
        <f>IFERROR(VLOOKUP(O166,DAY!$A$2:$E$744,2,0),0)</f>
        <v>0</v>
      </c>
      <c r="P72" s="242">
        <f>IFERROR(VLOOKUP(P166,DAY!$A$2:$E$744,2,0),0)</f>
        <v>0</v>
      </c>
      <c r="Q72" s="242">
        <f>IFERROR(VLOOKUP(Q166,DAY!$A$2:$E$744,2,0),0)</f>
        <v>0</v>
      </c>
      <c r="R72" s="242">
        <f>IFERROR(VLOOKUP(R166,DAY!$A$2:$E$744,2,0),0)</f>
        <v>0</v>
      </c>
      <c r="S72" s="242">
        <f>IFERROR(VLOOKUP(S166,DAY!$A$2:$E$744,2,0),0)</f>
        <v>0</v>
      </c>
      <c r="T72" s="242">
        <f>IFERROR(VLOOKUP(T166,DAY!$A$2:$E$744,2,0),0)</f>
        <v>0</v>
      </c>
      <c r="U72" s="242">
        <f>IFERROR(VLOOKUP(U166,DAY!$A$2:$E$744,2,0),0)</f>
        <v>0</v>
      </c>
      <c r="V72" s="242">
        <f>IFERROR(VLOOKUP(V166,DAY!$A$2:$E$744,2,0),0)</f>
        <v>0</v>
      </c>
      <c r="W72" s="242">
        <f>IFERROR(VLOOKUP(W166,DAY!$A$2:$E$744,2,0),0)</f>
        <v>0</v>
      </c>
      <c r="X72" s="242">
        <f>IFERROR(VLOOKUP(X166,DAY!$A$2:$E$744,2,0),0)</f>
        <v>0</v>
      </c>
      <c r="Y72" s="242">
        <f>IFERROR(VLOOKUP(Y166,DAY!$A$2:$E$744,2,0),0)</f>
        <v>0</v>
      </c>
      <c r="Z72" s="242">
        <f>IFERROR(VLOOKUP(Z166,DAY!$A$2:$E$744,2,0),0)</f>
        <v>0</v>
      </c>
      <c r="AA72" s="242">
        <f>IFERROR(VLOOKUP(AA166,DAY!$A$2:$E$744,2,0),0)</f>
        <v>0</v>
      </c>
      <c r="AB72" s="242">
        <f>IFERROR(VLOOKUP(AB166,DAY!$A$2:$E$744,2,0),0)</f>
        <v>0</v>
      </c>
      <c r="AC72" s="242">
        <f>IFERROR(VLOOKUP(AC166,DAY!$A$2:$E$744,2,0),0)</f>
        <v>0</v>
      </c>
      <c r="AD72" s="301">
        <f>IFERROR(VLOOKUP(AD166,DAY!$A$2:$E$744,2,0),0)</f>
        <v>0</v>
      </c>
      <c r="AE72" s="317" t="s">
        <v>145</v>
      </c>
      <c r="AF72" s="331" t="s">
        <v>146</v>
      </c>
      <c r="AG72" s="340" t="s">
        <v>139</v>
      </c>
      <c r="AH72" s="350" t="s">
        <v>90</v>
      </c>
      <c r="AI72" s="358" t="s">
        <v>138</v>
      </c>
      <c r="AJ72" s="376" t="s">
        <v>147</v>
      </c>
      <c r="AK72" s="3"/>
      <c r="AM72" s="177"/>
      <c r="AN72" s="177"/>
      <c r="AQ72" s="183">
        <f>IFERROR(VLOOKUP(AQ166,DAY!$A$2:$E$744,7,0),0)</f>
        <v>0</v>
      </c>
    </row>
    <row r="73" spans="1:43" ht="27.75" customHeight="1">
      <c r="A73" s="204"/>
      <c r="B73" s="222" t="s">
        <v>8</v>
      </c>
      <c r="C73" s="237">
        <f>IFERROR(VLOOKUP(C166,DAY!$A$2:$E$3000,3,0),0)</f>
        <v>0</v>
      </c>
      <c r="D73" s="237">
        <f>IFERROR(VLOOKUP(D166,DAY!$A$2:$E$744,3,0),0)</f>
        <v>0</v>
      </c>
      <c r="E73" s="237">
        <f>IFERROR(VLOOKUP(E166,DAY!$A$2:$E$744,3,0),0)</f>
        <v>0</v>
      </c>
      <c r="F73" s="237">
        <f>IFERROR(VLOOKUP(F166,DAY!$A$2:$E$744,3,0),0)</f>
        <v>0</v>
      </c>
      <c r="G73" s="237">
        <f>IFERROR(VLOOKUP(G166,DAY!$A$2:$E$744,3,0),0)</f>
        <v>0</v>
      </c>
      <c r="H73" s="237">
        <f>IFERROR(VLOOKUP(H166,DAY!$A$2:$E$744,3,0),0)</f>
        <v>0</v>
      </c>
      <c r="I73" s="237">
        <f>IFERROR(VLOOKUP(I166,DAY!$A$2:$E$744,3,0),0)</f>
        <v>0</v>
      </c>
      <c r="J73" s="237">
        <f>IFERROR(VLOOKUP(J166,DAY!$A$2:$E$744,3,0),0)</f>
        <v>0</v>
      </c>
      <c r="K73" s="237">
        <f>IFERROR(VLOOKUP(K166,DAY!$A$2:$E$744,3,0),0)</f>
        <v>0</v>
      </c>
      <c r="L73" s="237">
        <f>IFERROR(VLOOKUP(L166,DAY!$A$2:$E$744,3,0),0)</f>
        <v>0</v>
      </c>
      <c r="M73" s="237">
        <f>IFERROR(VLOOKUP(M166,DAY!$A$2:$E$744,3,0),0)</f>
        <v>0</v>
      </c>
      <c r="N73" s="237">
        <f>IFERROR(VLOOKUP(N166,DAY!$A$2:$E$744,3,0),0)</f>
        <v>0</v>
      </c>
      <c r="O73" s="237">
        <f>IFERROR(VLOOKUP(O166,DAY!$A$2:$E$744,3,0),0)</f>
        <v>0</v>
      </c>
      <c r="P73" s="237">
        <f>IFERROR(VLOOKUP(P166,DAY!$A$2:$E$744,3,0),0)</f>
        <v>0</v>
      </c>
      <c r="Q73" s="237">
        <f>IFERROR(VLOOKUP(Q166,DAY!$A$2:$E$744,3,0),0)</f>
        <v>0</v>
      </c>
      <c r="R73" s="237">
        <f>IFERROR(VLOOKUP(R166,DAY!$A$2:$E$744,3,0),0)</f>
        <v>0</v>
      </c>
      <c r="S73" s="237">
        <f>IFERROR(VLOOKUP(S166,DAY!$A$2:$E$744,3,0),0)</f>
        <v>0</v>
      </c>
      <c r="T73" s="237">
        <f>IFERROR(VLOOKUP(T166,DAY!$A$2:$E$744,3,0),0)</f>
        <v>0</v>
      </c>
      <c r="U73" s="237">
        <f>IFERROR(VLOOKUP(U166,DAY!$A$2:$E$744,3,0),0)</f>
        <v>0</v>
      </c>
      <c r="V73" s="237">
        <f>IFERROR(VLOOKUP(V166,DAY!$A$2:$E$744,3,0),0)</f>
        <v>0</v>
      </c>
      <c r="W73" s="237">
        <f>IFERROR(VLOOKUP(W166,DAY!$A$2:$E$744,3,0),0)</f>
        <v>0</v>
      </c>
      <c r="X73" s="237">
        <f>IFERROR(VLOOKUP(X166,DAY!$A$2:$E$744,3,0),0)</f>
        <v>0</v>
      </c>
      <c r="Y73" s="237">
        <f>IFERROR(VLOOKUP(Y166,DAY!$A$2:$E$744,3,0),0)</f>
        <v>0</v>
      </c>
      <c r="Z73" s="237">
        <f>IFERROR(VLOOKUP(Z166,DAY!$A$2:$E$744,3,0),0)</f>
        <v>0</v>
      </c>
      <c r="AA73" s="237">
        <f>IFERROR(VLOOKUP(AA166,DAY!$A$2:$E$744,3,0),0)</f>
        <v>0</v>
      </c>
      <c r="AB73" s="237">
        <f>IFERROR(VLOOKUP(AB166,DAY!$A$2:$E$744,3,0),0)</f>
        <v>0</v>
      </c>
      <c r="AC73" s="237">
        <f>IFERROR(VLOOKUP(AC166,DAY!$A$2:$E$744,3,0),0)</f>
        <v>0</v>
      </c>
      <c r="AD73" s="302">
        <f>IFERROR(VLOOKUP(AD166,DAY!$A$2:$E$744,3,0),0)</f>
        <v>0</v>
      </c>
      <c r="AE73" s="318"/>
      <c r="AF73" s="332"/>
      <c r="AG73" s="341"/>
      <c r="AH73" s="351"/>
      <c r="AI73" s="359"/>
      <c r="AJ73" s="377"/>
      <c r="AM73" s="177"/>
      <c r="AN73" s="177"/>
      <c r="AQ73" s="23">
        <f>IFERROR(VLOOKUP(AQ167,DAY!$A$2:$E$744,2,0),0)</f>
        <v>4</v>
      </c>
    </row>
    <row r="74" spans="1:43" ht="27.75" customHeight="1">
      <c r="A74" s="204"/>
      <c r="B74" s="223" t="s">
        <v>9</v>
      </c>
      <c r="C74" s="238">
        <f>IFERROR(VLOOKUP(C166,DAY!$A$2:$E$3000,4,0),0)</f>
        <v>0</v>
      </c>
      <c r="D74" s="238">
        <f>IFERROR(VLOOKUP(D166,DAY!$A$2:$E$3000,4,0),0)</f>
        <v>0</v>
      </c>
      <c r="E74" s="238">
        <f>IFERROR(VLOOKUP(E166,DAY!$A$2:$E$3000,4,0),0)</f>
        <v>0</v>
      </c>
      <c r="F74" s="238">
        <f>IFERROR(VLOOKUP(F166,DAY!$A$2:$E$3000,4,0),0)</f>
        <v>0</v>
      </c>
      <c r="G74" s="238">
        <f>IFERROR(VLOOKUP(G166,DAY!$A$2:$E$3000,4,0),0)</f>
        <v>0</v>
      </c>
      <c r="H74" s="238">
        <f>IFERROR(VLOOKUP(H166,DAY!$A$2:$E$3000,4,0),0)</f>
        <v>0</v>
      </c>
      <c r="I74" s="238">
        <f>IFERROR(VLOOKUP(I166,DAY!$A$2:$E$3000,4,0),0)</f>
        <v>0</v>
      </c>
      <c r="J74" s="238">
        <f>IFERROR(VLOOKUP(J166,DAY!$A$2:$E$3000,4,0),0)</f>
        <v>0</v>
      </c>
      <c r="K74" s="238">
        <f>IFERROR(VLOOKUP(K166,DAY!$A$2:$E$3000,4,0),0)</f>
        <v>0</v>
      </c>
      <c r="L74" s="238">
        <f>IFERROR(VLOOKUP(L166,DAY!$A$2:$E$3000,4,0),0)</f>
        <v>0</v>
      </c>
      <c r="M74" s="238">
        <f>IFERROR(VLOOKUP(M166,DAY!$A$2:$E$3000,4,0),0)</f>
        <v>0</v>
      </c>
      <c r="N74" s="238">
        <f>IFERROR(VLOOKUP(N166,DAY!$A$2:$E$3000,4,0),0)</f>
        <v>0</v>
      </c>
      <c r="O74" s="238">
        <f>IFERROR(VLOOKUP(O166,DAY!$A$2:$E$3000,4,0),0)</f>
        <v>0</v>
      </c>
      <c r="P74" s="238">
        <f>IFERROR(VLOOKUP(P166,DAY!$A$2:$E$3000,4,0),0)</f>
        <v>0</v>
      </c>
      <c r="Q74" s="238">
        <f>IFERROR(VLOOKUP(Q166,DAY!$A$2:$E$3000,4,0),0)</f>
        <v>0</v>
      </c>
      <c r="R74" s="238">
        <f>IFERROR(VLOOKUP(R166,DAY!$A$2:$E$3000,4,0),0)</f>
        <v>0</v>
      </c>
      <c r="S74" s="238">
        <f>IFERROR(VLOOKUP(S166,DAY!$A$2:$E$3000,4,0),0)</f>
        <v>0</v>
      </c>
      <c r="T74" s="238">
        <f>IFERROR(VLOOKUP(T166,DAY!$A$2:$E$3000,4,0),0)</f>
        <v>0</v>
      </c>
      <c r="U74" s="238">
        <f>IFERROR(VLOOKUP(U166,DAY!$A$2:$E$3000,4,0),0)</f>
        <v>0</v>
      </c>
      <c r="V74" s="238">
        <f>IFERROR(VLOOKUP(V166,DAY!$A$2:$E$3000,4,0),0)</f>
        <v>0</v>
      </c>
      <c r="W74" s="238">
        <f>IFERROR(VLOOKUP(W166,DAY!$A$2:$E$3000,4,0),0)</f>
        <v>0</v>
      </c>
      <c r="X74" s="238">
        <f>IFERROR(VLOOKUP(X166,DAY!$A$2:$E$3000,4,0),0)</f>
        <v>0</v>
      </c>
      <c r="Y74" s="238">
        <f>IFERROR(VLOOKUP(Y166,DAY!$A$2:$E$3000,4,0),0)</f>
        <v>0</v>
      </c>
      <c r="Z74" s="238">
        <f>IFERROR(VLOOKUP(Z166,DAY!$A$2:$E$3000,4,0),0)</f>
        <v>0</v>
      </c>
      <c r="AA74" s="238">
        <f>IFERROR(VLOOKUP(AA166,DAY!$A$2:$E$3000,4,0),0)</f>
        <v>0</v>
      </c>
      <c r="AB74" s="238">
        <f>IFERROR(VLOOKUP(AB166,DAY!$A$2:$E$3000,4,0),0)</f>
        <v>0</v>
      </c>
      <c r="AC74" s="238">
        <f>IFERROR(VLOOKUP(AC166,DAY!$A$2:$E$3000,4,0),0)</f>
        <v>0</v>
      </c>
      <c r="AD74" s="238">
        <f>IFERROR(VLOOKUP(AD166,DAY!$A$2:$E$3000,4,0),0)</f>
        <v>0</v>
      </c>
      <c r="AE74" s="318"/>
      <c r="AF74" s="332"/>
      <c r="AG74" s="341"/>
      <c r="AH74" s="351"/>
      <c r="AI74" s="359"/>
      <c r="AJ74" s="377"/>
      <c r="AM74" s="177"/>
      <c r="AN74" s="177"/>
      <c r="AQ74" s="25">
        <f>IFERROR(VLOOKUP(AQ167,DAY!$A$2:$E$744,3,0),0)</f>
        <v>13</v>
      </c>
    </row>
    <row r="75" spans="1:43" ht="89.25" customHeight="1">
      <c r="A75" s="204"/>
      <c r="B75" s="224" t="s">
        <v>144</v>
      </c>
      <c r="C75" s="239">
        <f>IFERROR(VLOOKUP(C166,DAY!$A$2:$E$3000,5,0),0)</f>
        <v>0</v>
      </c>
      <c r="D75" s="239">
        <f>IFERROR(VLOOKUP(D166,DAY!$A$2:$E$3000,5,0),0)</f>
        <v>0</v>
      </c>
      <c r="E75" s="239">
        <f>IFERROR(VLOOKUP(E166,DAY!$A$2:$E$3000,5,0),0)</f>
        <v>0</v>
      </c>
      <c r="F75" s="239">
        <f>IFERROR(VLOOKUP(F166,DAY!$A$2:$E$3000,5,0),0)</f>
        <v>0</v>
      </c>
      <c r="G75" s="239">
        <f>IFERROR(VLOOKUP(G166,DAY!$A$2:$E$3000,5,0),0)</f>
        <v>0</v>
      </c>
      <c r="H75" s="239">
        <f>IFERROR(VLOOKUP(H166,DAY!$A$2:$E$3000,5,0),0)</f>
        <v>0</v>
      </c>
      <c r="I75" s="239">
        <f>IFERROR(VLOOKUP(I166,DAY!$A$2:$E$3000,5,0),0)</f>
        <v>0</v>
      </c>
      <c r="J75" s="239">
        <f>IFERROR(VLOOKUP(J166,DAY!$A$2:$E$3000,5,0),0)</f>
        <v>0</v>
      </c>
      <c r="K75" s="239">
        <f>IFERROR(VLOOKUP(K166,DAY!$A$2:$E$3000,5,0),0)</f>
        <v>0</v>
      </c>
      <c r="L75" s="239">
        <f>IFERROR(VLOOKUP(L166,DAY!$A$2:$E$3000,5,0),0)</f>
        <v>0</v>
      </c>
      <c r="M75" s="239">
        <f>IFERROR(VLOOKUP(M166,DAY!$A$2:$E$3000,5,0),0)</f>
        <v>0</v>
      </c>
      <c r="N75" s="239">
        <f>IFERROR(VLOOKUP(N166,DAY!$A$2:$E$3000,5,0),0)</f>
        <v>0</v>
      </c>
      <c r="O75" s="239">
        <f>IFERROR(VLOOKUP(O166,DAY!$A$2:$E$3000,5,0),0)</f>
        <v>0</v>
      </c>
      <c r="P75" s="239">
        <f>IFERROR(VLOOKUP(P166,DAY!$A$2:$E$3000,5,0),0)</f>
        <v>0</v>
      </c>
      <c r="Q75" s="239">
        <f>IFERROR(VLOOKUP(Q166,DAY!$A$2:$E$3000,5,0),0)</f>
        <v>0</v>
      </c>
      <c r="R75" s="239">
        <f>IFERROR(VLOOKUP(R166,DAY!$A$2:$E$3000,5,0),0)</f>
        <v>0</v>
      </c>
      <c r="S75" s="239">
        <f>IFERROR(VLOOKUP(S166,DAY!$A$2:$E$3000,5,0),0)</f>
        <v>0</v>
      </c>
      <c r="T75" s="239">
        <f>IFERROR(VLOOKUP(T166,DAY!$A$2:$E$3000,5,0),0)</f>
        <v>0</v>
      </c>
      <c r="U75" s="239">
        <f>IFERROR(VLOOKUP(U166,DAY!$A$2:$E$3000,5,0),0)</f>
        <v>0</v>
      </c>
      <c r="V75" s="239">
        <f>IFERROR(VLOOKUP(V166,DAY!$A$2:$E$3000,5,0),0)</f>
        <v>0</v>
      </c>
      <c r="W75" s="239">
        <f>IFERROR(VLOOKUP(W166,DAY!$A$2:$E$3000,5,0),0)</f>
        <v>0</v>
      </c>
      <c r="X75" s="239">
        <f>IFERROR(VLOOKUP(X166,DAY!$A$2:$E$3000,5,0),0)</f>
        <v>0</v>
      </c>
      <c r="Y75" s="239">
        <f>IFERROR(VLOOKUP(Y166,DAY!$A$2:$E$3000,5,0),0)</f>
        <v>0</v>
      </c>
      <c r="Z75" s="239">
        <f>IFERROR(VLOOKUP(Z166,DAY!$A$2:$E$3000,5,0),0)</f>
        <v>0</v>
      </c>
      <c r="AA75" s="239">
        <f>IFERROR(VLOOKUP(AA166,DAY!$A$2:$E$3000,5,0),0)</f>
        <v>0</v>
      </c>
      <c r="AB75" s="239">
        <f>IFERROR(VLOOKUP(AB166,DAY!$A$2:$E$3000,5,0),0)</f>
        <v>0</v>
      </c>
      <c r="AC75" s="239">
        <f>IFERROR(VLOOKUP(AC166,DAY!$A$2:$E$3000,5,0),0)</f>
        <v>0</v>
      </c>
      <c r="AD75" s="303">
        <f>IFERROR(VLOOKUP(AD166,DAY!$A$2:$E$3000,5,0),0)</f>
        <v>0</v>
      </c>
      <c r="AE75" s="319"/>
      <c r="AF75" s="333"/>
      <c r="AG75" s="342"/>
      <c r="AH75" s="352"/>
      <c r="AI75" s="360"/>
      <c r="AJ75" s="378"/>
      <c r="AM75" s="173"/>
      <c r="AN75" s="173"/>
      <c r="AQ75" s="25" t="str">
        <f>IFERROR(VLOOKUP(AQ167,DAY!$A$2:$E$744,4,0),0)</f>
        <v>月</v>
      </c>
    </row>
    <row r="76" spans="1:43" ht="27.75" customHeight="1">
      <c r="A76" s="204"/>
      <c r="B76" s="225" t="s">
        <v>3</v>
      </c>
      <c r="C76" s="240"/>
      <c r="D76" s="240"/>
      <c r="E76" s="240"/>
      <c r="F76" s="240"/>
      <c r="G76" s="240"/>
      <c r="H76" s="240"/>
      <c r="I76" s="240"/>
      <c r="J76" s="240"/>
      <c r="K76" s="240"/>
      <c r="L76" s="240"/>
      <c r="M76" s="240"/>
      <c r="N76" s="240"/>
      <c r="O76" s="240"/>
      <c r="P76" s="240"/>
      <c r="Q76" s="240"/>
      <c r="R76" s="240"/>
      <c r="S76" s="240"/>
      <c r="T76" s="240"/>
      <c r="U76" s="240"/>
      <c r="V76" s="240"/>
      <c r="W76" s="240"/>
      <c r="X76" s="240"/>
      <c r="Y76" s="240"/>
      <c r="Z76" s="240"/>
      <c r="AA76" s="240"/>
      <c r="AB76" s="240"/>
      <c r="AC76" s="240"/>
      <c r="AD76" s="299"/>
      <c r="AE76" s="315" t="str">
        <f>IF(COUNTA(C76:AD76)=0,"",COUNTIF(C76:AD76,"休日"))</f>
        <v/>
      </c>
      <c r="AF76" s="329" t="str">
        <f>IF(COUNTA(C76:AD76)=0,"",COUNTIF(C76:AD76,"作業"))</f>
        <v/>
      </c>
      <c r="AG76" s="329">
        <f>IFERROR(AE76+AF76,"")</f>
        <v>0</v>
      </c>
      <c r="AH76" s="349" t="str">
        <f>IF(AND(ISNUMBER(AE76),ISNUMBER(AG76)),IFERROR(ROUNDDOWN(AE76/AG76,3),0),"")</f>
        <v/>
      </c>
      <c r="AI76" s="356">
        <f>IFERROR(IF(AG76=0,0,ROUNDDOWN((($AE$16+$AE$22+$AE$28+$AE$34+$AE$40+$AE$46+$AE$52+$AE$58+$AE$64+$AE$70+$AE$76)/($AG$16+$AG$22+$AG$28+$AG$34+$AG$40+$AG$46+$AG$52+$AG$58+$AG$64+$AG$70+$AG$76)),3)),"")</f>
        <v>0</v>
      </c>
      <c r="AJ76" s="374" t="str">
        <f>IF(OR(AI76="",AJ82&lt;&gt;"",AJ88&lt;&gt;"",AJ94&lt;&gt;"",AJ100&lt;&gt;"",AJ106&lt;&gt;"",AJ112&lt;&gt;"",AJ118&lt;&gt;"",AJ124&lt;&gt;"",AJ130&lt;&gt;""),"",IF(AI76&gt;=0.285,"クリア","閉所不足"))</f>
        <v/>
      </c>
      <c r="AL76" s="3"/>
      <c r="AM76" s="177"/>
      <c r="AN76" s="177"/>
      <c r="AQ76" s="24" t="str">
        <f>IFERROR(VLOOKUP(AQ167,DAY!$A$2:$E$744,5,0),0)</f>
        <v/>
      </c>
    </row>
    <row r="77" spans="1:43" ht="27.75" customHeight="1">
      <c r="A77" s="205"/>
      <c r="B77" s="226" t="s">
        <v>14</v>
      </c>
      <c r="C77" s="241"/>
      <c r="D77" s="241"/>
      <c r="E77" s="241"/>
      <c r="F77" s="241"/>
      <c r="G77" s="241"/>
      <c r="H77" s="241"/>
      <c r="I77" s="241"/>
      <c r="J77" s="241"/>
      <c r="K77" s="241"/>
      <c r="L77" s="241"/>
      <c r="M77" s="241"/>
      <c r="N77" s="241"/>
      <c r="O77" s="241"/>
      <c r="P77" s="241"/>
      <c r="Q77" s="241"/>
      <c r="R77" s="241"/>
      <c r="S77" s="241"/>
      <c r="T77" s="241"/>
      <c r="U77" s="241"/>
      <c r="V77" s="241"/>
      <c r="W77" s="241"/>
      <c r="X77" s="241"/>
      <c r="Y77" s="241"/>
      <c r="Z77" s="241"/>
      <c r="AA77" s="241"/>
      <c r="AB77" s="241"/>
      <c r="AC77" s="241"/>
      <c r="AD77" s="300"/>
      <c r="AE77" s="316" t="str">
        <f>IF(COUNTA(C77:AD77)=0,"",COUNTIF(C77:AD77,"休日"))</f>
        <v/>
      </c>
      <c r="AF77" s="330" t="str">
        <f>IF(COUNTA(C77:AD77)=0,"",COUNTIF(C77:AD77,"作業"))</f>
        <v/>
      </c>
      <c r="AG77" s="339">
        <f>IFERROR(AE77+AF77,"")</f>
        <v>0</v>
      </c>
      <c r="AH77" s="348" t="str">
        <f>IF(AND(ISNUMBER(AE77),ISNUMBER(AG77)),IFERROR(ROUNDDOWN(AE77/AG77,3),0),"")</f>
        <v/>
      </c>
      <c r="AI77" s="357">
        <f>IFERROR(IF(AG77=0,0,ROUNDDOWN((($AE$17+$AE$23+$AE$29+$AE$35+$AE$41+$AE$47+$AE$53+$AE$59+$AE$65+$AE$71+$AE$77)/($AG$17+$AG$23+$AG$29+$AG$35+$AG$41+$AG$47+$AG$53+$AG$59+$AG$65+$AG$71+$AG$77)),3)),"")</f>
        <v>0</v>
      </c>
      <c r="AJ77" s="375" t="str">
        <f>IF(OR(AI77="",AJ83&lt;&gt;"",AJ89&lt;&gt;"",AJ95&lt;&gt;"",AJ101&lt;&gt;"",AJ107&lt;&gt;"",AJ113&lt;&gt;"",AJ119&lt;&gt;"",AJ125&lt;&gt;"",AJ131&lt;&gt;""),"",IF(AI77&gt;=0.285,"クリア","閉所不足"))</f>
        <v/>
      </c>
      <c r="AM77" s="176" t="e">
        <f>ROUNDDOWN(AF76/AE76,3)</f>
        <v>#DIV/0!</v>
      </c>
      <c r="AN77" s="179" t="e">
        <f>ROUNDDOWN(AI76/AH76,3)</f>
        <v>#DIV/0!</v>
      </c>
      <c r="AQ77" s="182">
        <f>IFERROR(VLOOKUP(AQ167,DAY!$A$2:$E$744,6,0),0)</f>
        <v>0</v>
      </c>
    </row>
    <row r="78" spans="1:43" ht="27.75" customHeight="1">
      <c r="A78" s="203" t="s">
        <v>81</v>
      </c>
      <c r="B78" s="221" t="s">
        <v>7</v>
      </c>
      <c r="C78" s="242">
        <f>IFERROR(VLOOKUP(C167,DAY!$A$2:$E$3000,2,0),0)</f>
        <v>0</v>
      </c>
      <c r="D78" s="242">
        <f>IFERROR(VLOOKUP(D167,DAY!$A$2:$E$744,2,0),0)</f>
        <v>0</v>
      </c>
      <c r="E78" s="242">
        <f>IFERROR(VLOOKUP(E167,DAY!$A$2:$E$744,2,0),0)</f>
        <v>0</v>
      </c>
      <c r="F78" s="242">
        <f>IFERROR(VLOOKUP(F167,DAY!$A$2:$E$744,2,0),0)</f>
        <v>0</v>
      </c>
      <c r="G78" s="242">
        <f>IFERROR(VLOOKUP(G167,DAY!$A$2:$E$744,2,0),0)</f>
        <v>0</v>
      </c>
      <c r="H78" s="242">
        <f>IFERROR(VLOOKUP(H167,DAY!$A$2:$E$744,2,0),0)</f>
        <v>0</v>
      </c>
      <c r="I78" s="242">
        <f>IFERROR(VLOOKUP(I167,DAY!$A$2:$E$744,2,0),0)</f>
        <v>0</v>
      </c>
      <c r="J78" s="242">
        <f>IFERROR(VLOOKUP(J167,DAY!$A$2:$E$744,2,0),0)</f>
        <v>0</v>
      </c>
      <c r="K78" s="242">
        <f>IFERROR(VLOOKUP(K167,DAY!$A$2:$E$744,2,0),0)</f>
        <v>0</v>
      </c>
      <c r="L78" s="242">
        <f>IFERROR(VLOOKUP(L167,DAY!$A$2:$E$744,2,0),0)</f>
        <v>0</v>
      </c>
      <c r="M78" s="242">
        <f>IFERROR(VLOOKUP(M167,DAY!$A$2:$E$744,2,0),0)</f>
        <v>0</v>
      </c>
      <c r="N78" s="242">
        <f>IFERROR(VLOOKUP(N167,DAY!$A$2:$E$744,2,0),0)</f>
        <v>0</v>
      </c>
      <c r="O78" s="242">
        <f>IFERROR(VLOOKUP(O167,DAY!$A$2:$E$744,2,0),0)</f>
        <v>0</v>
      </c>
      <c r="P78" s="242">
        <f>IFERROR(VLOOKUP(P167,DAY!$A$2:$E$744,2,0),0)</f>
        <v>0</v>
      </c>
      <c r="Q78" s="242">
        <f>IFERROR(VLOOKUP(Q167,DAY!$A$2:$E$744,2,0),0)</f>
        <v>0</v>
      </c>
      <c r="R78" s="242">
        <f>IFERROR(VLOOKUP(R167,DAY!$A$2:$E$744,2,0),0)</f>
        <v>0</v>
      </c>
      <c r="S78" s="242">
        <f>IFERROR(VLOOKUP(S167,DAY!$A$2:$E$744,2,0),0)</f>
        <v>0</v>
      </c>
      <c r="T78" s="242">
        <f>IFERROR(VLOOKUP(T167,DAY!$A$2:$E$744,2,0),0)</f>
        <v>0</v>
      </c>
      <c r="U78" s="242">
        <f>IFERROR(VLOOKUP(U167,DAY!$A$2:$E$744,2,0),0)</f>
        <v>0</v>
      </c>
      <c r="V78" s="242">
        <f>IFERROR(VLOOKUP(V167,DAY!$A$2:$E$744,2,0),0)</f>
        <v>0</v>
      </c>
      <c r="W78" s="242">
        <f>IFERROR(VLOOKUP(W167,DAY!$A$2:$E$744,2,0),0)</f>
        <v>0</v>
      </c>
      <c r="X78" s="242">
        <f>IFERROR(VLOOKUP(X167,DAY!$A$2:$E$744,2,0),0)</f>
        <v>0</v>
      </c>
      <c r="Y78" s="242">
        <f>IFERROR(VLOOKUP(Y167,DAY!$A$2:$E$744,2,0),0)</f>
        <v>0</v>
      </c>
      <c r="Z78" s="242">
        <f>IFERROR(VLOOKUP(Z167,DAY!$A$2:$E$744,2,0),0)</f>
        <v>0</v>
      </c>
      <c r="AA78" s="242">
        <f>IFERROR(VLOOKUP(AA167,DAY!$A$2:$E$744,2,0),0)</f>
        <v>0</v>
      </c>
      <c r="AB78" s="242">
        <f>IFERROR(VLOOKUP(AB167,DAY!$A$2:$E$744,2,0),0)</f>
        <v>0</v>
      </c>
      <c r="AC78" s="242">
        <f>IFERROR(VLOOKUP(AC167,DAY!$A$2:$E$744,2,0),0)</f>
        <v>0</v>
      </c>
      <c r="AD78" s="301">
        <f>IFERROR(VLOOKUP(AD167,DAY!$A$2:$E$744,2,0),0)</f>
        <v>0</v>
      </c>
      <c r="AE78" s="312" t="s">
        <v>145</v>
      </c>
      <c r="AF78" s="326" t="s">
        <v>146</v>
      </c>
      <c r="AG78" s="337" t="s">
        <v>139</v>
      </c>
      <c r="AH78" s="345" t="s">
        <v>90</v>
      </c>
      <c r="AI78" s="331" t="s">
        <v>138</v>
      </c>
      <c r="AJ78" s="369" t="s">
        <v>147</v>
      </c>
      <c r="AK78" s="3"/>
      <c r="AM78" s="177"/>
      <c r="AN78" s="177"/>
      <c r="AQ78" s="184">
        <f>IFERROR(VLOOKUP(AQ167,DAY!$A$2:$E$744,7,0),0)</f>
        <v>0</v>
      </c>
    </row>
    <row r="79" spans="1:43" ht="27.75" customHeight="1">
      <c r="A79" s="204"/>
      <c r="B79" s="222" t="s">
        <v>8</v>
      </c>
      <c r="C79" s="237">
        <f>IFERROR(VLOOKUP(C167,DAY!$A$2:$E$3000,3,0),0)</f>
        <v>0</v>
      </c>
      <c r="D79" s="237">
        <f>IFERROR(VLOOKUP(D167,DAY!$A$2:$E$744,3,0),0)</f>
        <v>0</v>
      </c>
      <c r="E79" s="237">
        <f>IFERROR(VLOOKUP(E167,DAY!$A$2:$E$744,3,0),0)</f>
        <v>0</v>
      </c>
      <c r="F79" s="237">
        <f>IFERROR(VLOOKUP(F167,DAY!$A$2:$E$744,3,0),0)</f>
        <v>0</v>
      </c>
      <c r="G79" s="237">
        <f>IFERROR(VLOOKUP(G167,DAY!$A$2:$E$744,3,0),0)</f>
        <v>0</v>
      </c>
      <c r="H79" s="237">
        <f>IFERROR(VLOOKUP(H167,DAY!$A$2:$E$744,3,0),0)</f>
        <v>0</v>
      </c>
      <c r="I79" s="237">
        <f>IFERROR(VLOOKUP(I167,DAY!$A$2:$E$744,3,0),0)</f>
        <v>0</v>
      </c>
      <c r="J79" s="237">
        <f>IFERROR(VLOOKUP(J167,DAY!$A$2:$E$744,3,0),0)</f>
        <v>0</v>
      </c>
      <c r="K79" s="237">
        <f>IFERROR(VLOOKUP(K167,DAY!$A$2:$E$744,3,0),0)</f>
        <v>0</v>
      </c>
      <c r="L79" s="237">
        <f>IFERROR(VLOOKUP(L167,DAY!$A$2:$E$744,3,0),0)</f>
        <v>0</v>
      </c>
      <c r="M79" s="237">
        <f>IFERROR(VLOOKUP(M167,DAY!$A$2:$E$744,3,0),0)</f>
        <v>0</v>
      </c>
      <c r="N79" s="237">
        <f>IFERROR(VLOOKUP(N167,DAY!$A$2:$E$744,3,0),0)</f>
        <v>0</v>
      </c>
      <c r="O79" s="237">
        <f>IFERROR(VLOOKUP(O167,DAY!$A$2:$E$744,3,0),0)</f>
        <v>0</v>
      </c>
      <c r="P79" s="237">
        <f>IFERROR(VLOOKUP(P167,DAY!$A$2:$E$744,3,0),0)</f>
        <v>0</v>
      </c>
      <c r="Q79" s="237">
        <f>IFERROR(VLOOKUP(Q167,DAY!$A$2:$E$744,3,0),0)</f>
        <v>0</v>
      </c>
      <c r="R79" s="237">
        <f>IFERROR(VLOOKUP(R167,DAY!$A$2:$E$744,3,0),0)</f>
        <v>0</v>
      </c>
      <c r="S79" s="237">
        <f>IFERROR(VLOOKUP(S167,DAY!$A$2:$E$744,3,0),0)</f>
        <v>0</v>
      </c>
      <c r="T79" s="237">
        <f>IFERROR(VLOOKUP(T167,DAY!$A$2:$E$744,3,0),0)</f>
        <v>0</v>
      </c>
      <c r="U79" s="237">
        <f>IFERROR(VLOOKUP(U167,DAY!$A$2:$E$744,3,0),0)</f>
        <v>0</v>
      </c>
      <c r="V79" s="237">
        <f>IFERROR(VLOOKUP(V167,DAY!$A$2:$E$744,3,0),0)</f>
        <v>0</v>
      </c>
      <c r="W79" s="237">
        <f>IFERROR(VLOOKUP(W167,DAY!$A$2:$E$744,3,0),0)</f>
        <v>0</v>
      </c>
      <c r="X79" s="237">
        <f>IFERROR(VLOOKUP(X167,DAY!$A$2:$E$744,3,0),0)</f>
        <v>0</v>
      </c>
      <c r="Y79" s="237">
        <f>IFERROR(VLOOKUP(Y167,DAY!$A$2:$E$744,3,0),0)</f>
        <v>0</v>
      </c>
      <c r="Z79" s="237">
        <f>IFERROR(VLOOKUP(Z167,DAY!$A$2:$E$744,3,0),0)</f>
        <v>0</v>
      </c>
      <c r="AA79" s="237">
        <f>IFERROR(VLOOKUP(AA167,DAY!$A$2:$E$744,3,0),0)</f>
        <v>0</v>
      </c>
      <c r="AB79" s="237">
        <f>IFERROR(VLOOKUP(AB167,DAY!$A$2:$E$744,3,0),0)</f>
        <v>0</v>
      </c>
      <c r="AC79" s="237">
        <f>IFERROR(VLOOKUP(AC167,DAY!$A$2:$E$744,3,0),0)</f>
        <v>0</v>
      </c>
      <c r="AD79" s="302">
        <f>IFERROR(VLOOKUP(AD167,DAY!$A$2:$E$744,3,0),0)</f>
        <v>0</v>
      </c>
      <c r="AE79" s="313"/>
      <c r="AF79" s="327"/>
      <c r="AG79" s="338"/>
      <c r="AH79" s="346"/>
      <c r="AI79" s="332"/>
      <c r="AJ79" s="370"/>
      <c r="AM79" s="177"/>
      <c r="AN79" s="177"/>
      <c r="AQ79" s="19">
        <f>IFERROR(VLOOKUP(AQ168,DAY!$A$2:$E$744,2,0),0)</f>
        <v>4</v>
      </c>
    </row>
    <row r="80" spans="1:43" ht="27.75" customHeight="1">
      <c r="A80" s="204"/>
      <c r="B80" s="223" t="s">
        <v>9</v>
      </c>
      <c r="C80" s="238">
        <f>IFERROR(VLOOKUP(C167,DAY!$A$2:$E$3000,4,0),0)</f>
        <v>0</v>
      </c>
      <c r="D80" s="238">
        <f>IFERROR(VLOOKUP(D167,DAY!$A$2:$E$3000,4,0),0)</f>
        <v>0</v>
      </c>
      <c r="E80" s="238">
        <f>IFERROR(VLOOKUP(E167,DAY!$A$2:$E$3000,4,0),0)</f>
        <v>0</v>
      </c>
      <c r="F80" s="238">
        <f>IFERROR(VLOOKUP(F167,DAY!$A$2:$E$3000,4,0),0)</f>
        <v>0</v>
      </c>
      <c r="G80" s="238">
        <f>IFERROR(VLOOKUP(G167,DAY!$A$2:$E$3000,4,0),0)</f>
        <v>0</v>
      </c>
      <c r="H80" s="238">
        <f>IFERROR(VLOOKUP(H167,DAY!$A$2:$E$3000,4,0),0)</f>
        <v>0</v>
      </c>
      <c r="I80" s="238">
        <f>IFERROR(VLOOKUP(I167,DAY!$A$2:$E$3000,4,0),0)</f>
        <v>0</v>
      </c>
      <c r="J80" s="238">
        <f>IFERROR(VLOOKUP(J167,DAY!$A$2:$E$3000,4,0),0)</f>
        <v>0</v>
      </c>
      <c r="K80" s="238">
        <f>IFERROR(VLOOKUP(K167,DAY!$A$2:$E$3000,4,0),0)</f>
        <v>0</v>
      </c>
      <c r="L80" s="238">
        <f>IFERROR(VLOOKUP(L167,DAY!$A$2:$E$3000,4,0),0)</f>
        <v>0</v>
      </c>
      <c r="M80" s="238">
        <f>IFERROR(VLOOKUP(M167,DAY!$A$2:$E$3000,4,0),0)</f>
        <v>0</v>
      </c>
      <c r="N80" s="238">
        <f>IFERROR(VLOOKUP(N167,DAY!$A$2:$E$3000,4,0),0)</f>
        <v>0</v>
      </c>
      <c r="O80" s="238">
        <f>IFERROR(VLOOKUP(O167,DAY!$A$2:$E$3000,4,0),0)</f>
        <v>0</v>
      </c>
      <c r="P80" s="238">
        <f>IFERROR(VLOOKUP(P167,DAY!$A$2:$E$3000,4,0),0)</f>
        <v>0</v>
      </c>
      <c r="Q80" s="238">
        <f>IFERROR(VLOOKUP(Q167,DAY!$A$2:$E$3000,4,0),0)</f>
        <v>0</v>
      </c>
      <c r="R80" s="238">
        <f>IFERROR(VLOOKUP(R167,DAY!$A$2:$E$3000,4,0),0)</f>
        <v>0</v>
      </c>
      <c r="S80" s="238">
        <f>IFERROR(VLOOKUP(S167,DAY!$A$2:$E$3000,4,0),0)</f>
        <v>0</v>
      </c>
      <c r="T80" s="238">
        <f>IFERROR(VLOOKUP(T167,DAY!$A$2:$E$3000,4,0),0)</f>
        <v>0</v>
      </c>
      <c r="U80" s="238">
        <f>IFERROR(VLOOKUP(U167,DAY!$A$2:$E$3000,4,0),0)</f>
        <v>0</v>
      </c>
      <c r="V80" s="238">
        <f>IFERROR(VLOOKUP(V167,DAY!$A$2:$E$3000,4,0),0)</f>
        <v>0</v>
      </c>
      <c r="W80" s="238">
        <f>IFERROR(VLOOKUP(W167,DAY!$A$2:$E$3000,4,0),0)</f>
        <v>0</v>
      </c>
      <c r="X80" s="238">
        <f>IFERROR(VLOOKUP(X167,DAY!$A$2:$E$3000,4,0),0)</f>
        <v>0</v>
      </c>
      <c r="Y80" s="238">
        <f>IFERROR(VLOOKUP(Y167,DAY!$A$2:$E$3000,4,0),0)</f>
        <v>0</v>
      </c>
      <c r="Z80" s="238">
        <f>IFERROR(VLOOKUP(Z167,DAY!$A$2:$E$3000,4,0),0)</f>
        <v>0</v>
      </c>
      <c r="AA80" s="238">
        <f>IFERROR(VLOOKUP(AA167,DAY!$A$2:$E$3000,4,0),0)</f>
        <v>0</v>
      </c>
      <c r="AB80" s="238">
        <f>IFERROR(VLOOKUP(AB167,DAY!$A$2:$E$3000,4,0),0)</f>
        <v>0</v>
      </c>
      <c r="AC80" s="238">
        <f>IFERROR(VLOOKUP(AC167,DAY!$A$2:$E$3000,4,0),0)</f>
        <v>0</v>
      </c>
      <c r="AD80" s="238">
        <f>IFERROR(VLOOKUP(AD167,DAY!$A$2:$E$3000,4,0),0)</f>
        <v>0</v>
      </c>
      <c r="AE80" s="313"/>
      <c r="AF80" s="327"/>
      <c r="AG80" s="338"/>
      <c r="AH80" s="346"/>
      <c r="AI80" s="332"/>
      <c r="AJ80" s="370"/>
      <c r="AM80" s="177"/>
      <c r="AN80" s="177"/>
      <c r="AQ80" s="25">
        <f>IFERROR(VLOOKUP(AQ168,DAY!$A$2:$E$744,3,0),0)</f>
        <v>13</v>
      </c>
    </row>
    <row r="81" spans="1:43" ht="89.25" customHeight="1">
      <c r="A81" s="204"/>
      <c r="B81" s="224" t="s">
        <v>144</v>
      </c>
      <c r="C81" s="239">
        <f>IFERROR(VLOOKUP(C167,DAY!$A$2:$E$3000,5,0),0)</f>
        <v>0</v>
      </c>
      <c r="D81" s="239">
        <f>IFERROR(VLOOKUP(D167,DAY!$A$2:$E$3000,5,0),0)</f>
        <v>0</v>
      </c>
      <c r="E81" s="239">
        <f>IFERROR(VLOOKUP(E167,DAY!$A$2:$E$3000,5,0),0)</f>
        <v>0</v>
      </c>
      <c r="F81" s="239">
        <f>IFERROR(VLOOKUP(F167,DAY!$A$2:$E$3000,5,0),0)</f>
        <v>0</v>
      </c>
      <c r="G81" s="239">
        <f>IFERROR(VLOOKUP(G167,DAY!$A$2:$E$3000,5,0),0)</f>
        <v>0</v>
      </c>
      <c r="H81" s="239">
        <f>IFERROR(VLOOKUP(H167,DAY!$A$2:$E$3000,5,0),0)</f>
        <v>0</v>
      </c>
      <c r="I81" s="239">
        <f>IFERROR(VLOOKUP(I167,DAY!$A$2:$E$3000,5,0),0)</f>
        <v>0</v>
      </c>
      <c r="J81" s="239">
        <f>IFERROR(VLOOKUP(J167,DAY!$A$2:$E$3000,5,0),0)</f>
        <v>0</v>
      </c>
      <c r="K81" s="239">
        <f>IFERROR(VLOOKUP(K167,DAY!$A$2:$E$3000,5,0),0)</f>
        <v>0</v>
      </c>
      <c r="L81" s="239">
        <f>IFERROR(VLOOKUP(L167,DAY!$A$2:$E$3000,5,0),0)</f>
        <v>0</v>
      </c>
      <c r="M81" s="239">
        <f>IFERROR(VLOOKUP(M167,DAY!$A$2:$E$3000,5,0),0)</f>
        <v>0</v>
      </c>
      <c r="N81" s="239">
        <f>IFERROR(VLOOKUP(N167,DAY!$A$2:$E$3000,5,0),0)</f>
        <v>0</v>
      </c>
      <c r="O81" s="239">
        <f>IFERROR(VLOOKUP(O167,DAY!$A$2:$E$3000,5,0),0)</f>
        <v>0</v>
      </c>
      <c r="P81" s="239">
        <f>IFERROR(VLOOKUP(P167,DAY!$A$2:$E$3000,5,0),0)</f>
        <v>0</v>
      </c>
      <c r="Q81" s="239">
        <f>IFERROR(VLOOKUP(Q167,DAY!$A$2:$E$3000,5,0),0)</f>
        <v>0</v>
      </c>
      <c r="R81" s="239">
        <f>IFERROR(VLOOKUP(R167,DAY!$A$2:$E$3000,5,0),0)</f>
        <v>0</v>
      </c>
      <c r="S81" s="239">
        <f>IFERROR(VLOOKUP(S167,DAY!$A$2:$E$3000,5,0),0)</f>
        <v>0</v>
      </c>
      <c r="T81" s="239">
        <f>IFERROR(VLOOKUP(T167,DAY!$A$2:$E$3000,5,0),0)</f>
        <v>0</v>
      </c>
      <c r="U81" s="239">
        <f>IFERROR(VLOOKUP(U167,DAY!$A$2:$E$3000,5,0),0)</f>
        <v>0</v>
      </c>
      <c r="V81" s="239">
        <f>IFERROR(VLOOKUP(V167,DAY!$A$2:$E$3000,5,0),0)</f>
        <v>0</v>
      </c>
      <c r="W81" s="239">
        <f>IFERROR(VLOOKUP(W167,DAY!$A$2:$E$3000,5,0),0)</f>
        <v>0</v>
      </c>
      <c r="X81" s="239">
        <f>IFERROR(VLOOKUP(X167,DAY!$A$2:$E$3000,5,0),0)</f>
        <v>0</v>
      </c>
      <c r="Y81" s="239">
        <f>IFERROR(VLOOKUP(Y167,DAY!$A$2:$E$3000,5,0),0)</f>
        <v>0</v>
      </c>
      <c r="Z81" s="239">
        <f>IFERROR(VLOOKUP(Z167,DAY!$A$2:$E$3000,5,0),0)</f>
        <v>0</v>
      </c>
      <c r="AA81" s="239">
        <f>IFERROR(VLOOKUP(AA167,DAY!$A$2:$E$3000,5,0),0)</f>
        <v>0</v>
      </c>
      <c r="AB81" s="239">
        <f>IFERROR(VLOOKUP(AB167,DAY!$A$2:$E$3000,5,0),0)</f>
        <v>0</v>
      </c>
      <c r="AC81" s="239">
        <f>IFERROR(VLOOKUP(AC167,DAY!$A$2:$E$3000,5,0),0)</f>
        <v>0</v>
      </c>
      <c r="AD81" s="303">
        <f>IFERROR(VLOOKUP(AD167,DAY!$A$2:$E$3000,5,0),0)</f>
        <v>0</v>
      </c>
      <c r="AE81" s="314"/>
      <c r="AF81" s="328"/>
      <c r="AG81" s="338"/>
      <c r="AH81" s="346"/>
      <c r="AI81" s="353"/>
      <c r="AJ81" s="370"/>
      <c r="AM81" s="173"/>
      <c r="AN81" s="173"/>
      <c r="AQ81" s="25" t="str">
        <f>IFERROR(VLOOKUP(AQ168,DAY!$A$2:$E$744,4,0),0)</f>
        <v>月</v>
      </c>
    </row>
    <row r="82" spans="1:43" ht="27.75" customHeight="1">
      <c r="A82" s="204"/>
      <c r="B82" s="225" t="s">
        <v>3</v>
      </c>
      <c r="C82" s="240"/>
      <c r="D82" s="240"/>
      <c r="E82" s="240"/>
      <c r="F82" s="240"/>
      <c r="G82" s="240"/>
      <c r="H82" s="240"/>
      <c r="I82" s="240"/>
      <c r="J82" s="240"/>
      <c r="K82" s="240"/>
      <c r="L82" s="240"/>
      <c r="M82" s="240"/>
      <c r="N82" s="240"/>
      <c r="O82" s="240"/>
      <c r="P82" s="240"/>
      <c r="Q82" s="240"/>
      <c r="R82" s="240"/>
      <c r="S82" s="240"/>
      <c r="T82" s="240"/>
      <c r="U82" s="240"/>
      <c r="V82" s="240"/>
      <c r="W82" s="240"/>
      <c r="X82" s="240"/>
      <c r="Y82" s="240"/>
      <c r="Z82" s="240"/>
      <c r="AA82" s="240"/>
      <c r="AB82" s="240"/>
      <c r="AC82" s="240"/>
      <c r="AD82" s="299"/>
      <c r="AE82" s="315" t="str">
        <f>IF(COUNTA(C82:AD82)=0,"",COUNTIF(C82:AD82,"休日"))</f>
        <v/>
      </c>
      <c r="AF82" s="329" t="str">
        <f>IF(COUNTA(C82:AD82)=0,"",COUNTIF(C82:AD82,"作業"))</f>
        <v/>
      </c>
      <c r="AG82" s="329">
        <f>IFERROR(AE82+AF82,"")</f>
        <v>0</v>
      </c>
      <c r="AH82" s="349" t="str">
        <f>IF(AND(ISNUMBER(AE82),ISNUMBER(AG82)),IFERROR(ROUNDDOWN(AE82/AG82,3),0),"")</f>
        <v/>
      </c>
      <c r="AI82" s="361">
        <f>IFERROR(IF(AG82=0,0,ROUNDDOWN((($AE$16+$AE$22+$AE$28+$AE$34+$AE$40+$AE$46+$AE$52+$AE$58+$AE$64+$AE$70+$AE$76+$AE$82)/($AG$16+$AG$22+$AG$28+$AG$34+$AG$40+$AG$46+$AG$52+$AG$58+$AG$64+$AG$70+$AG$76+$AG$82)),3)),"")</f>
        <v>0</v>
      </c>
      <c r="AJ82" s="374" t="str">
        <f>IF(OR(AI82="",AJ88&lt;&gt;"",AJ94&lt;&gt;"",AJ100&lt;&gt;"",AJ106&lt;&gt;"",AJ112&lt;&gt;"",AJ118&lt;&gt;"",AJ124&lt;&gt;"",AJ130&lt;&gt;""),"",IF(AI82&gt;=0.285,"クリア","閉所不足"))</f>
        <v/>
      </c>
      <c r="AL82" s="3"/>
      <c r="AM82" s="177"/>
      <c r="AN82" s="177"/>
      <c r="AQ82" s="24" t="str">
        <f>IFERROR(VLOOKUP(AQ168,DAY!$A$2:$E$744,5,0),0)</f>
        <v/>
      </c>
    </row>
    <row r="83" spans="1:43" ht="27.75" customHeight="1">
      <c r="A83" s="205"/>
      <c r="B83" s="226" t="s">
        <v>14</v>
      </c>
      <c r="C83" s="241"/>
      <c r="D83" s="241"/>
      <c r="E83" s="241"/>
      <c r="F83" s="241"/>
      <c r="G83" s="241"/>
      <c r="H83" s="241"/>
      <c r="I83" s="241"/>
      <c r="J83" s="241"/>
      <c r="K83" s="241"/>
      <c r="L83" s="241"/>
      <c r="M83" s="241"/>
      <c r="N83" s="241"/>
      <c r="O83" s="241"/>
      <c r="P83" s="241"/>
      <c r="Q83" s="241"/>
      <c r="R83" s="241"/>
      <c r="S83" s="241"/>
      <c r="T83" s="241"/>
      <c r="U83" s="241"/>
      <c r="V83" s="241"/>
      <c r="W83" s="241"/>
      <c r="X83" s="241"/>
      <c r="Y83" s="241"/>
      <c r="Z83" s="241"/>
      <c r="AA83" s="241"/>
      <c r="AB83" s="241"/>
      <c r="AC83" s="241"/>
      <c r="AD83" s="300"/>
      <c r="AE83" s="316" t="str">
        <f>IF(COUNTA(C83:AD83)=0,"",COUNTIF(C83:AD83,"休日"))</f>
        <v/>
      </c>
      <c r="AF83" s="330" t="str">
        <f>IF(COUNTA(C83:AD83)=0,"",COUNTIF(C83:AD83,"作業"))</f>
        <v/>
      </c>
      <c r="AG83" s="339">
        <f>IFERROR(AE83+AF83,"")</f>
        <v>0</v>
      </c>
      <c r="AH83" s="348" t="str">
        <f>IF(AND(ISNUMBER(AE83),ISNUMBER(AG83)),IFERROR(ROUNDDOWN(AE83/AG83,3),0),"")</f>
        <v/>
      </c>
      <c r="AI83" s="362">
        <f>IFERROR(IF(AG83=0,0,ROUNDDOWN((($AE$17+$AE$23+$AE$29+$AE$35+$AE$41+$AE$47+$AE$53+$AE$59+$AE$65+$AE$71+$AE$77+$AE$83)/($AG$17+$AG$23+$AG$29+$AG$35+$AG$41+$AG$47+$AG$53+$AG$59+$AG$65+$AG$71+$AG$77+$AG$83)),3)),"")</f>
        <v>0</v>
      </c>
      <c r="AJ83" s="375" t="str">
        <f>IF(OR(AI83="",AJ89&lt;&gt;"",AJ95&lt;&gt;"",AJ101&lt;&gt;"",AJ107&lt;&gt;"",AJ113&lt;&gt;"",AJ119&lt;&gt;"",AJ125&lt;&gt;"",AJ131&lt;&gt;""),"",IF(AI83&gt;=0.285,"クリア","閉所不足"))</f>
        <v/>
      </c>
      <c r="AM83" s="176" t="e">
        <f>ROUNDDOWN(AF82/AE82,3)</f>
        <v>#DIV/0!</v>
      </c>
      <c r="AN83" s="179" t="e">
        <f>ROUNDDOWN(AI82/AH82,3)</f>
        <v>#DIV/0!</v>
      </c>
      <c r="AQ83" s="182">
        <f>IFERROR(VLOOKUP(AQ168,DAY!$A$2:$E$744,6,0),0)</f>
        <v>0</v>
      </c>
    </row>
    <row r="84" spans="1:43" ht="27.75" customHeight="1">
      <c r="A84" s="203" t="s">
        <v>82</v>
      </c>
      <c r="B84" s="221" t="s">
        <v>7</v>
      </c>
      <c r="C84" s="242">
        <f>IFERROR(VLOOKUP(C168,DAY!$A$2:$E$3000,2,0),0)</f>
        <v>0</v>
      </c>
      <c r="D84" s="242">
        <f>IFERROR(VLOOKUP(D168,DAY!$A$2:$E$744,2,0),0)</f>
        <v>0</v>
      </c>
      <c r="E84" s="242">
        <f>IFERROR(VLOOKUP(E168,DAY!$A$2:$E$744,2,0),0)</f>
        <v>0</v>
      </c>
      <c r="F84" s="242">
        <f>IFERROR(VLOOKUP(F168,DAY!$A$2:$E$744,2,0),0)</f>
        <v>0</v>
      </c>
      <c r="G84" s="242">
        <f>IFERROR(VLOOKUP(G168,DAY!$A$2:$E$744,2,0),0)</f>
        <v>0</v>
      </c>
      <c r="H84" s="242">
        <f>IFERROR(VLOOKUP(H168,DAY!$A$2:$E$744,2,0),0)</f>
        <v>0</v>
      </c>
      <c r="I84" s="242">
        <f>IFERROR(VLOOKUP(I168,DAY!$A$2:$E$744,2,0),0)</f>
        <v>0</v>
      </c>
      <c r="J84" s="242">
        <f>IFERROR(VLOOKUP(J168,DAY!$A$2:$E$744,2,0),0)</f>
        <v>0</v>
      </c>
      <c r="K84" s="242">
        <f>IFERROR(VLOOKUP(K168,DAY!$A$2:$E$744,2,0),0)</f>
        <v>0</v>
      </c>
      <c r="L84" s="242">
        <f>IFERROR(VLOOKUP(L168,DAY!$A$2:$E$744,2,0),0)</f>
        <v>0</v>
      </c>
      <c r="M84" s="242">
        <f>IFERROR(VLOOKUP(M168,DAY!$A$2:$E$744,2,0),0)</f>
        <v>0</v>
      </c>
      <c r="N84" s="242">
        <f>IFERROR(VLOOKUP(N168,DAY!$A$2:$E$744,2,0),0)</f>
        <v>0</v>
      </c>
      <c r="O84" s="242">
        <f>IFERROR(VLOOKUP(O168,DAY!$A$2:$E$744,2,0),0)</f>
        <v>0</v>
      </c>
      <c r="P84" s="242">
        <f>IFERROR(VLOOKUP(P168,DAY!$A$2:$E$744,2,0),0)</f>
        <v>0</v>
      </c>
      <c r="Q84" s="242">
        <f>IFERROR(VLOOKUP(Q168,DAY!$A$2:$E$744,2,0),0)</f>
        <v>0</v>
      </c>
      <c r="R84" s="242">
        <f>IFERROR(VLOOKUP(R168,DAY!$A$2:$E$744,2,0),0)</f>
        <v>0</v>
      </c>
      <c r="S84" s="242">
        <f>IFERROR(VLOOKUP(S168,DAY!$A$2:$E$744,2,0),0)</f>
        <v>0</v>
      </c>
      <c r="T84" s="242">
        <f>IFERROR(VLOOKUP(T168,DAY!$A$2:$E$744,2,0),0)</f>
        <v>0</v>
      </c>
      <c r="U84" s="242">
        <f>IFERROR(VLOOKUP(U168,DAY!$A$2:$E$744,2,0),0)</f>
        <v>0</v>
      </c>
      <c r="V84" s="242">
        <f>IFERROR(VLOOKUP(V168,DAY!$A$2:$E$744,2,0),0)</f>
        <v>0</v>
      </c>
      <c r="W84" s="242">
        <f>IFERROR(VLOOKUP(W168,DAY!$A$2:$E$744,2,0),0)</f>
        <v>0</v>
      </c>
      <c r="X84" s="242">
        <f>IFERROR(VLOOKUP(X168,DAY!$A$2:$E$744,2,0),0)</f>
        <v>0</v>
      </c>
      <c r="Y84" s="242">
        <f>IFERROR(VLOOKUP(Y168,DAY!$A$2:$E$744,2,0),0)</f>
        <v>0</v>
      </c>
      <c r="Z84" s="242">
        <f>IFERROR(VLOOKUP(Z168,DAY!$A$2:$E$744,2,0),0)</f>
        <v>0</v>
      </c>
      <c r="AA84" s="242">
        <f>IFERROR(VLOOKUP(AA168,DAY!$A$2:$E$744,2,0),0)</f>
        <v>0</v>
      </c>
      <c r="AB84" s="242">
        <f>IFERROR(VLOOKUP(AB168,DAY!$A$2:$E$744,2,0),0)</f>
        <v>0</v>
      </c>
      <c r="AC84" s="242">
        <f>IFERROR(VLOOKUP(AC168,DAY!$A$2:$E$744,2,0),0)</f>
        <v>0</v>
      </c>
      <c r="AD84" s="301">
        <f>IFERROR(VLOOKUP(AD168,DAY!$A$2:$E$744,2,0),0)</f>
        <v>0</v>
      </c>
      <c r="AE84" s="312" t="s">
        <v>145</v>
      </c>
      <c r="AF84" s="326" t="s">
        <v>146</v>
      </c>
      <c r="AG84" s="337" t="s">
        <v>139</v>
      </c>
      <c r="AH84" s="345" t="s">
        <v>90</v>
      </c>
      <c r="AI84" s="331" t="s">
        <v>138</v>
      </c>
      <c r="AJ84" s="369" t="s">
        <v>147</v>
      </c>
      <c r="AK84" s="3"/>
      <c r="AM84" s="177"/>
      <c r="AN84" s="177"/>
      <c r="AQ84" s="183">
        <f>IFERROR(VLOOKUP(AQ168,DAY!$A$2:$E$744,7,0),0)</f>
        <v>0</v>
      </c>
    </row>
    <row r="85" spans="1:43" ht="27.75" customHeight="1">
      <c r="A85" s="204"/>
      <c r="B85" s="222" t="s">
        <v>8</v>
      </c>
      <c r="C85" s="237">
        <f>IFERROR(VLOOKUP(C168,DAY!$A$2:$E$3000,3,0),0)</f>
        <v>0</v>
      </c>
      <c r="D85" s="237">
        <f>IFERROR(VLOOKUP(D168,DAY!$A$2:$E$744,3,0),0)</f>
        <v>0</v>
      </c>
      <c r="E85" s="237">
        <f>IFERROR(VLOOKUP(E168,DAY!$A$2:$E$744,3,0),0)</f>
        <v>0</v>
      </c>
      <c r="F85" s="237">
        <f>IFERROR(VLOOKUP(F168,DAY!$A$2:$E$744,3,0),0)</f>
        <v>0</v>
      </c>
      <c r="G85" s="237">
        <f>IFERROR(VLOOKUP(G168,DAY!$A$2:$E$744,3,0),0)</f>
        <v>0</v>
      </c>
      <c r="H85" s="237">
        <f>IFERROR(VLOOKUP(H168,DAY!$A$2:$E$744,3,0),0)</f>
        <v>0</v>
      </c>
      <c r="I85" s="237">
        <f>IFERROR(VLOOKUP(I168,DAY!$A$2:$E$744,3,0),0)</f>
        <v>0</v>
      </c>
      <c r="J85" s="237">
        <f>IFERROR(VLOOKUP(J168,DAY!$A$2:$E$744,3,0),0)</f>
        <v>0</v>
      </c>
      <c r="K85" s="237">
        <f>IFERROR(VLOOKUP(K168,DAY!$A$2:$E$744,3,0),0)</f>
        <v>0</v>
      </c>
      <c r="L85" s="237">
        <f>IFERROR(VLOOKUP(L168,DAY!$A$2:$E$744,3,0),0)</f>
        <v>0</v>
      </c>
      <c r="M85" s="237">
        <f>IFERROR(VLOOKUP(M168,DAY!$A$2:$E$744,3,0),0)</f>
        <v>0</v>
      </c>
      <c r="N85" s="237">
        <f>IFERROR(VLOOKUP(N168,DAY!$A$2:$E$744,3,0),0)</f>
        <v>0</v>
      </c>
      <c r="O85" s="237">
        <f>IFERROR(VLOOKUP(O168,DAY!$A$2:$E$744,3,0),0)</f>
        <v>0</v>
      </c>
      <c r="P85" s="237">
        <f>IFERROR(VLOOKUP(P168,DAY!$A$2:$E$744,3,0),0)</f>
        <v>0</v>
      </c>
      <c r="Q85" s="237">
        <f>IFERROR(VLOOKUP(Q168,DAY!$A$2:$E$744,3,0),0)</f>
        <v>0</v>
      </c>
      <c r="R85" s="237">
        <f>IFERROR(VLOOKUP(R168,DAY!$A$2:$E$744,3,0),0)</f>
        <v>0</v>
      </c>
      <c r="S85" s="237">
        <f>IFERROR(VLOOKUP(S168,DAY!$A$2:$E$744,3,0),0)</f>
        <v>0</v>
      </c>
      <c r="T85" s="237">
        <f>IFERROR(VLOOKUP(T168,DAY!$A$2:$E$744,3,0),0)</f>
        <v>0</v>
      </c>
      <c r="U85" s="237">
        <f>IFERROR(VLOOKUP(U168,DAY!$A$2:$E$744,3,0),0)</f>
        <v>0</v>
      </c>
      <c r="V85" s="237">
        <f>IFERROR(VLOOKUP(V168,DAY!$A$2:$E$744,3,0),0)</f>
        <v>0</v>
      </c>
      <c r="W85" s="237">
        <f>IFERROR(VLOOKUP(W168,DAY!$A$2:$E$744,3,0),0)</f>
        <v>0</v>
      </c>
      <c r="X85" s="237">
        <f>IFERROR(VLOOKUP(X168,DAY!$A$2:$E$744,3,0),0)</f>
        <v>0</v>
      </c>
      <c r="Y85" s="237">
        <f>IFERROR(VLOOKUP(Y168,DAY!$A$2:$E$744,3,0),0)</f>
        <v>0</v>
      </c>
      <c r="Z85" s="237">
        <f>IFERROR(VLOOKUP(Z168,DAY!$A$2:$E$744,3,0),0)</f>
        <v>0</v>
      </c>
      <c r="AA85" s="237">
        <f>IFERROR(VLOOKUP(AA168,DAY!$A$2:$E$744,3,0),0)</f>
        <v>0</v>
      </c>
      <c r="AB85" s="237">
        <f>IFERROR(VLOOKUP(AB168,DAY!$A$2:$E$744,3,0),0)</f>
        <v>0</v>
      </c>
      <c r="AC85" s="237">
        <f>IFERROR(VLOOKUP(AC168,DAY!$A$2:$E$744,3,0),0)</f>
        <v>0</v>
      </c>
      <c r="AD85" s="302">
        <f>IFERROR(VLOOKUP(AD168,DAY!$A$2:$E$744,3,0),0)</f>
        <v>0</v>
      </c>
      <c r="AE85" s="313"/>
      <c r="AF85" s="327"/>
      <c r="AG85" s="338"/>
      <c r="AH85" s="346"/>
      <c r="AI85" s="332"/>
      <c r="AJ85" s="370"/>
      <c r="AM85" s="177"/>
      <c r="AN85" s="177"/>
      <c r="AQ85" s="23">
        <f>IFERROR(VLOOKUP(AQ169,DAY!$A$2:$E$744,2,0),0)</f>
        <v>4</v>
      </c>
    </row>
    <row r="86" spans="1:43" ht="27.75" customHeight="1">
      <c r="A86" s="204"/>
      <c r="B86" s="223" t="s">
        <v>9</v>
      </c>
      <c r="C86" s="238">
        <f>IFERROR(VLOOKUP(C168,DAY!$A$2:$E$3000,4,0),0)</f>
        <v>0</v>
      </c>
      <c r="D86" s="238">
        <f>IFERROR(VLOOKUP(D168,DAY!$A$2:$E$3000,4,0),0)</f>
        <v>0</v>
      </c>
      <c r="E86" s="238">
        <f>IFERROR(VLOOKUP(E168,DAY!$A$2:$E$3000,4,0),0)</f>
        <v>0</v>
      </c>
      <c r="F86" s="238">
        <f>IFERROR(VLOOKUP(F168,DAY!$A$2:$E$3000,4,0),0)</f>
        <v>0</v>
      </c>
      <c r="G86" s="238">
        <f>IFERROR(VLOOKUP(G168,DAY!$A$2:$E$3000,4,0),0)</f>
        <v>0</v>
      </c>
      <c r="H86" s="238">
        <f>IFERROR(VLOOKUP(H168,DAY!$A$2:$E$3000,4,0),0)</f>
        <v>0</v>
      </c>
      <c r="I86" s="238">
        <f>IFERROR(VLOOKUP(I168,DAY!$A$2:$E$3000,4,0),0)</f>
        <v>0</v>
      </c>
      <c r="J86" s="238">
        <f>IFERROR(VLOOKUP(J168,DAY!$A$2:$E$3000,4,0),0)</f>
        <v>0</v>
      </c>
      <c r="K86" s="238">
        <f>IFERROR(VLOOKUP(K168,DAY!$A$2:$E$3000,4,0),0)</f>
        <v>0</v>
      </c>
      <c r="L86" s="238">
        <f>IFERROR(VLOOKUP(L168,DAY!$A$2:$E$3000,4,0),0)</f>
        <v>0</v>
      </c>
      <c r="M86" s="238">
        <f>IFERROR(VLOOKUP(M168,DAY!$A$2:$E$3000,4,0),0)</f>
        <v>0</v>
      </c>
      <c r="N86" s="238">
        <f>IFERROR(VLOOKUP(N168,DAY!$A$2:$E$3000,4,0),0)</f>
        <v>0</v>
      </c>
      <c r="O86" s="238">
        <f>IFERROR(VLOOKUP(O168,DAY!$A$2:$E$3000,4,0),0)</f>
        <v>0</v>
      </c>
      <c r="P86" s="238">
        <f>IFERROR(VLOOKUP(P168,DAY!$A$2:$E$3000,4,0),0)</f>
        <v>0</v>
      </c>
      <c r="Q86" s="238">
        <f>IFERROR(VLOOKUP(Q168,DAY!$A$2:$E$3000,4,0),0)</f>
        <v>0</v>
      </c>
      <c r="R86" s="238">
        <f>IFERROR(VLOOKUP(R168,DAY!$A$2:$E$3000,4,0),0)</f>
        <v>0</v>
      </c>
      <c r="S86" s="238">
        <f>IFERROR(VLOOKUP(S168,DAY!$A$2:$E$3000,4,0),0)</f>
        <v>0</v>
      </c>
      <c r="T86" s="238">
        <f>IFERROR(VLOOKUP(T168,DAY!$A$2:$E$3000,4,0),0)</f>
        <v>0</v>
      </c>
      <c r="U86" s="238">
        <f>IFERROR(VLOOKUP(U168,DAY!$A$2:$E$3000,4,0),0)</f>
        <v>0</v>
      </c>
      <c r="V86" s="238">
        <f>IFERROR(VLOOKUP(V168,DAY!$A$2:$E$3000,4,0),0)</f>
        <v>0</v>
      </c>
      <c r="W86" s="238">
        <f>IFERROR(VLOOKUP(W168,DAY!$A$2:$E$3000,4,0),0)</f>
        <v>0</v>
      </c>
      <c r="X86" s="238">
        <f>IFERROR(VLOOKUP(X168,DAY!$A$2:$E$3000,4,0),0)</f>
        <v>0</v>
      </c>
      <c r="Y86" s="238">
        <f>IFERROR(VLOOKUP(Y168,DAY!$A$2:$E$3000,4,0),0)</f>
        <v>0</v>
      </c>
      <c r="Z86" s="238">
        <f>IFERROR(VLOOKUP(Z168,DAY!$A$2:$E$3000,4,0),0)</f>
        <v>0</v>
      </c>
      <c r="AA86" s="238">
        <f>IFERROR(VLOOKUP(AA168,DAY!$A$2:$E$3000,4,0),0)</f>
        <v>0</v>
      </c>
      <c r="AB86" s="238">
        <f>IFERROR(VLOOKUP(AB168,DAY!$A$2:$E$3000,4,0),0)</f>
        <v>0</v>
      </c>
      <c r="AC86" s="238">
        <f>IFERROR(VLOOKUP(AC168,DAY!$A$2:$E$3000,4,0),0)</f>
        <v>0</v>
      </c>
      <c r="AD86" s="238">
        <f>IFERROR(VLOOKUP(AD168,DAY!$A$2:$E$3000,4,0),0)</f>
        <v>0</v>
      </c>
      <c r="AE86" s="313"/>
      <c r="AF86" s="327"/>
      <c r="AG86" s="338"/>
      <c r="AH86" s="346"/>
      <c r="AI86" s="332"/>
      <c r="AJ86" s="370"/>
      <c r="AM86" s="177"/>
      <c r="AN86" s="177"/>
      <c r="AQ86" s="25">
        <f>IFERROR(VLOOKUP(AQ169,DAY!$A$2:$E$744,3,0),0)</f>
        <v>13</v>
      </c>
    </row>
    <row r="87" spans="1:43" ht="89.25" customHeight="1">
      <c r="A87" s="204"/>
      <c r="B87" s="224" t="s">
        <v>144</v>
      </c>
      <c r="C87" s="239">
        <f>IFERROR(VLOOKUP(C168,DAY!$A$2:$E$3000,5,0),0)</f>
        <v>0</v>
      </c>
      <c r="D87" s="239">
        <f>IFERROR(VLOOKUP(D168,DAY!$A$2:$E$3000,5,0),0)</f>
        <v>0</v>
      </c>
      <c r="E87" s="239">
        <f>IFERROR(VLOOKUP(E168,DAY!$A$2:$E$3000,5,0),0)</f>
        <v>0</v>
      </c>
      <c r="F87" s="239">
        <f>IFERROR(VLOOKUP(F168,DAY!$A$2:$E$3000,5,0),0)</f>
        <v>0</v>
      </c>
      <c r="G87" s="239">
        <f>IFERROR(VLOOKUP(G168,DAY!$A$2:$E$3000,5,0),0)</f>
        <v>0</v>
      </c>
      <c r="H87" s="239">
        <f>IFERROR(VLOOKUP(H168,DAY!$A$2:$E$3000,5,0),0)</f>
        <v>0</v>
      </c>
      <c r="I87" s="239">
        <f>IFERROR(VLOOKUP(I168,DAY!$A$2:$E$3000,5,0),0)</f>
        <v>0</v>
      </c>
      <c r="J87" s="239">
        <f>IFERROR(VLOOKUP(J168,DAY!$A$2:$E$3000,5,0),0)</f>
        <v>0</v>
      </c>
      <c r="K87" s="239">
        <f>IFERROR(VLOOKUP(K168,DAY!$A$2:$E$3000,5,0),0)</f>
        <v>0</v>
      </c>
      <c r="L87" s="239">
        <f>IFERROR(VLOOKUP(L168,DAY!$A$2:$E$3000,5,0),0)</f>
        <v>0</v>
      </c>
      <c r="M87" s="239">
        <f>IFERROR(VLOOKUP(M168,DAY!$A$2:$E$3000,5,0),0)</f>
        <v>0</v>
      </c>
      <c r="N87" s="239">
        <f>IFERROR(VLOOKUP(N168,DAY!$A$2:$E$3000,5,0),0)</f>
        <v>0</v>
      </c>
      <c r="O87" s="239">
        <f>IFERROR(VLOOKUP(O168,DAY!$A$2:$E$3000,5,0),0)</f>
        <v>0</v>
      </c>
      <c r="P87" s="239">
        <f>IFERROR(VLOOKUP(P168,DAY!$A$2:$E$3000,5,0),0)</f>
        <v>0</v>
      </c>
      <c r="Q87" s="239">
        <f>IFERROR(VLOOKUP(Q168,DAY!$A$2:$E$3000,5,0),0)</f>
        <v>0</v>
      </c>
      <c r="R87" s="239">
        <f>IFERROR(VLOOKUP(R168,DAY!$A$2:$E$3000,5,0),0)</f>
        <v>0</v>
      </c>
      <c r="S87" s="239">
        <f>IFERROR(VLOOKUP(S168,DAY!$A$2:$E$3000,5,0),0)</f>
        <v>0</v>
      </c>
      <c r="T87" s="239">
        <f>IFERROR(VLOOKUP(T168,DAY!$A$2:$E$3000,5,0),0)</f>
        <v>0</v>
      </c>
      <c r="U87" s="239">
        <f>IFERROR(VLOOKUP(U168,DAY!$A$2:$E$3000,5,0),0)</f>
        <v>0</v>
      </c>
      <c r="V87" s="239">
        <f>IFERROR(VLOOKUP(V168,DAY!$A$2:$E$3000,5,0),0)</f>
        <v>0</v>
      </c>
      <c r="W87" s="239">
        <f>IFERROR(VLOOKUP(W168,DAY!$A$2:$E$3000,5,0),0)</f>
        <v>0</v>
      </c>
      <c r="X87" s="239">
        <f>IFERROR(VLOOKUP(X168,DAY!$A$2:$E$3000,5,0),0)</f>
        <v>0</v>
      </c>
      <c r="Y87" s="239">
        <f>IFERROR(VLOOKUP(Y168,DAY!$A$2:$E$3000,5,0),0)</f>
        <v>0</v>
      </c>
      <c r="Z87" s="239">
        <f>IFERROR(VLOOKUP(Z168,DAY!$A$2:$E$3000,5,0),0)</f>
        <v>0</v>
      </c>
      <c r="AA87" s="239">
        <f>IFERROR(VLOOKUP(AA168,DAY!$A$2:$E$3000,5,0),0)</f>
        <v>0</v>
      </c>
      <c r="AB87" s="239">
        <f>IFERROR(VLOOKUP(AB168,DAY!$A$2:$E$3000,5,0),0)</f>
        <v>0</v>
      </c>
      <c r="AC87" s="239">
        <f>IFERROR(VLOOKUP(AC168,DAY!$A$2:$E$3000,5,0),0)</f>
        <v>0</v>
      </c>
      <c r="AD87" s="303">
        <f>IFERROR(VLOOKUP(AD168,DAY!$A$2:$E$3000,5,0),0)</f>
        <v>0</v>
      </c>
      <c r="AE87" s="314"/>
      <c r="AF87" s="328"/>
      <c r="AG87" s="338"/>
      <c r="AH87" s="346"/>
      <c r="AI87" s="353"/>
      <c r="AJ87" s="370"/>
      <c r="AM87" s="173"/>
      <c r="AN87" s="173"/>
      <c r="AQ87" s="25" t="str">
        <f>IFERROR(VLOOKUP(AQ169,DAY!$A$2:$E$744,4,0),0)</f>
        <v>月</v>
      </c>
    </row>
    <row r="88" spans="1:43" ht="27.75" customHeight="1">
      <c r="A88" s="204"/>
      <c r="B88" s="225" t="s">
        <v>3</v>
      </c>
      <c r="C88" s="240"/>
      <c r="D88" s="240"/>
      <c r="E88" s="240"/>
      <c r="F88" s="240"/>
      <c r="G88" s="240"/>
      <c r="H88" s="240"/>
      <c r="I88" s="240"/>
      <c r="J88" s="240"/>
      <c r="K88" s="240"/>
      <c r="L88" s="240"/>
      <c r="M88" s="240"/>
      <c r="N88" s="240"/>
      <c r="O88" s="240"/>
      <c r="P88" s="240"/>
      <c r="Q88" s="240"/>
      <c r="R88" s="240"/>
      <c r="S88" s="240"/>
      <c r="T88" s="240"/>
      <c r="U88" s="240"/>
      <c r="V88" s="240"/>
      <c r="W88" s="240"/>
      <c r="X88" s="240"/>
      <c r="Y88" s="240"/>
      <c r="Z88" s="240"/>
      <c r="AA88" s="240"/>
      <c r="AB88" s="240"/>
      <c r="AC88" s="240"/>
      <c r="AD88" s="299"/>
      <c r="AE88" s="315" t="str">
        <f>IF(COUNTA(C88:AD88)=0,"",COUNTIF(C88:AD88,"休日"))</f>
        <v/>
      </c>
      <c r="AF88" s="329" t="str">
        <f>IF(COUNTA(C88:AD88)=0,"",COUNTIF(C88:AD88,"作業"))</f>
        <v/>
      </c>
      <c r="AG88" s="329">
        <f>IFERROR(AE88+AF88,"")</f>
        <v>0</v>
      </c>
      <c r="AH88" s="349" t="str">
        <f>IF(AND(ISNUMBER(AE88),ISNUMBER(AG88)),IFERROR(ROUNDDOWN(AE88/AG88,3),0),"")</f>
        <v/>
      </c>
      <c r="AI88" s="361">
        <f>IFERROR(IF(AG88=0,0,ROUNDDOWN((($AE$16+$AE$22+$AE$28+$AE$34+$AE$40+$AE$46+$AE$52+$AE$58+$AE$64+$AE$70+$AE$76+$AE$82+$AE$88)/($AG$16+$AG$22+$AG$28+$AG$34+$AG$40+$AG$46+$AG$52+$AG$58+$AG$64+$AG$70+$AG$76+$AG$82+$AG$88)),3)),"")</f>
        <v>0</v>
      </c>
      <c r="AJ88" s="374" t="str">
        <f>IF(OR(AI88="",AJ94&lt;&gt;"",AJ100&lt;&gt;"",AJ106&lt;&gt;"",AJ112&lt;&gt;"",AJ118&lt;&gt;"",AJ124&lt;&gt;"",AJ130&lt;&gt;""),"",IF(AI88&gt;=0.285,"クリア","閉所不足"))</f>
        <v/>
      </c>
      <c r="AL88" s="3"/>
      <c r="AM88" s="177"/>
      <c r="AN88" s="177"/>
      <c r="AQ88" s="24" t="str">
        <f>IFERROR(VLOOKUP(AQ169,DAY!$A$2:$E$744,5,0),0)</f>
        <v/>
      </c>
    </row>
    <row r="89" spans="1:43" ht="27.75" customHeight="1">
      <c r="A89" s="205"/>
      <c r="B89" s="226" t="s">
        <v>14</v>
      </c>
      <c r="C89" s="241"/>
      <c r="D89" s="241"/>
      <c r="E89" s="241"/>
      <c r="F89" s="241"/>
      <c r="G89" s="241"/>
      <c r="H89" s="241"/>
      <c r="I89" s="241"/>
      <c r="J89" s="241"/>
      <c r="K89" s="241"/>
      <c r="L89" s="241"/>
      <c r="M89" s="241"/>
      <c r="N89" s="241"/>
      <c r="O89" s="241"/>
      <c r="P89" s="241"/>
      <c r="Q89" s="241"/>
      <c r="R89" s="241"/>
      <c r="S89" s="241"/>
      <c r="T89" s="241"/>
      <c r="U89" s="241"/>
      <c r="V89" s="241"/>
      <c r="W89" s="241"/>
      <c r="X89" s="241"/>
      <c r="Y89" s="241"/>
      <c r="Z89" s="241"/>
      <c r="AA89" s="241"/>
      <c r="AB89" s="241"/>
      <c r="AC89" s="241"/>
      <c r="AD89" s="300"/>
      <c r="AE89" s="316" t="str">
        <f>IF(COUNTA(C89:AD89)=0,"",COUNTIF(C89:AD89,"休日"))</f>
        <v/>
      </c>
      <c r="AF89" s="330" t="str">
        <f>IF(COUNTA(C89:AD89)=0,"",COUNTIF(C89:AD89,"作業"))</f>
        <v/>
      </c>
      <c r="AG89" s="339">
        <f>IFERROR(AE89+AF89,"")</f>
        <v>0</v>
      </c>
      <c r="AH89" s="348" t="str">
        <f>IF(AND(ISNUMBER(AE89),ISNUMBER(AG89)),IFERROR(ROUNDDOWN(AE89/AG89,3),0),"")</f>
        <v/>
      </c>
      <c r="AI89" s="362">
        <f>IFERROR(IF(AG89=0,0,ROUNDDOWN((($AE$17+$AE$23+$AE$29+$AE$35+$AE$41+$AE$47+$AE$53+$AE$59+$AE$65+$AE$71+$AE$77+$AE$83+$AE$89)/($AG$17+$AG$23+$AG$29+$AG$35+$AG$41+$AG$47+$AG$53+$AG$59+$AG$65+$AG$71+$AG$77+$AG$83+$AG$89)),3)),"")</f>
        <v>0</v>
      </c>
      <c r="AJ89" s="375" t="str">
        <f>IF(OR(AI89="",AJ95&lt;&gt;"",AJ101&lt;&gt;"",AJ107&lt;&gt;"",AJ113&lt;&gt;"",AJ119&lt;&gt;"",AJ125&lt;&gt;"",AJ131&lt;&gt;""),"",IF(AI89&gt;=0.285,"クリア","閉所不足"))</f>
        <v/>
      </c>
      <c r="AM89" s="176" t="e">
        <f>ROUNDDOWN(AF88/AE88,3)</f>
        <v>#DIV/0!</v>
      </c>
      <c r="AN89" s="179" t="e">
        <f>ROUNDDOWN(AI88/AH88,3)</f>
        <v>#DIV/0!</v>
      </c>
      <c r="AQ89" s="182">
        <f>IFERROR(VLOOKUP(AQ169,DAY!$A$2:$E$744,6,0),0)</f>
        <v>0</v>
      </c>
    </row>
    <row r="90" spans="1:43" ht="27.75" customHeight="1">
      <c r="A90" s="203" t="s">
        <v>83</v>
      </c>
      <c r="B90" s="221" t="s">
        <v>7</v>
      </c>
      <c r="C90" s="242">
        <f>IFERROR(VLOOKUP(C169,DAY!$A$2:$E$3000,2,0),0)</f>
        <v>0</v>
      </c>
      <c r="D90" s="242">
        <f>IFERROR(VLOOKUP(D169,DAY!$A$2:$E$744,2,0),0)</f>
        <v>0</v>
      </c>
      <c r="E90" s="242">
        <f>IFERROR(VLOOKUP(E169,DAY!$A$2:$E$744,2,0),0)</f>
        <v>0</v>
      </c>
      <c r="F90" s="242">
        <f>IFERROR(VLOOKUP(F169,DAY!$A$2:$E$744,2,0),0)</f>
        <v>0</v>
      </c>
      <c r="G90" s="242">
        <f>IFERROR(VLOOKUP(G169,DAY!$A$2:$E$744,2,0),0)</f>
        <v>0</v>
      </c>
      <c r="H90" s="242">
        <f>IFERROR(VLOOKUP(H169,DAY!$A$2:$E$744,2,0),0)</f>
        <v>0</v>
      </c>
      <c r="I90" s="242">
        <f>IFERROR(VLOOKUP(I169,DAY!$A$2:$E$744,2,0),0)</f>
        <v>0</v>
      </c>
      <c r="J90" s="242">
        <f>IFERROR(VLOOKUP(J169,DAY!$A$2:$E$744,2,0),0)</f>
        <v>0</v>
      </c>
      <c r="K90" s="242">
        <f>IFERROR(VLOOKUP(K169,DAY!$A$2:$E$744,2,0),0)</f>
        <v>0</v>
      </c>
      <c r="L90" s="242">
        <f>IFERROR(VLOOKUP(L169,DAY!$A$2:$E$744,2,0),0)</f>
        <v>0</v>
      </c>
      <c r="M90" s="242">
        <f>IFERROR(VLOOKUP(M169,DAY!$A$2:$E$744,2,0),0)</f>
        <v>0</v>
      </c>
      <c r="N90" s="242">
        <f>IFERROR(VLOOKUP(N169,DAY!$A$2:$E$744,2,0),0)</f>
        <v>0</v>
      </c>
      <c r="O90" s="242">
        <f>IFERROR(VLOOKUP(O169,DAY!$A$2:$E$744,2,0),0)</f>
        <v>0</v>
      </c>
      <c r="P90" s="242">
        <f>IFERROR(VLOOKUP(P169,DAY!$A$2:$E$744,2,0),0)</f>
        <v>0</v>
      </c>
      <c r="Q90" s="242">
        <f>IFERROR(VLOOKUP(Q169,DAY!$A$2:$E$744,2,0),0)</f>
        <v>0</v>
      </c>
      <c r="R90" s="242">
        <f>IFERROR(VLOOKUP(R169,DAY!$A$2:$E$744,2,0),0)</f>
        <v>0</v>
      </c>
      <c r="S90" s="242">
        <f>IFERROR(VLOOKUP(S169,DAY!$A$2:$E$744,2,0),0)</f>
        <v>0</v>
      </c>
      <c r="T90" s="242">
        <f>IFERROR(VLOOKUP(T169,DAY!$A$2:$E$744,2,0),0)</f>
        <v>0</v>
      </c>
      <c r="U90" s="242">
        <f>IFERROR(VLOOKUP(U169,DAY!$A$2:$E$744,2,0),0)</f>
        <v>0</v>
      </c>
      <c r="V90" s="242">
        <f>IFERROR(VLOOKUP(V169,DAY!$A$2:$E$744,2,0),0)</f>
        <v>0</v>
      </c>
      <c r="W90" s="242">
        <f>IFERROR(VLOOKUP(W169,DAY!$A$2:$E$744,2,0),0)</f>
        <v>0</v>
      </c>
      <c r="X90" s="242">
        <f>IFERROR(VLOOKUP(X169,DAY!$A$2:$E$744,2,0),0)</f>
        <v>0</v>
      </c>
      <c r="Y90" s="242">
        <f>IFERROR(VLOOKUP(Y169,DAY!$A$2:$E$744,2,0),0)</f>
        <v>0</v>
      </c>
      <c r="Z90" s="242">
        <f>IFERROR(VLOOKUP(Z169,DAY!$A$2:$E$744,2,0),0)</f>
        <v>0</v>
      </c>
      <c r="AA90" s="242">
        <f>IFERROR(VLOOKUP(AA169,DAY!$A$2:$E$744,2,0),0)</f>
        <v>0</v>
      </c>
      <c r="AB90" s="242">
        <f>IFERROR(VLOOKUP(AB169,DAY!$A$2:$E$744,2,0),0)</f>
        <v>0</v>
      </c>
      <c r="AC90" s="242">
        <f>IFERROR(VLOOKUP(AC169,DAY!$A$2:$E$744,2,0),0)</f>
        <v>0</v>
      </c>
      <c r="AD90" s="301">
        <f>IFERROR(VLOOKUP(AD169,DAY!$A$2:$E$744,2,0),0)</f>
        <v>0</v>
      </c>
      <c r="AE90" s="312" t="s">
        <v>145</v>
      </c>
      <c r="AF90" s="326" t="s">
        <v>146</v>
      </c>
      <c r="AG90" s="337" t="s">
        <v>139</v>
      </c>
      <c r="AH90" s="345" t="s">
        <v>90</v>
      </c>
      <c r="AI90" s="331" t="s">
        <v>138</v>
      </c>
      <c r="AJ90" s="369" t="s">
        <v>147</v>
      </c>
      <c r="AK90" s="3"/>
      <c r="AM90" s="177"/>
      <c r="AN90" s="177"/>
      <c r="AQ90" s="184">
        <f>IFERROR(VLOOKUP(AQ169,DAY!$A$2:$E$744,7,0),0)</f>
        <v>0</v>
      </c>
    </row>
    <row r="91" spans="1:43" ht="27.75" customHeight="1">
      <c r="A91" s="204"/>
      <c r="B91" s="222" t="s">
        <v>8</v>
      </c>
      <c r="C91" s="237">
        <f>IFERROR(VLOOKUP(C169,DAY!$A$2:$E$3000,3,0),0)</f>
        <v>0</v>
      </c>
      <c r="D91" s="237">
        <f>IFERROR(VLOOKUP(D169,DAY!$A$2:$E$744,3,0),0)</f>
        <v>0</v>
      </c>
      <c r="E91" s="237">
        <f>IFERROR(VLOOKUP(E169,DAY!$A$2:$E$744,3,0),0)</f>
        <v>0</v>
      </c>
      <c r="F91" s="237">
        <f>IFERROR(VLOOKUP(F169,DAY!$A$2:$E$744,3,0),0)</f>
        <v>0</v>
      </c>
      <c r="G91" s="237">
        <f>IFERROR(VLOOKUP(G169,DAY!$A$2:$E$744,3,0),0)</f>
        <v>0</v>
      </c>
      <c r="H91" s="237">
        <f>IFERROR(VLOOKUP(H169,DAY!$A$2:$E$744,3,0),0)</f>
        <v>0</v>
      </c>
      <c r="I91" s="237">
        <f>IFERROR(VLOOKUP(I169,DAY!$A$2:$E$744,3,0),0)</f>
        <v>0</v>
      </c>
      <c r="J91" s="237">
        <f>IFERROR(VLOOKUP(J169,DAY!$A$2:$E$744,3,0),0)</f>
        <v>0</v>
      </c>
      <c r="K91" s="237">
        <f>IFERROR(VLOOKUP(K169,DAY!$A$2:$E$744,3,0),0)</f>
        <v>0</v>
      </c>
      <c r="L91" s="237">
        <f>IFERROR(VLOOKUP(L169,DAY!$A$2:$E$744,3,0),0)</f>
        <v>0</v>
      </c>
      <c r="M91" s="237">
        <f>IFERROR(VLOOKUP(M169,DAY!$A$2:$E$744,3,0),0)</f>
        <v>0</v>
      </c>
      <c r="N91" s="237">
        <f>IFERROR(VLOOKUP(N169,DAY!$A$2:$E$744,3,0),0)</f>
        <v>0</v>
      </c>
      <c r="O91" s="237">
        <f>IFERROR(VLOOKUP(O169,DAY!$A$2:$E$744,3,0),0)</f>
        <v>0</v>
      </c>
      <c r="P91" s="237">
        <f>IFERROR(VLOOKUP(P169,DAY!$A$2:$E$744,3,0),0)</f>
        <v>0</v>
      </c>
      <c r="Q91" s="237">
        <f>IFERROR(VLOOKUP(Q169,DAY!$A$2:$E$744,3,0),0)</f>
        <v>0</v>
      </c>
      <c r="R91" s="237">
        <f>IFERROR(VLOOKUP(R169,DAY!$A$2:$E$744,3,0),0)</f>
        <v>0</v>
      </c>
      <c r="S91" s="237">
        <f>IFERROR(VLOOKUP(S169,DAY!$A$2:$E$744,3,0),0)</f>
        <v>0</v>
      </c>
      <c r="T91" s="237">
        <f>IFERROR(VLOOKUP(T169,DAY!$A$2:$E$744,3,0),0)</f>
        <v>0</v>
      </c>
      <c r="U91" s="237">
        <f>IFERROR(VLOOKUP(U169,DAY!$A$2:$E$744,3,0),0)</f>
        <v>0</v>
      </c>
      <c r="V91" s="237">
        <f>IFERROR(VLOOKUP(V169,DAY!$A$2:$E$744,3,0),0)</f>
        <v>0</v>
      </c>
      <c r="W91" s="237">
        <f>IFERROR(VLOOKUP(W169,DAY!$A$2:$E$744,3,0),0)</f>
        <v>0</v>
      </c>
      <c r="X91" s="237">
        <f>IFERROR(VLOOKUP(X169,DAY!$A$2:$E$744,3,0),0)</f>
        <v>0</v>
      </c>
      <c r="Y91" s="237">
        <f>IFERROR(VLOOKUP(Y169,DAY!$A$2:$E$744,3,0),0)</f>
        <v>0</v>
      </c>
      <c r="Z91" s="237">
        <f>IFERROR(VLOOKUP(Z169,DAY!$A$2:$E$744,3,0),0)</f>
        <v>0</v>
      </c>
      <c r="AA91" s="237">
        <f>IFERROR(VLOOKUP(AA169,DAY!$A$2:$E$744,3,0),0)</f>
        <v>0</v>
      </c>
      <c r="AB91" s="237">
        <f>IFERROR(VLOOKUP(AB169,DAY!$A$2:$E$744,3,0),0)</f>
        <v>0</v>
      </c>
      <c r="AC91" s="237">
        <f>IFERROR(VLOOKUP(AC169,DAY!$A$2:$E$744,3,0),0)</f>
        <v>0</v>
      </c>
      <c r="AD91" s="302">
        <f>IFERROR(VLOOKUP(AD169,DAY!$A$2:$E$744,3,0),0)</f>
        <v>0</v>
      </c>
      <c r="AE91" s="313"/>
      <c r="AF91" s="327"/>
      <c r="AG91" s="338"/>
      <c r="AH91" s="346"/>
      <c r="AI91" s="332"/>
      <c r="AJ91" s="370"/>
      <c r="AM91" s="177"/>
      <c r="AN91" s="177"/>
      <c r="AQ91" s="19">
        <f>IFERROR(VLOOKUP(AQ170,DAY!$A$2:$E$744,2,0),0)</f>
        <v>4</v>
      </c>
    </row>
    <row r="92" spans="1:43" ht="27.75" customHeight="1">
      <c r="A92" s="204"/>
      <c r="B92" s="223" t="s">
        <v>9</v>
      </c>
      <c r="C92" s="238">
        <f>IFERROR(VLOOKUP(C169,DAY!$A$2:$E$3000,4,0),0)</f>
        <v>0</v>
      </c>
      <c r="D92" s="238">
        <f>IFERROR(VLOOKUP(D169,DAY!$A$2:$E$3000,4,0),0)</f>
        <v>0</v>
      </c>
      <c r="E92" s="238">
        <f>IFERROR(VLOOKUP(E169,DAY!$A$2:$E$3000,4,0),0)</f>
        <v>0</v>
      </c>
      <c r="F92" s="238">
        <f>IFERROR(VLOOKUP(F169,DAY!$A$2:$E$3000,4,0),0)</f>
        <v>0</v>
      </c>
      <c r="G92" s="238">
        <f>IFERROR(VLOOKUP(G169,DAY!$A$2:$E$3000,4,0),0)</f>
        <v>0</v>
      </c>
      <c r="H92" s="238">
        <f>IFERROR(VLOOKUP(H169,DAY!$A$2:$E$3000,4,0),0)</f>
        <v>0</v>
      </c>
      <c r="I92" s="238">
        <f>IFERROR(VLOOKUP(I169,DAY!$A$2:$E$3000,4,0),0)</f>
        <v>0</v>
      </c>
      <c r="J92" s="238">
        <f>IFERROR(VLOOKUP(J169,DAY!$A$2:$E$3000,4,0),0)</f>
        <v>0</v>
      </c>
      <c r="K92" s="238">
        <f>IFERROR(VLOOKUP(K169,DAY!$A$2:$E$3000,4,0),0)</f>
        <v>0</v>
      </c>
      <c r="L92" s="238">
        <f>IFERROR(VLOOKUP(L169,DAY!$A$2:$E$3000,4,0),0)</f>
        <v>0</v>
      </c>
      <c r="M92" s="238">
        <f>IFERROR(VLOOKUP(M169,DAY!$A$2:$E$3000,4,0),0)</f>
        <v>0</v>
      </c>
      <c r="N92" s="238">
        <f>IFERROR(VLOOKUP(N169,DAY!$A$2:$E$3000,4,0),0)</f>
        <v>0</v>
      </c>
      <c r="O92" s="238">
        <f>IFERROR(VLOOKUP(O169,DAY!$A$2:$E$3000,4,0),0)</f>
        <v>0</v>
      </c>
      <c r="P92" s="238">
        <f>IFERROR(VLOOKUP(P169,DAY!$A$2:$E$3000,4,0),0)</f>
        <v>0</v>
      </c>
      <c r="Q92" s="238">
        <f>IFERROR(VLOOKUP(Q169,DAY!$A$2:$E$3000,4,0),0)</f>
        <v>0</v>
      </c>
      <c r="R92" s="238">
        <f>IFERROR(VLOOKUP(R169,DAY!$A$2:$E$3000,4,0),0)</f>
        <v>0</v>
      </c>
      <c r="S92" s="238">
        <f>IFERROR(VLOOKUP(S169,DAY!$A$2:$E$3000,4,0),0)</f>
        <v>0</v>
      </c>
      <c r="T92" s="238">
        <f>IFERROR(VLOOKUP(T169,DAY!$A$2:$E$3000,4,0),0)</f>
        <v>0</v>
      </c>
      <c r="U92" s="238">
        <f>IFERROR(VLOOKUP(U169,DAY!$A$2:$E$3000,4,0),0)</f>
        <v>0</v>
      </c>
      <c r="V92" s="238">
        <f>IFERROR(VLOOKUP(V169,DAY!$A$2:$E$3000,4,0),0)</f>
        <v>0</v>
      </c>
      <c r="W92" s="238">
        <f>IFERROR(VLOOKUP(W169,DAY!$A$2:$E$3000,4,0),0)</f>
        <v>0</v>
      </c>
      <c r="X92" s="238">
        <f>IFERROR(VLOOKUP(X169,DAY!$A$2:$E$3000,4,0),0)</f>
        <v>0</v>
      </c>
      <c r="Y92" s="238">
        <f>IFERROR(VLOOKUP(Y169,DAY!$A$2:$E$3000,4,0),0)</f>
        <v>0</v>
      </c>
      <c r="Z92" s="238">
        <f>IFERROR(VLOOKUP(Z169,DAY!$A$2:$E$3000,4,0),0)</f>
        <v>0</v>
      </c>
      <c r="AA92" s="238">
        <f>IFERROR(VLOOKUP(AA169,DAY!$A$2:$E$3000,4,0),0)</f>
        <v>0</v>
      </c>
      <c r="AB92" s="238">
        <f>IFERROR(VLOOKUP(AB169,DAY!$A$2:$E$3000,4,0),0)</f>
        <v>0</v>
      </c>
      <c r="AC92" s="238">
        <f>IFERROR(VLOOKUP(AC169,DAY!$A$2:$E$3000,4,0),0)</f>
        <v>0</v>
      </c>
      <c r="AD92" s="238">
        <f>IFERROR(VLOOKUP(AD169,DAY!$A$2:$E$3000,4,0),0)</f>
        <v>0</v>
      </c>
      <c r="AE92" s="313"/>
      <c r="AF92" s="327"/>
      <c r="AG92" s="338"/>
      <c r="AH92" s="346"/>
      <c r="AI92" s="332"/>
      <c r="AJ92" s="370"/>
      <c r="AM92" s="177"/>
      <c r="AN92" s="177"/>
      <c r="AQ92" s="25">
        <f>IFERROR(VLOOKUP(AQ170,DAY!$A$2:$E$744,3,0),0)</f>
        <v>13</v>
      </c>
    </row>
    <row r="93" spans="1:43" ht="89.25" customHeight="1">
      <c r="A93" s="204"/>
      <c r="B93" s="224" t="s">
        <v>144</v>
      </c>
      <c r="C93" s="239">
        <f>IFERROR(VLOOKUP(C169,DAY!$A$2:$E$3000,5,0),0)</f>
        <v>0</v>
      </c>
      <c r="D93" s="239">
        <f>IFERROR(VLOOKUP(D169,DAY!$A$2:$E$3000,5,0),0)</f>
        <v>0</v>
      </c>
      <c r="E93" s="239">
        <f>IFERROR(VLOOKUP(E169,DAY!$A$2:$E$3000,5,0),0)</f>
        <v>0</v>
      </c>
      <c r="F93" s="239">
        <f>IFERROR(VLOOKUP(F169,DAY!$A$2:$E$3000,5,0),0)</f>
        <v>0</v>
      </c>
      <c r="G93" s="239">
        <f>IFERROR(VLOOKUP(G169,DAY!$A$2:$E$3000,5,0),0)</f>
        <v>0</v>
      </c>
      <c r="H93" s="239">
        <f>IFERROR(VLOOKUP(H169,DAY!$A$2:$E$3000,5,0),0)</f>
        <v>0</v>
      </c>
      <c r="I93" s="239">
        <f>IFERROR(VLOOKUP(I169,DAY!$A$2:$E$3000,5,0),0)</f>
        <v>0</v>
      </c>
      <c r="J93" s="239">
        <f>IFERROR(VLOOKUP(J169,DAY!$A$2:$E$3000,5,0),0)</f>
        <v>0</v>
      </c>
      <c r="K93" s="239">
        <f>IFERROR(VLOOKUP(K169,DAY!$A$2:$E$3000,5,0),0)</f>
        <v>0</v>
      </c>
      <c r="L93" s="239">
        <f>IFERROR(VLOOKUP(L169,DAY!$A$2:$E$3000,5,0),0)</f>
        <v>0</v>
      </c>
      <c r="M93" s="239">
        <f>IFERROR(VLOOKUP(M169,DAY!$A$2:$E$3000,5,0),0)</f>
        <v>0</v>
      </c>
      <c r="N93" s="239">
        <f>IFERROR(VLOOKUP(N169,DAY!$A$2:$E$3000,5,0),0)</f>
        <v>0</v>
      </c>
      <c r="O93" s="239">
        <f>IFERROR(VLOOKUP(O169,DAY!$A$2:$E$3000,5,0),0)</f>
        <v>0</v>
      </c>
      <c r="P93" s="239">
        <f>IFERROR(VLOOKUP(P169,DAY!$A$2:$E$3000,5,0),0)</f>
        <v>0</v>
      </c>
      <c r="Q93" s="239">
        <f>IFERROR(VLOOKUP(Q169,DAY!$A$2:$E$3000,5,0),0)</f>
        <v>0</v>
      </c>
      <c r="R93" s="239">
        <f>IFERROR(VLOOKUP(R169,DAY!$A$2:$E$3000,5,0),0)</f>
        <v>0</v>
      </c>
      <c r="S93" s="239">
        <f>IFERROR(VLOOKUP(S169,DAY!$A$2:$E$3000,5,0),0)</f>
        <v>0</v>
      </c>
      <c r="T93" s="239">
        <f>IFERROR(VLOOKUP(T169,DAY!$A$2:$E$3000,5,0),0)</f>
        <v>0</v>
      </c>
      <c r="U93" s="239">
        <f>IFERROR(VLOOKUP(U169,DAY!$A$2:$E$3000,5,0),0)</f>
        <v>0</v>
      </c>
      <c r="V93" s="239">
        <f>IFERROR(VLOOKUP(V169,DAY!$A$2:$E$3000,5,0),0)</f>
        <v>0</v>
      </c>
      <c r="W93" s="239">
        <f>IFERROR(VLOOKUP(W169,DAY!$A$2:$E$3000,5,0),0)</f>
        <v>0</v>
      </c>
      <c r="X93" s="239">
        <f>IFERROR(VLOOKUP(X169,DAY!$A$2:$E$3000,5,0),0)</f>
        <v>0</v>
      </c>
      <c r="Y93" s="239">
        <f>IFERROR(VLOOKUP(Y169,DAY!$A$2:$E$3000,5,0),0)</f>
        <v>0</v>
      </c>
      <c r="Z93" s="239">
        <f>IFERROR(VLOOKUP(Z169,DAY!$A$2:$E$3000,5,0),0)</f>
        <v>0</v>
      </c>
      <c r="AA93" s="239">
        <f>IFERROR(VLOOKUP(AA169,DAY!$A$2:$E$3000,5,0),0)</f>
        <v>0</v>
      </c>
      <c r="AB93" s="239">
        <f>IFERROR(VLOOKUP(AB169,DAY!$A$2:$E$3000,5,0),0)</f>
        <v>0</v>
      </c>
      <c r="AC93" s="239">
        <f>IFERROR(VLOOKUP(AC169,DAY!$A$2:$E$3000,5,0),0)</f>
        <v>0</v>
      </c>
      <c r="AD93" s="303">
        <f>IFERROR(VLOOKUP(AD169,DAY!$A$2:$E$3000,5,0),0)</f>
        <v>0</v>
      </c>
      <c r="AE93" s="314"/>
      <c r="AF93" s="328"/>
      <c r="AG93" s="338"/>
      <c r="AH93" s="346"/>
      <c r="AI93" s="353"/>
      <c r="AJ93" s="370"/>
      <c r="AM93" s="173"/>
      <c r="AN93" s="173"/>
      <c r="AQ93" s="25" t="str">
        <f>IFERROR(VLOOKUP(AQ170,DAY!$A$2:$E$744,4,0),0)</f>
        <v>月</v>
      </c>
    </row>
    <row r="94" spans="1:43" ht="27.75" customHeight="1">
      <c r="A94" s="204"/>
      <c r="B94" s="225" t="s">
        <v>3</v>
      </c>
      <c r="C94" s="240"/>
      <c r="D94" s="240"/>
      <c r="E94" s="240"/>
      <c r="F94" s="240"/>
      <c r="G94" s="240"/>
      <c r="H94" s="240"/>
      <c r="I94" s="240"/>
      <c r="J94" s="240"/>
      <c r="K94" s="240"/>
      <c r="L94" s="240"/>
      <c r="M94" s="240"/>
      <c r="N94" s="240"/>
      <c r="O94" s="240"/>
      <c r="P94" s="240"/>
      <c r="Q94" s="240"/>
      <c r="R94" s="240"/>
      <c r="S94" s="240"/>
      <c r="T94" s="240"/>
      <c r="U94" s="240"/>
      <c r="V94" s="240"/>
      <c r="W94" s="240"/>
      <c r="X94" s="240"/>
      <c r="Y94" s="240"/>
      <c r="Z94" s="240"/>
      <c r="AA94" s="240"/>
      <c r="AB94" s="240"/>
      <c r="AC94" s="240"/>
      <c r="AD94" s="299"/>
      <c r="AE94" s="315" t="str">
        <f>IF(COUNTA(C94:AD94)=0,"",COUNTIF(C94:AD94,"休日"))</f>
        <v/>
      </c>
      <c r="AF94" s="329" t="str">
        <f>IF(COUNTA(C94:AD94)=0,"",COUNTIF(C94:AD94,"作業"))</f>
        <v/>
      </c>
      <c r="AG94" s="329">
        <f>IFERROR(AE94+AF94,"")</f>
        <v>0</v>
      </c>
      <c r="AH94" s="349" t="str">
        <f>IF(AND(ISNUMBER(AE94),ISNUMBER(AG94)),IFERROR(ROUNDDOWN(AE94/AG94,3),0),"")</f>
        <v/>
      </c>
      <c r="AI94" s="361">
        <f>IFERROR(IF(AG94=0,0,ROUNDDOWN((($AE$16+$AE$22+$AE$28+$AE$34+$AE$40+$AE$46+$AE$52+$AE$58+$AE$64+$AE$70+$AE$76+$AE$82+$AE$88+$AE$94)/($AG$16+$AG$22+$AG$28+$AG$34+$AG$40+$AG$46+$AG$52+$AG$58+$AG$64+$AG$70+$AG$76+$AG$82+$AG$88+$AG$94)),3)),"")</f>
        <v>0</v>
      </c>
      <c r="AJ94" s="374" t="str">
        <f>IF(OR(AI94="",AJ100&lt;&gt;"",AJ106&lt;&gt;"",AJ112&lt;&gt;"",AJ118&lt;&gt;"",AJ124&lt;&gt;"",AJ130&lt;&gt;""),"",IF(AI94&gt;=0.285,"クリア","閉所不足"))</f>
        <v/>
      </c>
      <c r="AL94" s="3"/>
      <c r="AM94" s="177"/>
      <c r="AN94" s="177"/>
      <c r="AQ94" s="24" t="str">
        <f>IFERROR(VLOOKUP(AQ170,DAY!$A$2:$E$744,5,0),0)</f>
        <v/>
      </c>
    </row>
    <row r="95" spans="1:43" ht="27.75" customHeight="1">
      <c r="A95" s="205"/>
      <c r="B95" s="226" t="s">
        <v>14</v>
      </c>
      <c r="C95" s="241"/>
      <c r="D95" s="241"/>
      <c r="E95" s="241"/>
      <c r="F95" s="241"/>
      <c r="G95" s="241"/>
      <c r="H95" s="241"/>
      <c r="I95" s="241"/>
      <c r="J95" s="241"/>
      <c r="K95" s="241"/>
      <c r="L95" s="241"/>
      <c r="M95" s="241"/>
      <c r="N95" s="241"/>
      <c r="O95" s="241"/>
      <c r="P95" s="241"/>
      <c r="Q95" s="241"/>
      <c r="R95" s="241"/>
      <c r="S95" s="241"/>
      <c r="T95" s="241"/>
      <c r="U95" s="241"/>
      <c r="V95" s="241"/>
      <c r="W95" s="241"/>
      <c r="X95" s="241"/>
      <c r="Y95" s="241"/>
      <c r="Z95" s="241"/>
      <c r="AA95" s="241"/>
      <c r="AB95" s="241"/>
      <c r="AC95" s="241"/>
      <c r="AD95" s="300"/>
      <c r="AE95" s="316" t="str">
        <f>IF(COUNTA(C95:AD95)=0,"",COUNTIF(C95:AD95,"休日"))</f>
        <v/>
      </c>
      <c r="AF95" s="330" t="str">
        <f>IF(COUNTA(C95:AD95)=0,"",COUNTIF(C95:AD95,"作業"))</f>
        <v/>
      </c>
      <c r="AG95" s="339">
        <f>IFERROR(AE95+AF95,"")</f>
        <v>0</v>
      </c>
      <c r="AH95" s="348" t="str">
        <f>IF(AND(ISNUMBER(AE95),ISNUMBER(AG95)),IFERROR(ROUNDDOWN(AE95/AG95,3),0),"")</f>
        <v/>
      </c>
      <c r="AI95" s="362">
        <f>IFERROR(IF(AG95=0,0,ROUNDDOWN((($AE$17+$AE$23+$AE$29+$AE$35+$AE$41+$AE$47+$AE$53+$AE$59+$AE$65+$AE$71+$AE$77+$AE$83+$AE$89+$AE$95)/($AG$17+$AG$23+$AG$29+$AG$35+$AG$41+$AG$47+$AG$53+$AG$59+$AG$65+$AG$71+$AG$77+$AG$83+$AG$89+$AG$95)),3)),"")</f>
        <v>0</v>
      </c>
      <c r="AJ95" s="375" t="str">
        <f>IF(OR(AI95="",AJ101&lt;&gt;"",AJ107&lt;&gt;"",AJ113&lt;&gt;"",AJ119&lt;&gt;"",AJ125&lt;&gt;"",AJ131&lt;&gt;""),"",IF(AI95&gt;=0.285,"クリア","閉所不足"))</f>
        <v/>
      </c>
      <c r="AM95" s="176" t="e">
        <f>ROUNDDOWN(AF94/AE94,3)</f>
        <v>#DIV/0!</v>
      </c>
      <c r="AN95" s="179" t="e">
        <f>ROUNDDOWN(AI94/AH94,3)</f>
        <v>#DIV/0!</v>
      </c>
      <c r="AQ95" s="182">
        <f>IFERROR(VLOOKUP(AQ170,DAY!$A$2:$E$744,6,0),0)</f>
        <v>0</v>
      </c>
    </row>
    <row r="96" spans="1:43" ht="27.75" customHeight="1">
      <c r="A96" s="203" t="s">
        <v>84</v>
      </c>
      <c r="B96" s="221" t="s">
        <v>7</v>
      </c>
      <c r="C96" s="242">
        <f>IFERROR(VLOOKUP(C170,DAY!$A$2:$E$3000,2,0),0)</f>
        <v>0</v>
      </c>
      <c r="D96" s="242">
        <f>IFERROR(VLOOKUP(D170,DAY!$A$2:$E$744,2,0),0)</f>
        <v>0</v>
      </c>
      <c r="E96" s="242">
        <f>IFERROR(VLOOKUP(E170,DAY!$A$2:$E$744,2,0),0)</f>
        <v>0</v>
      </c>
      <c r="F96" s="242">
        <f>IFERROR(VLOOKUP(F170,DAY!$A$2:$E$744,2,0),0)</f>
        <v>0</v>
      </c>
      <c r="G96" s="242">
        <f>IFERROR(VLOOKUP(G170,DAY!$A$2:$E$744,2,0),0)</f>
        <v>0</v>
      </c>
      <c r="H96" s="242">
        <f>IFERROR(VLOOKUP(H170,DAY!$A$2:$E$744,2,0),0)</f>
        <v>0</v>
      </c>
      <c r="I96" s="242">
        <f>IFERROR(VLOOKUP(I170,DAY!$A$2:$E$744,2,0),0)</f>
        <v>0</v>
      </c>
      <c r="J96" s="242">
        <f>IFERROR(VLOOKUP(J170,DAY!$A$2:$E$744,2,0),0)</f>
        <v>0</v>
      </c>
      <c r="K96" s="242">
        <f>IFERROR(VLOOKUP(K170,DAY!$A$2:$E$744,2,0),0)</f>
        <v>0</v>
      </c>
      <c r="L96" s="242">
        <f>IFERROR(VLOOKUP(L170,DAY!$A$2:$E$744,2,0),0)</f>
        <v>0</v>
      </c>
      <c r="M96" s="242">
        <f>IFERROR(VLOOKUP(M170,DAY!$A$2:$E$744,2,0),0)</f>
        <v>0</v>
      </c>
      <c r="N96" s="242">
        <f>IFERROR(VLOOKUP(N170,DAY!$A$2:$E$744,2,0),0)</f>
        <v>0</v>
      </c>
      <c r="O96" s="242">
        <f>IFERROR(VLOOKUP(O170,DAY!$A$2:$E$744,2,0),0)</f>
        <v>0</v>
      </c>
      <c r="P96" s="242">
        <f>IFERROR(VLOOKUP(P170,DAY!$A$2:$E$744,2,0),0)</f>
        <v>0</v>
      </c>
      <c r="Q96" s="242">
        <f>IFERROR(VLOOKUP(Q170,DAY!$A$2:$E$744,2,0),0)</f>
        <v>0</v>
      </c>
      <c r="R96" s="242">
        <f>IFERROR(VLOOKUP(R170,DAY!$A$2:$E$744,2,0),0)</f>
        <v>0</v>
      </c>
      <c r="S96" s="242">
        <f>IFERROR(VLOOKUP(S170,DAY!$A$2:$E$744,2,0),0)</f>
        <v>0</v>
      </c>
      <c r="T96" s="242">
        <f>IFERROR(VLOOKUP(T170,DAY!$A$2:$E$744,2,0),0)</f>
        <v>0</v>
      </c>
      <c r="U96" s="242">
        <f>IFERROR(VLOOKUP(U170,DAY!$A$2:$E$744,2,0),0)</f>
        <v>0</v>
      </c>
      <c r="V96" s="242">
        <f>IFERROR(VLOOKUP(V170,DAY!$A$2:$E$744,2,0),0)</f>
        <v>0</v>
      </c>
      <c r="W96" s="242">
        <f>IFERROR(VLOOKUP(W170,DAY!$A$2:$E$744,2,0),0)</f>
        <v>0</v>
      </c>
      <c r="X96" s="242">
        <f>IFERROR(VLOOKUP(X170,DAY!$A$2:$E$744,2,0),0)</f>
        <v>0</v>
      </c>
      <c r="Y96" s="242">
        <f>IFERROR(VLOOKUP(Y170,DAY!$A$2:$E$744,2,0),0)</f>
        <v>0</v>
      </c>
      <c r="Z96" s="242">
        <f>IFERROR(VLOOKUP(Z170,DAY!$A$2:$E$744,2,0),0)</f>
        <v>0</v>
      </c>
      <c r="AA96" s="242">
        <f>IFERROR(VLOOKUP(AA170,DAY!$A$2:$E$744,2,0),0)</f>
        <v>0</v>
      </c>
      <c r="AB96" s="242">
        <f>IFERROR(VLOOKUP(AB170,DAY!$A$2:$E$744,2,0),0)</f>
        <v>0</v>
      </c>
      <c r="AC96" s="242">
        <f>IFERROR(VLOOKUP(AC170,DAY!$A$2:$E$744,2,0),0)</f>
        <v>0</v>
      </c>
      <c r="AD96" s="301">
        <f>IFERROR(VLOOKUP(AD170,DAY!$A$2:$E$744,2,0),0)</f>
        <v>0</v>
      </c>
      <c r="AE96" s="312" t="s">
        <v>145</v>
      </c>
      <c r="AF96" s="326" t="s">
        <v>146</v>
      </c>
      <c r="AG96" s="337" t="s">
        <v>139</v>
      </c>
      <c r="AH96" s="345" t="s">
        <v>90</v>
      </c>
      <c r="AI96" s="331" t="s">
        <v>138</v>
      </c>
      <c r="AJ96" s="369" t="s">
        <v>147</v>
      </c>
      <c r="AK96" s="3"/>
      <c r="AM96" s="177"/>
      <c r="AN96" s="177"/>
      <c r="AQ96" s="183">
        <f>IFERROR(VLOOKUP(AQ170,DAY!$A$2:$E$744,7,0),0)</f>
        <v>0</v>
      </c>
    </row>
    <row r="97" spans="1:43" ht="27.75" customHeight="1">
      <c r="A97" s="204"/>
      <c r="B97" s="222" t="s">
        <v>8</v>
      </c>
      <c r="C97" s="237">
        <f>IFERROR(VLOOKUP(C170,DAY!$A$2:$E$3000,3,0),0)</f>
        <v>0</v>
      </c>
      <c r="D97" s="237">
        <f>IFERROR(VLOOKUP(D170,DAY!$A$2:$E$744,3,0),0)</f>
        <v>0</v>
      </c>
      <c r="E97" s="237">
        <f>IFERROR(VLOOKUP(E170,DAY!$A$2:$E$744,3,0),0)</f>
        <v>0</v>
      </c>
      <c r="F97" s="237">
        <f>IFERROR(VLOOKUP(F170,DAY!$A$2:$E$744,3,0),0)</f>
        <v>0</v>
      </c>
      <c r="G97" s="237">
        <f>IFERROR(VLOOKUP(G170,DAY!$A$2:$E$744,3,0),0)</f>
        <v>0</v>
      </c>
      <c r="H97" s="237">
        <f>IFERROR(VLOOKUP(H170,DAY!$A$2:$E$744,3,0),0)</f>
        <v>0</v>
      </c>
      <c r="I97" s="237">
        <f>IFERROR(VLOOKUP(I170,DAY!$A$2:$E$744,3,0),0)</f>
        <v>0</v>
      </c>
      <c r="J97" s="237">
        <f>IFERROR(VLOOKUP(J170,DAY!$A$2:$E$744,3,0),0)</f>
        <v>0</v>
      </c>
      <c r="K97" s="237">
        <f>IFERROR(VLOOKUP(K170,DAY!$A$2:$E$744,3,0),0)</f>
        <v>0</v>
      </c>
      <c r="L97" s="237">
        <f>IFERROR(VLOOKUP(L170,DAY!$A$2:$E$744,3,0),0)</f>
        <v>0</v>
      </c>
      <c r="M97" s="237">
        <f>IFERROR(VLOOKUP(M170,DAY!$A$2:$E$744,3,0),0)</f>
        <v>0</v>
      </c>
      <c r="N97" s="237">
        <f>IFERROR(VLOOKUP(N170,DAY!$A$2:$E$744,3,0),0)</f>
        <v>0</v>
      </c>
      <c r="O97" s="237">
        <f>IFERROR(VLOOKUP(O170,DAY!$A$2:$E$744,3,0),0)</f>
        <v>0</v>
      </c>
      <c r="P97" s="237">
        <f>IFERROR(VLOOKUP(P170,DAY!$A$2:$E$744,3,0),0)</f>
        <v>0</v>
      </c>
      <c r="Q97" s="237">
        <f>IFERROR(VLOOKUP(Q170,DAY!$A$2:$E$744,3,0),0)</f>
        <v>0</v>
      </c>
      <c r="R97" s="237">
        <f>IFERROR(VLOOKUP(R170,DAY!$A$2:$E$744,3,0),0)</f>
        <v>0</v>
      </c>
      <c r="S97" s="237">
        <f>IFERROR(VLOOKUP(S170,DAY!$A$2:$E$744,3,0),0)</f>
        <v>0</v>
      </c>
      <c r="T97" s="237">
        <f>IFERROR(VLOOKUP(T170,DAY!$A$2:$E$744,3,0),0)</f>
        <v>0</v>
      </c>
      <c r="U97" s="237">
        <f>IFERROR(VLOOKUP(U170,DAY!$A$2:$E$744,3,0),0)</f>
        <v>0</v>
      </c>
      <c r="V97" s="237">
        <f>IFERROR(VLOOKUP(V170,DAY!$A$2:$E$744,3,0),0)</f>
        <v>0</v>
      </c>
      <c r="W97" s="237">
        <f>IFERROR(VLOOKUP(W170,DAY!$A$2:$E$744,3,0),0)</f>
        <v>0</v>
      </c>
      <c r="X97" s="237">
        <f>IFERROR(VLOOKUP(X170,DAY!$A$2:$E$744,3,0),0)</f>
        <v>0</v>
      </c>
      <c r="Y97" s="237">
        <f>IFERROR(VLOOKUP(Y170,DAY!$A$2:$E$744,3,0),0)</f>
        <v>0</v>
      </c>
      <c r="Z97" s="237">
        <f>IFERROR(VLOOKUP(Z170,DAY!$A$2:$E$744,3,0),0)</f>
        <v>0</v>
      </c>
      <c r="AA97" s="237">
        <f>IFERROR(VLOOKUP(AA170,DAY!$A$2:$E$744,3,0),0)</f>
        <v>0</v>
      </c>
      <c r="AB97" s="237">
        <f>IFERROR(VLOOKUP(AB170,DAY!$A$2:$E$744,3,0),0)</f>
        <v>0</v>
      </c>
      <c r="AC97" s="237">
        <f>IFERROR(VLOOKUP(AC170,DAY!$A$2:$E$744,3,0),0)</f>
        <v>0</v>
      </c>
      <c r="AD97" s="302">
        <f>IFERROR(VLOOKUP(AD170,DAY!$A$2:$E$744,3,0),0)</f>
        <v>0</v>
      </c>
      <c r="AE97" s="313"/>
      <c r="AF97" s="327"/>
      <c r="AG97" s="338"/>
      <c r="AH97" s="346"/>
      <c r="AI97" s="332"/>
      <c r="AJ97" s="370"/>
      <c r="AM97" s="177"/>
      <c r="AN97" s="177"/>
      <c r="AQ97" s="19">
        <f>IFERROR(VLOOKUP(AQ176,DAY!$A$2:$E$744,2,0),0)</f>
        <v>4</v>
      </c>
    </row>
    <row r="98" spans="1:43" ht="27.75" customHeight="1">
      <c r="A98" s="204"/>
      <c r="B98" s="223" t="s">
        <v>9</v>
      </c>
      <c r="C98" s="238">
        <f>IFERROR(VLOOKUP(C170,DAY!$A$2:$E$3000,4,0),0)</f>
        <v>0</v>
      </c>
      <c r="D98" s="238">
        <f>IFERROR(VLOOKUP(D170,DAY!$A$2:$E$3000,4,0),0)</f>
        <v>0</v>
      </c>
      <c r="E98" s="238">
        <f>IFERROR(VLOOKUP(E170,DAY!$A$2:$E$3000,4,0),0)</f>
        <v>0</v>
      </c>
      <c r="F98" s="238">
        <f>IFERROR(VLOOKUP(F170,DAY!$A$2:$E$3000,4,0),0)</f>
        <v>0</v>
      </c>
      <c r="G98" s="238">
        <f>IFERROR(VLOOKUP(G170,DAY!$A$2:$E$3000,4,0),0)</f>
        <v>0</v>
      </c>
      <c r="H98" s="238">
        <f>IFERROR(VLOOKUP(H170,DAY!$A$2:$E$3000,4,0),0)</f>
        <v>0</v>
      </c>
      <c r="I98" s="238">
        <f>IFERROR(VLOOKUP(I170,DAY!$A$2:$E$3000,4,0),0)</f>
        <v>0</v>
      </c>
      <c r="J98" s="238">
        <f>IFERROR(VLOOKUP(J170,DAY!$A$2:$E$3000,4,0),0)</f>
        <v>0</v>
      </c>
      <c r="K98" s="238">
        <f>IFERROR(VLOOKUP(K170,DAY!$A$2:$E$3000,4,0),0)</f>
        <v>0</v>
      </c>
      <c r="L98" s="238">
        <f>IFERROR(VLOOKUP(L170,DAY!$A$2:$E$3000,4,0),0)</f>
        <v>0</v>
      </c>
      <c r="M98" s="238">
        <f>IFERROR(VLOOKUP(M170,DAY!$A$2:$E$3000,4,0),0)</f>
        <v>0</v>
      </c>
      <c r="N98" s="238">
        <f>IFERROR(VLOOKUP(N170,DAY!$A$2:$E$3000,4,0),0)</f>
        <v>0</v>
      </c>
      <c r="O98" s="238">
        <f>IFERROR(VLOOKUP(O170,DAY!$A$2:$E$3000,4,0),0)</f>
        <v>0</v>
      </c>
      <c r="P98" s="238">
        <f>IFERROR(VLOOKUP(P170,DAY!$A$2:$E$3000,4,0),0)</f>
        <v>0</v>
      </c>
      <c r="Q98" s="238">
        <f>IFERROR(VLOOKUP(Q170,DAY!$A$2:$E$3000,4,0),0)</f>
        <v>0</v>
      </c>
      <c r="R98" s="238">
        <f>IFERROR(VLOOKUP(R170,DAY!$A$2:$E$3000,4,0),0)</f>
        <v>0</v>
      </c>
      <c r="S98" s="238">
        <f>IFERROR(VLOOKUP(S170,DAY!$A$2:$E$3000,4,0),0)</f>
        <v>0</v>
      </c>
      <c r="T98" s="238">
        <f>IFERROR(VLOOKUP(T170,DAY!$A$2:$E$3000,4,0),0)</f>
        <v>0</v>
      </c>
      <c r="U98" s="238">
        <f>IFERROR(VLOOKUP(U170,DAY!$A$2:$E$3000,4,0),0)</f>
        <v>0</v>
      </c>
      <c r="V98" s="238">
        <f>IFERROR(VLOOKUP(V170,DAY!$A$2:$E$3000,4,0),0)</f>
        <v>0</v>
      </c>
      <c r="W98" s="238">
        <f>IFERROR(VLOOKUP(W170,DAY!$A$2:$E$3000,4,0),0)</f>
        <v>0</v>
      </c>
      <c r="X98" s="238">
        <f>IFERROR(VLOOKUP(X170,DAY!$A$2:$E$3000,4,0),0)</f>
        <v>0</v>
      </c>
      <c r="Y98" s="238">
        <f>IFERROR(VLOOKUP(Y170,DAY!$A$2:$E$3000,4,0),0)</f>
        <v>0</v>
      </c>
      <c r="Z98" s="238">
        <f>IFERROR(VLOOKUP(Z170,DAY!$A$2:$E$3000,4,0),0)</f>
        <v>0</v>
      </c>
      <c r="AA98" s="238">
        <f>IFERROR(VLOOKUP(AA170,DAY!$A$2:$E$3000,4,0),0)</f>
        <v>0</v>
      </c>
      <c r="AB98" s="238">
        <f>IFERROR(VLOOKUP(AB170,DAY!$A$2:$E$3000,4,0),0)</f>
        <v>0</v>
      </c>
      <c r="AC98" s="238">
        <f>IFERROR(VLOOKUP(AC170,DAY!$A$2:$E$3000,4,0),0)</f>
        <v>0</v>
      </c>
      <c r="AD98" s="238">
        <f>IFERROR(VLOOKUP(AD170,DAY!$A$2:$E$3000,4,0),0)</f>
        <v>0</v>
      </c>
      <c r="AE98" s="313"/>
      <c r="AF98" s="327"/>
      <c r="AG98" s="338"/>
      <c r="AH98" s="346"/>
      <c r="AI98" s="332"/>
      <c r="AJ98" s="370"/>
      <c r="AM98" s="177"/>
      <c r="AN98" s="177"/>
      <c r="AQ98" s="25">
        <f>IFERROR(VLOOKUP(AQ176,DAY!$A$2:$E$744,3,0),0)</f>
        <v>13</v>
      </c>
    </row>
    <row r="99" spans="1:43" ht="89.25" customHeight="1">
      <c r="A99" s="204"/>
      <c r="B99" s="224" t="s">
        <v>144</v>
      </c>
      <c r="C99" s="239">
        <f>IFERROR(VLOOKUP(C170,DAY!$A$2:$E$3000,5,0),0)</f>
        <v>0</v>
      </c>
      <c r="D99" s="239">
        <f>IFERROR(VLOOKUP(D170,DAY!$A$2:$E$3000,5,0),0)</f>
        <v>0</v>
      </c>
      <c r="E99" s="239">
        <f>IFERROR(VLOOKUP(E170,DAY!$A$2:$E$3000,5,0),0)</f>
        <v>0</v>
      </c>
      <c r="F99" s="239">
        <f>IFERROR(VLOOKUP(F170,DAY!$A$2:$E$3000,5,0),0)</f>
        <v>0</v>
      </c>
      <c r="G99" s="239">
        <f>IFERROR(VLOOKUP(G170,DAY!$A$2:$E$3000,5,0),0)</f>
        <v>0</v>
      </c>
      <c r="H99" s="239">
        <f>IFERROR(VLOOKUP(H170,DAY!$A$2:$E$3000,5,0),0)</f>
        <v>0</v>
      </c>
      <c r="I99" s="239">
        <f>IFERROR(VLOOKUP(I170,DAY!$A$2:$E$3000,5,0),0)</f>
        <v>0</v>
      </c>
      <c r="J99" s="239">
        <f>IFERROR(VLOOKUP(J170,DAY!$A$2:$E$3000,5,0),0)</f>
        <v>0</v>
      </c>
      <c r="K99" s="239">
        <f>IFERROR(VLOOKUP(K170,DAY!$A$2:$E$3000,5,0),0)</f>
        <v>0</v>
      </c>
      <c r="L99" s="239">
        <f>IFERROR(VLOOKUP(L170,DAY!$A$2:$E$3000,5,0),0)</f>
        <v>0</v>
      </c>
      <c r="M99" s="239">
        <f>IFERROR(VLOOKUP(M170,DAY!$A$2:$E$3000,5,0),0)</f>
        <v>0</v>
      </c>
      <c r="N99" s="239">
        <f>IFERROR(VLOOKUP(N170,DAY!$A$2:$E$3000,5,0),0)</f>
        <v>0</v>
      </c>
      <c r="O99" s="239">
        <f>IFERROR(VLOOKUP(O170,DAY!$A$2:$E$3000,5,0),0)</f>
        <v>0</v>
      </c>
      <c r="P99" s="239">
        <f>IFERROR(VLOOKUP(P170,DAY!$A$2:$E$3000,5,0),0)</f>
        <v>0</v>
      </c>
      <c r="Q99" s="239">
        <f>IFERROR(VLOOKUP(Q170,DAY!$A$2:$E$3000,5,0),0)</f>
        <v>0</v>
      </c>
      <c r="R99" s="239">
        <f>IFERROR(VLOOKUP(R170,DAY!$A$2:$E$3000,5,0),0)</f>
        <v>0</v>
      </c>
      <c r="S99" s="239">
        <f>IFERROR(VLOOKUP(S170,DAY!$A$2:$E$3000,5,0),0)</f>
        <v>0</v>
      </c>
      <c r="T99" s="239">
        <f>IFERROR(VLOOKUP(T170,DAY!$A$2:$E$3000,5,0),0)</f>
        <v>0</v>
      </c>
      <c r="U99" s="239">
        <f>IFERROR(VLOOKUP(U170,DAY!$A$2:$E$3000,5,0),0)</f>
        <v>0</v>
      </c>
      <c r="V99" s="239">
        <f>IFERROR(VLOOKUP(V170,DAY!$A$2:$E$3000,5,0),0)</f>
        <v>0</v>
      </c>
      <c r="W99" s="239">
        <f>IFERROR(VLOOKUP(W170,DAY!$A$2:$E$3000,5,0),0)</f>
        <v>0</v>
      </c>
      <c r="X99" s="239">
        <f>IFERROR(VLOOKUP(X170,DAY!$A$2:$E$3000,5,0),0)</f>
        <v>0</v>
      </c>
      <c r="Y99" s="239">
        <f>IFERROR(VLOOKUP(Y170,DAY!$A$2:$E$3000,5,0),0)</f>
        <v>0</v>
      </c>
      <c r="Z99" s="239">
        <f>IFERROR(VLOOKUP(Z170,DAY!$A$2:$E$3000,5,0),0)</f>
        <v>0</v>
      </c>
      <c r="AA99" s="239">
        <f>IFERROR(VLOOKUP(AA170,DAY!$A$2:$E$3000,5,0),0)</f>
        <v>0</v>
      </c>
      <c r="AB99" s="239">
        <f>IFERROR(VLOOKUP(AB170,DAY!$A$2:$E$3000,5,0),0)</f>
        <v>0</v>
      </c>
      <c r="AC99" s="239">
        <f>IFERROR(VLOOKUP(AC170,DAY!$A$2:$E$3000,5,0),0)</f>
        <v>0</v>
      </c>
      <c r="AD99" s="303">
        <f>IFERROR(VLOOKUP(AD170,DAY!$A$2:$E$3000,5,0),0)</f>
        <v>0</v>
      </c>
      <c r="AE99" s="314"/>
      <c r="AF99" s="328"/>
      <c r="AG99" s="338"/>
      <c r="AH99" s="346"/>
      <c r="AI99" s="353"/>
      <c r="AJ99" s="370"/>
      <c r="AM99" s="173"/>
      <c r="AN99" s="173"/>
      <c r="AQ99" s="25" t="str">
        <f>IFERROR(VLOOKUP(AQ176,DAY!$A$2:$E$744,4,0),0)</f>
        <v>月</v>
      </c>
    </row>
    <row r="100" spans="1:43" ht="27.75" customHeight="1">
      <c r="A100" s="204"/>
      <c r="B100" s="225" t="s">
        <v>3</v>
      </c>
      <c r="C100" s="240"/>
      <c r="D100" s="240"/>
      <c r="E100" s="240"/>
      <c r="F100" s="240"/>
      <c r="G100" s="240"/>
      <c r="H100" s="240"/>
      <c r="I100" s="240"/>
      <c r="J100" s="240"/>
      <c r="K100" s="240"/>
      <c r="L100" s="240"/>
      <c r="M100" s="240"/>
      <c r="N100" s="240"/>
      <c r="O100" s="240"/>
      <c r="P100" s="240"/>
      <c r="Q100" s="240"/>
      <c r="R100" s="240"/>
      <c r="S100" s="240"/>
      <c r="T100" s="240"/>
      <c r="U100" s="240"/>
      <c r="V100" s="240"/>
      <c r="W100" s="240"/>
      <c r="X100" s="240"/>
      <c r="Y100" s="240"/>
      <c r="Z100" s="240"/>
      <c r="AA100" s="240"/>
      <c r="AB100" s="240"/>
      <c r="AC100" s="240"/>
      <c r="AD100" s="299"/>
      <c r="AE100" s="315" t="str">
        <f>IF(COUNTA(C100:AD100)=0,"",COUNTIF(C100:AD100,"休日"))</f>
        <v/>
      </c>
      <c r="AF100" s="329" t="str">
        <f>IF(COUNTA(C100:AD100)=0,"",COUNTIF(C100:AD100,"作業"))</f>
        <v/>
      </c>
      <c r="AG100" s="329">
        <f>IFERROR(AE100+AF100,"")</f>
        <v>0</v>
      </c>
      <c r="AH100" s="349" t="str">
        <f>IF(AND(ISNUMBER(AE100),ISNUMBER(AG100)),IFERROR(ROUNDDOWN(AE100/AG100,3),0),"")</f>
        <v/>
      </c>
      <c r="AI100" s="361">
        <f>IFERROR(IF(AG100=0,0,ROUNDDOWN((($AE$16+$AE$22+$AE$28+$AE$34+$AE$40+$AE$46+$AE$52+$AE$58+$AE$64+$AE$70+$AE$76+$AE$82+$AE$88+$AE$94+$AE$100)/($AG$16+$AG$22+$AG$28+$AG$34+$AG$40+$AG$46+$AG$52+$AG$58+$AG$64+$AG$70+$AG$76+$AG$82+$AG$88+$AG$94+$AG$100)),3)),"")</f>
        <v>0</v>
      </c>
      <c r="AJ100" s="374" t="str">
        <f>IF(OR(AI100="",AJ106&lt;&gt;"",AJ112&lt;&gt;"",AJ118&lt;&gt;"",AJ124&lt;&gt;"",AJ130&lt;&gt;""),"",IF(AI100&gt;=0.285,"クリア","閉所不足"))</f>
        <v/>
      </c>
      <c r="AL100" s="3"/>
      <c r="AM100" s="177"/>
      <c r="AN100" s="177"/>
      <c r="AQ100" s="24" t="str">
        <f>IFERROR(VLOOKUP(AQ176,DAY!$A$2:$E$744,5,0),0)</f>
        <v/>
      </c>
    </row>
    <row r="101" spans="1:43" ht="27.75" customHeight="1">
      <c r="A101" s="205"/>
      <c r="B101" s="226" t="s">
        <v>14</v>
      </c>
      <c r="C101" s="241"/>
      <c r="D101" s="241"/>
      <c r="E101" s="241"/>
      <c r="F101" s="241"/>
      <c r="G101" s="241"/>
      <c r="H101" s="241"/>
      <c r="I101" s="241"/>
      <c r="J101" s="241"/>
      <c r="K101" s="241"/>
      <c r="L101" s="241"/>
      <c r="M101" s="241"/>
      <c r="N101" s="241"/>
      <c r="O101" s="241"/>
      <c r="P101" s="241"/>
      <c r="Q101" s="241"/>
      <c r="R101" s="241"/>
      <c r="S101" s="241"/>
      <c r="T101" s="241"/>
      <c r="U101" s="241"/>
      <c r="V101" s="241"/>
      <c r="W101" s="241"/>
      <c r="X101" s="241"/>
      <c r="Y101" s="241"/>
      <c r="Z101" s="241"/>
      <c r="AA101" s="241"/>
      <c r="AB101" s="241"/>
      <c r="AC101" s="241"/>
      <c r="AD101" s="300"/>
      <c r="AE101" s="316" t="str">
        <f>IF(COUNTA(C101:AD101)=0,"",COUNTIF(C101:AD101,"休日"))</f>
        <v/>
      </c>
      <c r="AF101" s="330" t="str">
        <f>IF(COUNTA(C101:AD101)=0,"",COUNTIF(C101:AD101,"作業"))</f>
        <v/>
      </c>
      <c r="AG101" s="339">
        <f>IFERROR(AE101+AF101,"")</f>
        <v>0</v>
      </c>
      <c r="AH101" s="348" t="str">
        <f>IF(AND(ISNUMBER(AE101),ISNUMBER(AG101)),IFERROR(ROUNDDOWN(AE101/AG101,3),0),"")</f>
        <v/>
      </c>
      <c r="AI101" s="362">
        <f>IFERROR(IF(AG101=0,0,ROUNDDOWN((($AE$17+$AE$23+$AE$29+$AE$35+$AE$41+$AE$47+$AE$53+$AE$59+$AE$65+$AE$71+$AE$77+$AE$83+$AE$89+$AE$95+$AE$101)/($AG$17+$AG$23+$AG$29+$AG$35+$AG$41+$AG$47+$AG$53+$AG$59+$AG$65+$AG$71+$AG$77+$AG$83+$AG$89+$AG$95+$AG$101)),3)),"")</f>
        <v>0</v>
      </c>
      <c r="AJ101" s="375" t="str">
        <f>IF(OR(AI101="",AJ107&lt;&gt;"",AJ113&lt;&gt;"",AJ119&lt;&gt;"",AJ125&lt;&gt;"",AJ131&lt;&gt;""),"",IF(AI101&gt;=0.285,"クリア","閉所不足"))</f>
        <v/>
      </c>
      <c r="AM101" s="176" t="e">
        <f>ROUNDDOWN(AF100/AE100,3)</f>
        <v>#DIV/0!</v>
      </c>
      <c r="AN101" s="179" t="e">
        <f>ROUNDDOWN(AI100/AH100,3)</f>
        <v>#DIV/0!</v>
      </c>
      <c r="AQ101" s="182">
        <f>IFERROR(VLOOKUP(AQ176,DAY!$A$2:$E$744,6,0),0)</f>
        <v>0</v>
      </c>
    </row>
    <row r="102" spans="1:43" ht="27.75" customHeight="1">
      <c r="A102" s="203" t="s">
        <v>85</v>
      </c>
      <c r="B102" s="221" t="s">
        <v>7</v>
      </c>
      <c r="C102" s="242">
        <f>IFERROR(VLOOKUP(C171,DAY!$A$2:$E$3000,2,0),0)</f>
        <v>0</v>
      </c>
      <c r="D102" s="242">
        <f>IFERROR(VLOOKUP(D171,DAY!$A$2:$E$3000,2,0),0)</f>
        <v>0</v>
      </c>
      <c r="E102" s="242">
        <f>IFERROR(VLOOKUP(E171,DAY!$A$2:$E$3000,2,0),0)</f>
        <v>0</v>
      </c>
      <c r="F102" s="242">
        <f>IFERROR(VLOOKUP(F171,DAY!$A$2:$E$3000,2,0),0)</f>
        <v>0</v>
      </c>
      <c r="G102" s="242">
        <f>IFERROR(VLOOKUP(G171,DAY!$A$2:$E$3000,2,0),0)</f>
        <v>0</v>
      </c>
      <c r="H102" s="242">
        <f>IFERROR(VLOOKUP(H171,DAY!$A$2:$E$3000,2,0),0)</f>
        <v>0</v>
      </c>
      <c r="I102" s="242">
        <f>IFERROR(VLOOKUP(I171,DAY!$A$2:$E$3000,2,0),0)</f>
        <v>0</v>
      </c>
      <c r="J102" s="242">
        <f>IFERROR(VLOOKUP(J171,DAY!$A$2:$E$3000,2,0),0)</f>
        <v>0</v>
      </c>
      <c r="K102" s="242">
        <f>IFERROR(VLOOKUP(K171,DAY!$A$2:$E$3000,2,0),0)</f>
        <v>0</v>
      </c>
      <c r="L102" s="242">
        <f>IFERROR(VLOOKUP(L171,DAY!$A$2:$E$3000,2,0),0)</f>
        <v>0</v>
      </c>
      <c r="M102" s="242">
        <f>IFERROR(VLOOKUP(M171,DAY!$A$2:$E$3000,2,0),0)</f>
        <v>0</v>
      </c>
      <c r="N102" s="242">
        <f>IFERROR(VLOOKUP(N171,DAY!$A$2:$E$3000,2,0),0)</f>
        <v>0</v>
      </c>
      <c r="O102" s="242">
        <f>IFERROR(VLOOKUP(O171,DAY!$A$2:$E$3000,2,0),0)</f>
        <v>0</v>
      </c>
      <c r="P102" s="242">
        <f>IFERROR(VLOOKUP(P171,DAY!$A$2:$E$3000,2,0),0)</f>
        <v>0</v>
      </c>
      <c r="Q102" s="242">
        <f>IFERROR(VLOOKUP(Q171,DAY!$A$2:$E$3000,2,0),0)</f>
        <v>0</v>
      </c>
      <c r="R102" s="242">
        <f>IFERROR(VLOOKUP(R171,DAY!$A$2:$E$3000,2,0),0)</f>
        <v>0</v>
      </c>
      <c r="S102" s="242">
        <f>IFERROR(VLOOKUP(S171,DAY!$A$2:$E$3000,2,0),0)</f>
        <v>0</v>
      </c>
      <c r="T102" s="242">
        <f>IFERROR(VLOOKUP(T171,DAY!$A$2:$E$3000,2,0),0)</f>
        <v>0</v>
      </c>
      <c r="U102" s="242">
        <f>IFERROR(VLOOKUP(U171,DAY!$A$2:$E$3000,2,0),0)</f>
        <v>0</v>
      </c>
      <c r="V102" s="242">
        <f>IFERROR(VLOOKUP(V171,DAY!$A$2:$E$3000,2,0),0)</f>
        <v>0</v>
      </c>
      <c r="W102" s="242">
        <f>IFERROR(VLOOKUP(W171,DAY!$A$2:$E$3000,2,0),0)</f>
        <v>0</v>
      </c>
      <c r="X102" s="242">
        <f>IFERROR(VLOOKUP(X171,DAY!$A$2:$E$3000,2,0),0)</f>
        <v>0</v>
      </c>
      <c r="Y102" s="242">
        <f>IFERROR(VLOOKUP(Y171,DAY!$A$2:$E$3000,2,0),0)</f>
        <v>0</v>
      </c>
      <c r="Z102" s="242">
        <f>IFERROR(VLOOKUP(Z171,DAY!$A$2:$E$3000,2,0),0)</f>
        <v>0</v>
      </c>
      <c r="AA102" s="242">
        <f>IFERROR(VLOOKUP(AA171,DAY!$A$2:$E$3000,2,0),0)</f>
        <v>0</v>
      </c>
      <c r="AB102" s="242">
        <f>IFERROR(VLOOKUP(AB171,DAY!$A$2:$E$3000,2,0),0)</f>
        <v>0</v>
      </c>
      <c r="AC102" s="242">
        <f>IFERROR(VLOOKUP(AC171,DAY!$A$2:$E$3000,2,0),0)</f>
        <v>0</v>
      </c>
      <c r="AD102" s="301">
        <f>IFERROR(VLOOKUP(AD171,DAY!$A$2:$E$3000,2,0),0)</f>
        <v>0</v>
      </c>
      <c r="AE102" s="312" t="s">
        <v>145</v>
      </c>
      <c r="AF102" s="326" t="s">
        <v>146</v>
      </c>
      <c r="AG102" s="337" t="s">
        <v>139</v>
      </c>
      <c r="AH102" s="345" t="s">
        <v>90</v>
      </c>
      <c r="AI102" s="331" t="s">
        <v>138</v>
      </c>
      <c r="AJ102" s="369" t="s">
        <v>147</v>
      </c>
      <c r="AK102" s="3"/>
      <c r="AM102" s="177"/>
      <c r="AN102" s="177"/>
      <c r="AQ102" s="183">
        <f>IFERROR(VLOOKUP(AQ176,DAY!$A$2:$E$744,7,0),0)</f>
        <v>0</v>
      </c>
    </row>
    <row r="103" spans="1:43" ht="27.75" customHeight="1">
      <c r="A103" s="204"/>
      <c r="B103" s="222" t="s">
        <v>8</v>
      </c>
      <c r="C103" s="237">
        <f>IFERROR(VLOOKUP(C171,DAY!$A$2:$E$3000,3,0),0)</f>
        <v>0</v>
      </c>
      <c r="D103" s="237">
        <f>IFERROR(VLOOKUP(D171,DAY!$A$2:$E$3000,3,0),0)</f>
        <v>0</v>
      </c>
      <c r="E103" s="237">
        <f>IFERROR(VLOOKUP(E171,DAY!$A$2:$E$3000,3,0),0)</f>
        <v>0</v>
      </c>
      <c r="F103" s="237">
        <f>IFERROR(VLOOKUP(F171,DAY!$A$2:$E$3000,3,0),0)</f>
        <v>0</v>
      </c>
      <c r="G103" s="237">
        <f>IFERROR(VLOOKUP(G171,DAY!$A$2:$E$3000,3,0),0)</f>
        <v>0</v>
      </c>
      <c r="H103" s="237">
        <f>IFERROR(VLOOKUP(H171,DAY!$A$2:$E$3000,3,0),0)</f>
        <v>0</v>
      </c>
      <c r="I103" s="237">
        <f>IFERROR(VLOOKUP(I171,DAY!$A$2:$E$3000,3,0),0)</f>
        <v>0</v>
      </c>
      <c r="J103" s="237">
        <f>IFERROR(VLOOKUP(J171,DAY!$A$2:$E$3000,3,0),0)</f>
        <v>0</v>
      </c>
      <c r="K103" s="237">
        <f>IFERROR(VLOOKUP(K171,DAY!$A$2:$E$3000,3,0),0)</f>
        <v>0</v>
      </c>
      <c r="L103" s="237">
        <f>IFERROR(VLOOKUP(L171,DAY!$A$2:$E$3000,3,0),0)</f>
        <v>0</v>
      </c>
      <c r="M103" s="237">
        <f>IFERROR(VLOOKUP(M171,DAY!$A$2:$E$3000,3,0),0)</f>
        <v>0</v>
      </c>
      <c r="N103" s="237">
        <f>IFERROR(VLOOKUP(N171,DAY!$A$2:$E$3000,3,0),0)</f>
        <v>0</v>
      </c>
      <c r="O103" s="237">
        <f>IFERROR(VLOOKUP(O171,DAY!$A$2:$E$3000,3,0),0)</f>
        <v>0</v>
      </c>
      <c r="P103" s="237">
        <f>IFERROR(VLOOKUP(P171,DAY!$A$2:$E$3000,3,0),0)</f>
        <v>0</v>
      </c>
      <c r="Q103" s="237">
        <f>IFERROR(VLOOKUP(Q171,DAY!$A$2:$E$3000,3,0),0)</f>
        <v>0</v>
      </c>
      <c r="R103" s="237">
        <f>IFERROR(VLOOKUP(R171,DAY!$A$2:$E$3000,3,0),0)</f>
        <v>0</v>
      </c>
      <c r="S103" s="237">
        <f>IFERROR(VLOOKUP(S171,DAY!$A$2:$E$3000,3,0),0)</f>
        <v>0</v>
      </c>
      <c r="T103" s="237">
        <f>IFERROR(VLOOKUP(T171,DAY!$A$2:$E$3000,3,0),0)</f>
        <v>0</v>
      </c>
      <c r="U103" s="237">
        <f>IFERROR(VLOOKUP(U171,DAY!$A$2:$E$3000,3,0),0)</f>
        <v>0</v>
      </c>
      <c r="V103" s="237">
        <f>IFERROR(VLOOKUP(V171,DAY!$A$2:$E$3000,3,0),0)</f>
        <v>0</v>
      </c>
      <c r="W103" s="237">
        <f>IFERROR(VLOOKUP(W171,DAY!$A$2:$E$3000,3,0),0)</f>
        <v>0</v>
      </c>
      <c r="X103" s="237">
        <f>IFERROR(VLOOKUP(X171,DAY!$A$2:$E$3000,3,0),0)</f>
        <v>0</v>
      </c>
      <c r="Y103" s="237">
        <f>IFERROR(VLOOKUP(Y171,DAY!$A$2:$E$3000,3,0),0)</f>
        <v>0</v>
      </c>
      <c r="Z103" s="237">
        <f>IFERROR(VLOOKUP(Z171,DAY!$A$2:$E$3000,3,0),0)</f>
        <v>0</v>
      </c>
      <c r="AA103" s="237">
        <f>IFERROR(VLOOKUP(AA171,DAY!$A$2:$E$3000,3,0),0)</f>
        <v>0</v>
      </c>
      <c r="AB103" s="237">
        <f>IFERROR(VLOOKUP(AB171,DAY!$A$2:$E$3000,3,0),0)</f>
        <v>0</v>
      </c>
      <c r="AC103" s="237">
        <f>IFERROR(VLOOKUP(AC171,DAY!$A$2:$E$3000,3,0),0)</f>
        <v>0</v>
      </c>
      <c r="AD103" s="302">
        <f>IFERROR(VLOOKUP(AD171,DAY!$A$2:$E$3000,3,0),0)</f>
        <v>0</v>
      </c>
      <c r="AE103" s="313"/>
      <c r="AF103" s="327"/>
      <c r="AG103" s="338"/>
      <c r="AH103" s="346"/>
      <c r="AI103" s="332"/>
      <c r="AJ103" s="370"/>
      <c r="AM103" s="177"/>
      <c r="AN103" s="177"/>
      <c r="AQ103" s="19">
        <f>IFERROR(VLOOKUP(AQ182,DAY!$A$2:$E$744,2,0),0)</f>
        <v>4</v>
      </c>
    </row>
    <row r="104" spans="1:43" ht="27.75" customHeight="1">
      <c r="A104" s="204"/>
      <c r="B104" s="223" t="s">
        <v>9</v>
      </c>
      <c r="C104" s="238">
        <f>IFERROR(VLOOKUP(C171,DAY!$A$2:$E$3000,4,0),0)</f>
        <v>0</v>
      </c>
      <c r="D104" s="238">
        <f>IFERROR(VLOOKUP(D171,DAY!$A$2:$E$3000,4,0),0)</f>
        <v>0</v>
      </c>
      <c r="E104" s="238">
        <f>IFERROR(VLOOKUP(E171,DAY!$A$2:$E$3000,4,0),0)</f>
        <v>0</v>
      </c>
      <c r="F104" s="238">
        <f>IFERROR(VLOOKUP(F171,DAY!$A$2:$E$3000,4,0),0)</f>
        <v>0</v>
      </c>
      <c r="G104" s="238">
        <f>IFERROR(VLOOKUP(G171,DAY!$A$2:$E$3000,4,0),0)</f>
        <v>0</v>
      </c>
      <c r="H104" s="238">
        <f>IFERROR(VLOOKUP(H171,DAY!$A$2:$E$3000,4,0),0)</f>
        <v>0</v>
      </c>
      <c r="I104" s="238">
        <f>IFERROR(VLOOKUP(I171,DAY!$A$2:$E$3000,4,0),0)</f>
        <v>0</v>
      </c>
      <c r="J104" s="238">
        <f>IFERROR(VLOOKUP(J171,DAY!$A$2:$E$3000,4,0),0)</f>
        <v>0</v>
      </c>
      <c r="K104" s="238">
        <f>IFERROR(VLOOKUP(K171,DAY!$A$2:$E$3000,4,0),0)</f>
        <v>0</v>
      </c>
      <c r="L104" s="238">
        <f>IFERROR(VLOOKUP(L171,DAY!$A$2:$E$3000,4,0),0)</f>
        <v>0</v>
      </c>
      <c r="M104" s="238">
        <f>IFERROR(VLOOKUP(M171,DAY!$A$2:$E$3000,4,0),0)</f>
        <v>0</v>
      </c>
      <c r="N104" s="238">
        <f>IFERROR(VLOOKUP(N171,DAY!$A$2:$E$3000,4,0),0)</f>
        <v>0</v>
      </c>
      <c r="O104" s="238">
        <f>IFERROR(VLOOKUP(O171,DAY!$A$2:$E$3000,4,0),0)</f>
        <v>0</v>
      </c>
      <c r="P104" s="238">
        <f>IFERROR(VLOOKUP(P171,DAY!$A$2:$E$3000,4,0),0)</f>
        <v>0</v>
      </c>
      <c r="Q104" s="238">
        <f>IFERROR(VLOOKUP(Q171,DAY!$A$2:$E$3000,4,0),0)</f>
        <v>0</v>
      </c>
      <c r="R104" s="238">
        <f>IFERROR(VLOOKUP(R171,DAY!$A$2:$E$3000,4,0),0)</f>
        <v>0</v>
      </c>
      <c r="S104" s="238">
        <f>IFERROR(VLOOKUP(S171,DAY!$A$2:$E$3000,4,0),0)</f>
        <v>0</v>
      </c>
      <c r="T104" s="238">
        <f>IFERROR(VLOOKUP(T171,DAY!$A$2:$E$3000,4,0),0)</f>
        <v>0</v>
      </c>
      <c r="U104" s="238">
        <f>IFERROR(VLOOKUP(U171,DAY!$A$2:$E$3000,4,0),0)</f>
        <v>0</v>
      </c>
      <c r="V104" s="238">
        <f>IFERROR(VLOOKUP(V171,DAY!$A$2:$E$3000,4,0),0)</f>
        <v>0</v>
      </c>
      <c r="W104" s="238">
        <f>IFERROR(VLOOKUP(W171,DAY!$A$2:$E$3000,4,0),0)</f>
        <v>0</v>
      </c>
      <c r="X104" s="238">
        <f>IFERROR(VLOOKUP(X171,DAY!$A$2:$E$3000,4,0),0)</f>
        <v>0</v>
      </c>
      <c r="Y104" s="238">
        <f>IFERROR(VLOOKUP(Y171,DAY!$A$2:$E$3000,4,0),0)</f>
        <v>0</v>
      </c>
      <c r="Z104" s="238">
        <f>IFERROR(VLOOKUP(Z171,DAY!$A$2:$E$3000,4,0),0)</f>
        <v>0</v>
      </c>
      <c r="AA104" s="238">
        <f>IFERROR(VLOOKUP(AA171,DAY!$A$2:$E$3000,4,0),0)</f>
        <v>0</v>
      </c>
      <c r="AB104" s="238">
        <f>IFERROR(VLOOKUP(AB171,DAY!$A$2:$E$3000,4,0),0)</f>
        <v>0</v>
      </c>
      <c r="AC104" s="238">
        <f>IFERROR(VLOOKUP(AC171,DAY!$A$2:$E$3000,4,0),0)</f>
        <v>0</v>
      </c>
      <c r="AD104" s="238">
        <f>IFERROR(VLOOKUP(AD171,DAY!$A$2:$E$3000,4,0),0)</f>
        <v>0</v>
      </c>
      <c r="AE104" s="313"/>
      <c r="AF104" s="327"/>
      <c r="AG104" s="338"/>
      <c r="AH104" s="346"/>
      <c r="AI104" s="332"/>
      <c r="AJ104" s="370"/>
      <c r="AM104" s="177"/>
      <c r="AN104" s="177"/>
      <c r="AQ104" s="25">
        <f>IFERROR(VLOOKUP(AQ182,DAY!$A$2:$E$744,3,0),0)</f>
        <v>13</v>
      </c>
    </row>
    <row r="105" spans="1:43" ht="89.25" customHeight="1">
      <c r="A105" s="204"/>
      <c r="B105" s="224" t="s">
        <v>144</v>
      </c>
      <c r="C105" s="239">
        <f>IFERROR(VLOOKUP(C171,DAY!$A$2:$E$3000,5,0),0)</f>
        <v>0</v>
      </c>
      <c r="D105" s="239">
        <f>IFERROR(VLOOKUP(D171,DAY!$A$2:$E$3000,5,0),0)</f>
        <v>0</v>
      </c>
      <c r="E105" s="239">
        <f>IFERROR(VLOOKUP(E171,DAY!$A$2:$E$3000,5,0),0)</f>
        <v>0</v>
      </c>
      <c r="F105" s="239">
        <f>IFERROR(VLOOKUP(F171,DAY!$A$2:$E$3000,5,0),0)</f>
        <v>0</v>
      </c>
      <c r="G105" s="239">
        <f>IFERROR(VLOOKUP(G171,DAY!$A$2:$E$3000,5,0),0)</f>
        <v>0</v>
      </c>
      <c r="H105" s="239">
        <f>IFERROR(VLOOKUP(H171,DAY!$A$2:$E$3000,5,0),0)</f>
        <v>0</v>
      </c>
      <c r="I105" s="239">
        <f>IFERROR(VLOOKUP(I171,DAY!$A$2:$E$3000,5,0),0)</f>
        <v>0</v>
      </c>
      <c r="J105" s="239">
        <f>IFERROR(VLOOKUP(J171,DAY!$A$2:$E$3000,5,0),0)</f>
        <v>0</v>
      </c>
      <c r="K105" s="239">
        <f>IFERROR(VLOOKUP(K171,DAY!$A$2:$E$3000,5,0),0)</f>
        <v>0</v>
      </c>
      <c r="L105" s="239">
        <f>IFERROR(VLOOKUP(L171,DAY!$A$2:$E$3000,5,0),0)</f>
        <v>0</v>
      </c>
      <c r="M105" s="239">
        <f>IFERROR(VLOOKUP(M171,DAY!$A$2:$E$3000,5,0),0)</f>
        <v>0</v>
      </c>
      <c r="N105" s="239">
        <f>IFERROR(VLOOKUP(N171,DAY!$A$2:$E$3000,5,0),0)</f>
        <v>0</v>
      </c>
      <c r="O105" s="239">
        <f>IFERROR(VLOOKUP(O171,DAY!$A$2:$E$3000,5,0),0)</f>
        <v>0</v>
      </c>
      <c r="P105" s="239">
        <f>IFERROR(VLOOKUP(P171,DAY!$A$2:$E$3000,5,0),0)</f>
        <v>0</v>
      </c>
      <c r="Q105" s="239">
        <f>IFERROR(VLOOKUP(Q171,DAY!$A$2:$E$3000,5,0),0)</f>
        <v>0</v>
      </c>
      <c r="R105" s="239">
        <f>IFERROR(VLOOKUP(R171,DAY!$A$2:$E$3000,5,0),0)</f>
        <v>0</v>
      </c>
      <c r="S105" s="239">
        <f>IFERROR(VLOOKUP(S171,DAY!$A$2:$E$3000,5,0),0)</f>
        <v>0</v>
      </c>
      <c r="T105" s="239">
        <f>IFERROR(VLOOKUP(T171,DAY!$A$2:$E$3000,5,0),0)</f>
        <v>0</v>
      </c>
      <c r="U105" s="239">
        <f>IFERROR(VLOOKUP(U171,DAY!$A$2:$E$3000,5,0),0)</f>
        <v>0</v>
      </c>
      <c r="V105" s="239">
        <f>IFERROR(VLOOKUP(V171,DAY!$A$2:$E$3000,5,0),0)</f>
        <v>0</v>
      </c>
      <c r="W105" s="239">
        <f>IFERROR(VLOOKUP(W171,DAY!$A$2:$E$3000,5,0),0)</f>
        <v>0</v>
      </c>
      <c r="X105" s="239">
        <f>IFERROR(VLOOKUP(X171,DAY!$A$2:$E$3000,5,0),0)</f>
        <v>0</v>
      </c>
      <c r="Y105" s="239">
        <f>IFERROR(VLOOKUP(Y171,DAY!$A$2:$E$3000,5,0),0)</f>
        <v>0</v>
      </c>
      <c r="Z105" s="239">
        <f>IFERROR(VLOOKUP(Z171,DAY!$A$2:$E$3000,5,0),0)</f>
        <v>0</v>
      </c>
      <c r="AA105" s="239">
        <f>IFERROR(VLOOKUP(AA171,DAY!$A$2:$E$3000,5,0),0)</f>
        <v>0</v>
      </c>
      <c r="AB105" s="239">
        <f>IFERROR(VLOOKUP(AB171,DAY!$A$2:$E$3000,5,0),0)</f>
        <v>0</v>
      </c>
      <c r="AC105" s="239">
        <f>IFERROR(VLOOKUP(AC171,DAY!$A$2:$E$3000,5,0),0)</f>
        <v>0</v>
      </c>
      <c r="AD105" s="303">
        <f>IFERROR(VLOOKUP(AD171,DAY!$A$2:$E$3000,5,0),0)</f>
        <v>0</v>
      </c>
      <c r="AE105" s="314"/>
      <c r="AF105" s="328"/>
      <c r="AG105" s="338"/>
      <c r="AH105" s="346"/>
      <c r="AI105" s="353"/>
      <c r="AJ105" s="370"/>
      <c r="AM105" s="173"/>
      <c r="AN105" s="173"/>
      <c r="AQ105" s="25" t="str">
        <f>IFERROR(VLOOKUP(AQ182,DAY!$A$2:$E$744,4,0),0)</f>
        <v>月</v>
      </c>
    </row>
    <row r="106" spans="1:43" ht="27.75" customHeight="1">
      <c r="A106" s="204"/>
      <c r="B106" s="225" t="s">
        <v>3</v>
      </c>
      <c r="C106" s="240"/>
      <c r="D106" s="240"/>
      <c r="E106" s="240"/>
      <c r="F106" s="240"/>
      <c r="G106" s="240"/>
      <c r="H106" s="240"/>
      <c r="I106" s="240"/>
      <c r="J106" s="240"/>
      <c r="K106" s="240"/>
      <c r="L106" s="240"/>
      <c r="M106" s="240"/>
      <c r="N106" s="240"/>
      <c r="O106" s="240"/>
      <c r="P106" s="240"/>
      <c r="Q106" s="240"/>
      <c r="R106" s="240"/>
      <c r="S106" s="240"/>
      <c r="T106" s="240"/>
      <c r="U106" s="240"/>
      <c r="V106" s="240"/>
      <c r="W106" s="240"/>
      <c r="X106" s="240"/>
      <c r="Y106" s="240"/>
      <c r="Z106" s="240"/>
      <c r="AA106" s="240"/>
      <c r="AB106" s="240"/>
      <c r="AC106" s="240"/>
      <c r="AD106" s="299"/>
      <c r="AE106" s="315" t="str">
        <f>IF(COUNTA(C106:AD106)=0,"",COUNTIF(C106:AD106,"休日"))</f>
        <v/>
      </c>
      <c r="AF106" s="329" t="str">
        <f>IF(COUNTA(C106:AD106)=0,"",COUNTIF(C106:AD106,"作業"))</f>
        <v/>
      </c>
      <c r="AG106" s="329">
        <f>IFERROR(AE106+AF106,"")</f>
        <v>0</v>
      </c>
      <c r="AH106" s="349" t="str">
        <f>IF(AND(ISNUMBER(AE106),ISNUMBER(AG106)),IFERROR(ROUNDDOWN(AE106/AG106,3),0),"")</f>
        <v/>
      </c>
      <c r="AI106" s="361">
        <f>IFERROR(IF(AG106=0,0,ROUNDDOWN((($AE$16+$AE$22+$AE$28+$AE$34+$AE$40+$AE$46+$AE$52+$AE$58+$AE$64+$AE$70+$AE$76+$AE$82+$AE$88+$AE$94+$AE$100+$AE$106)/($AG$16+$AG$22+$AG$28+$AG$34+$AG$40+$AG$46+$AG$52+$AG$58+$AG$64+$AG$70+$AG$76+$AG$82+$AG$88+$AG$94+$AG$100+$AG$106)),3)),"")</f>
        <v>0</v>
      </c>
      <c r="AJ106" s="374" t="str">
        <f>IF(OR(AI106="",AJ112&lt;&gt;"",AJ118&lt;&gt;"",AJ124&lt;&gt;"",AJ130&lt;&gt;""),"",IF(AI106&gt;=0.285,"クリア","閉所不足"))</f>
        <v/>
      </c>
      <c r="AL106" s="3"/>
      <c r="AM106" s="177"/>
      <c r="AN106" s="177"/>
      <c r="AQ106" s="24" t="str">
        <f>IFERROR(VLOOKUP(AQ182,DAY!$A$2:$E$744,5,0),0)</f>
        <v/>
      </c>
    </row>
    <row r="107" spans="1:43" ht="27.75" customHeight="1">
      <c r="A107" s="205"/>
      <c r="B107" s="226" t="s">
        <v>14</v>
      </c>
      <c r="C107" s="241"/>
      <c r="D107" s="241"/>
      <c r="E107" s="241"/>
      <c r="F107" s="241"/>
      <c r="G107" s="241"/>
      <c r="H107" s="241"/>
      <c r="I107" s="241"/>
      <c r="J107" s="241"/>
      <c r="K107" s="241"/>
      <c r="L107" s="241"/>
      <c r="M107" s="241"/>
      <c r="N107" s="241"/>
      <c r="O107" s="241"/>
      <c r="P107" s="241"/>
      <c r="Q107" s="241"/>
      <c r="R107" s="241"/>
      <c r="S107" s="241"/>
      <c r="T107" s="241"/>
      <c r="U107" s="241"/>
      <c r="V107" s="241"/>
      <c r="W107" s="241"/>
      <c r="X107" s="241"/>
      <c r="Y107" s="241"/>
      <c r="Z107" s="241"/>
      <c r="AA107" s="241"/>
      <c r="AB107" s="241"/>
      <c r="AC107" s="241"/>
      <c r="AD107" s="300"/>
      <c r="AE107" s="316" t="str">
        <f>IF(COUNTA(C107:AD107)=0,"",COUNTIF(C107:AD107,"休日"))</f>
        <v/>
      </c>
      <c r="AF107" s="330" t="str">
        <f>IF(COUNTA(C107:AD107)=0,"",COUNTIF(C107:AD107,"作業"))</f>
        <v/>
      </c>
      <c r="AG107" s="339">
        <f>IFERROR(AE107+AF107,"")</f>
        <v>0</v>
      </c>
      <c r="AH107" s="348" t="str">
        <f>IF(AND(ISNUMBER(AE107),ISNUMBER(AG107)),IFERROR(ROUNDDOWN(AE107/AG107,3),0),"")</f>
        <v/>
      </c>
      <c r="AI107" s="362">
        <f>IFERROR(IF(AG107=0,0,ROUNDDOWN((($AE$17+$AE$23+$AE$29+$AE$35+$AE$41+$AE$47+$AE$53+$AE$59+$AE$65+$AE$71+$AE$77+$AE$83+$AE$89+$AE$95+$AE$101+$AE$107)/($AG$17+$AG$23+$AG$29+$AG$35+$AG$41+$AG$47+$AG$53+$AG$59+$AG$65+$AG$71+$AG$77+$AG$83+$AG$89+$AG$95+$AG$101+$AG$107)),3)),"")</f>
        <v>0</v>
      </c>
      <c r="AJ107" s="375" t="str">
        <f>IF(OR(AI107="",AJ113&lt;&gt;"",AJ119&lt;&gt;"",AJ125&lt;&gt;"",AJ131&lt;&gt;""),"",IF(AI107&gt;=0.285,"クリア","閉所不足"))</f>
        <v/>
      </c>
      <c r="AM107" s="176" t="e">
        <f>ROUNDDOWN(AF106/AE106,3)</f>
        <v>#DIV/0!</v>
      </c>
      <c r="AN107" s="179" t="e">
        <f>ROUNDDOWN(AI106/AH106,3)</f>
        <v>#DIV/0!</v>
      </c>
      <c r="AQ107" s="182">
        <f>IFERROR(VLOOKUP(AQ182,DAY!$A$2:$E$744,6,0),0)</f>
        <v>0</v>
      </c>
    </row>
    <row r="108" spans="1:43" ht="27.75" customHeight="1">
      <c r="A108" s="203" t="s">
        <v>86</v>
      </c>
      <c r="B108" s="221" t="s">
        <v>7</v>
      </c>
      <c r="C108" s="242">
        <f>IFERROR(VLOOKUP(C172,DAY!$A$2:$E$3000,2,0),0)</f>
        <v>0</v>
      </c>
      <c r="D108" s="242">
        <f>IFERROR(VLOOKUP(D172,DAY!$A$2:$E$3000,2,0),0)</f>
        <v>0</v>
      </c>
      <c r="E108" s="242">
        <f>IFERROR(VLOOKUP(E172,DAY!$A$2:$E$3000,2,0),0)</f>
        <v>0</v>
      </c>
      <c r="F108" s="242">
        <f>IFERROR(VLOOKUP(F172,DAY!$A$2:$E$3000,2,0),0)</f>
        <v>0</v>
      </c>
      <c r="G108" s="242">
        <f>IFERROR(VLOOKUP(G172,DAY!$A$2:$E$3000,2,0),0)</f>
        <v>0</v>
      </c>
      <c r="H108" s="242">
        <f>IFERROR(VLOOKUP(H172,DAY!$A$2:$E$3000,2,0),0)</f>
        <v>0</v>
      </c>
      <c r="I108" s="242">
        <f>IFERROR(VLOOKUP(I172,DAY!$A$2:$E$3000,2,0),0)</f>
        <v>0</v>
      </c>
      <c r="J108" s="242">
        <f>IFERROR(VLOOKUP(J172,DAY!$A$2:$E$3000,2,0),0)</f>
        <v>0</v>
      </c>
      <c r="K108" s="242">
        <f>IFERROR(VLOOKUP(K172,DAY!$A$2:$E$3000,2,0),0)</f>
        <v>0</v>
      </c>
      <c r="L108" s="242">
        <f>IFERROR(VLOOKUP(L172,DAY!$A$2:$E$3000,2,0),0)</f>
        <v>0</v>
      </c>
      <c r="M108" s="242">
        <f>IFERROR(VLOOKUP(M172,DAY!$A$2:$E$3000,2,0),0)</f>
        <v>0</v>
      </c>
      <c r="N108" s="242">
        <f>IFERROR(VLOOKUP(N172,DAY!$A$2:$E$3000,2,0),0)</f>
        <v>0</v>
      </c>
      <c r="O108" s="242">
        <f>IFERROR(VLOOKUP(O172,DAY!$A$2:$E$3000,2,0),0)</f>
        <v>0</v>
      </c>
      <c r="P108" s="242">
        <f>IFERROR(VLOOKUP(P172,DAY!$A$2:$E$3000,2,0),0)</f>
        <v>0</v>
      </c>
      <c r="Q108" s="242">
        <f>IFERROR(VLOOKUP(Q172,DAY!$A$2:$E$3000,2,0),0)</f>
        <v>0</v>
      </c>
      <c r="R108" s="242">
        <f>IFERROR(VLOOKUP(R172,DAY!$A$2:$E$3000,2,0),0)</f>
        <v>0</v>
      </c>
      <c r="S108" s="242">
        <f>IFERROR(VLOOKUP(S172,DAY!$A$2:$E$3000,2,0),0)</f>
        <v>0</v>
      </c>
      <c r="T108" s="242">
        <f>IFERROR(VLOOKUP(T172,DAY!$A$2:$E$3000,2,0),0)</f>
        <v>0</v>
      </c>
      <c r="U108" s="242">
        <f>IFERROR(VLOOKUP(U172,DAY!$A$2:$E$3000,2,0),0)</f>
        <v>0</v>
      </c>
      <c r="V108" s="242">
        <f>IFERROR(VLOOKUP(V172,DAY!$A$2:$E$3000,2,0),0)</f>
        <v>0</v>
      </c>
      <c r="W108" s="242">
        <f>IFERROR(VLOOKUP(W172,DAY!$A$2:$E$3000,2,0),0)</f>
        <v>0</v>
      </c>
      <c r="X108" s="242">
        <f>IFERROR(VLOOKUP(X172,DAY!$A$2:$E$3000,2,0),0)</f>
        <v>0</v>
      </c>
      <c r="Y108" s="242">
        <f>IFERROR(VLOOKUP(Y172,DAY!$A$2:$E$3000,2,0),0)</f>
        <v>0</v>
      </c>
      <c r="Z108" s="242">
        <f>IFERROR(VLOOKUP(Z172,DAY!$A$2:$E$3000,2,0),0)</f>
        <v>0</v>
      </c>
      <c r="AA108" s="242">
        <f>IFERROR(VLOOKUP(AA172,DAY!$A$2:$E$3000,2,0),0)</f>
        <v>0</v>
      </c>
      <c r="AB108" s="242">
        <f>IFERROR(VLOOKUP(AB172,DAY!$A$2:$E$3000,2,0),0)</f>
        <v>0</v>
      </c>
      <c r="AC108" s="242">
        <f>IFERROR(VLOOKUP(AC172,DAY!$A$2:$E$3000,2,0),0)</f>
        <v>0</v>
      </c>
      <c r="AD108" s="301">
        <f>IFERROR(VLOOKUP(AD172,DAY!$A$2:$E$3000,2,0),0)</f>
        <v>0</v>
      </c>
      <c r="AE108" s="312" t="s">
        <v>145</v>
      </c>
      <c r="AF108" s="326" t="s">
        <v>146</v>
      </c>
      <c r="AG108" s="337" t="s">
        <v>139</v>
      </c>
      <c r="AH108" s="345" t="s">
        <v>90</v>
      </c>
      <c r="AI108" s="331" t="s">
        <v>138</v>
      </c>
      <c r="AJ108" s="369" t="s">
        <v>147</v>
      </c>
      <c r="AK108" s="3"/>
      <c r="AM108" s="177"/>
      <c r="AN108" s="177"/>
      <c r="AQ108" s="183">
        <f>IFERROR(VLOOKUP(AQ182,DAY!$A$2:$E$744,7,0),0)</f>
        <v>0</v>
      </c>
    </row>
    <row r="109" spans="1:43" ht="27.75" customHeight="1">
      <c r="A109" s="204"/>
      <c r="B109" s="222" t="s">
        <v>8</v>
      </c>
      <c r="C109" s="237">
        <f>IFERROR(VLOOKUP(C172,DAY!$A$2:$E$3000,3,0),0)</f>
        <v>0</v>
      </c>
      <c r="D109" s="237">
        <f>IFERROR(VLOOKUP(D172,DAY!$A$2:$E$3000,3,0),0)</f>
        <v>0</v>
      </c>
      <c r="E109" s="237">
        <f>IFERROR(VLOOKUP(E172,DAY!$A$2:$E$3000,3,0),0)</f>
        <v>0</v>
      </c>
      <c r="F109" s="237">
        <f>IFERROR(VLOOKUP(F172,DAY!$A$2:$E$3000,3,0),0)</f>
        <v>0</v>
      </c>
      <c r="G109" s="237">
        <f>IFERROR(VLOOKUP(G172,DAY!$A$2:$E$3000,3,0),0)</f>
        <v>0</v>
      </c>
      <c r="H109" s="237">
        <f>IFERROR(VLOOKUP(H172,DAY!$A$2:$E$3000,3,0),0)</f>
        <v>0</v>
      </c>
      <c r="I109" s="237">
        <f>IFERROR(VLOOKUP(I172,DAY!$A$2:$E$3000,3,0),0)</f>
        <v>0</v>
      </c>
      <c r="J109" s="237">
        <f>IFERROR(VLOOKUP(J172,DAY!$A$2:$E$3000,3,0),0)</f>
        <v>0</v>
      </c>
      <c r="K109" s="237">
        <f>IFERROR(VLOOKUP(K172,DAY!$A$2:$E$3000,3,0),0)</f>
        <v>0</v>
      </c>
      <c r="L109" s="237">
        <f>IFERROR(VLOOKUP(L172,DAY!$A$2:$E$3000,3,0),0)</f>
        <v>0</v>
      </c>
      <c r="M109" s="237">
        <f>IFERROR(VLOOKUP(M172,DAY!$A$2:$E$3000,3,0),0)</f>
        <v>0</v>
      </c>
      <c r="N109" s="237">
        <f>IFERROR(VLOOKUP(N172,DAY!$A$2:$E$3000,3,0),0)</f>
        <v>0</v>
      </c>
      <c r="O109" s="237">
        <f>IFERROR(VLOOKUP(O172,DAY!$A$2:$E$3000,3,0),0)</f>
        <v>0</v>
      </c>
      <c r="P109" s="237">
        <f>IFERROR(VLOOKUP(P172,DAY!$A$2:$E$3000,3,0),0)</f>
        <v>0</v>
      </c>
      <c r="Q109" s="237">
        <f>IFERROR(VLOOKUP(Q172,DAY!$A$2:$E$3000,3,0),0)</f>
        <v>0</v>
      </c>
      <c r="R109" s="237">
        <f>IFERROR(VLOOKUP(R172,DAY!$A$2:$E$3000,3,0),0)</f>
        <v>0</v>
      </c>
      <c r="S109" s="237">
        <f>IFERROR(VLOOKUP(S172,DAY!$A$2:$E$3000,3,0),0)</f>
        <v>0</v>
      </c>
      <c r="T109" s="237">
        <f>IFERROR(VLOOKUP(T172,DAY!$A$2:$E$3000,3,0),0)</f>
        <v>0</v>
      </c>
      <c r="U109" s="237">
        <f>IFERROR(VLOOKUP(U172,DAY!$A$2:$E$3000,3,0),0)</f>
        <v>0</v>
      </c>
      <c r="V109" s="237">
        <f>IFERROR(VLOOKUP(V172,DAY!$A$2:$E$3000,3,0),0)</f>
        <v>0</v>
      </c>
      <c r="W109" s="237">
        <f>IFERROR(VLOOKUP(W172,DAY!$A$2:$E$3000,3,0),0)</f>
        <v>0</v>
      </c>
      <c r="X109" s="237">
        <f>IFERROR(VLOOKUP(X172,DAY!$A$2:$E$3000,3,0),0)</f>
        <v>0</v>
      </c>
      <c r="Y109" s="237">
        <f>IFERROR(VLOOKUP(Y172,DAY!$A$2:$E$3000,3,0),0)</f>
        <v>0</v>
      </c>
      <c r="Z109" s="237">
        <f>IFERROR(VLOOKUP(Z172,DAY!$A$2:$E$3000,3,0),0)</f>
        <v>0</v>
      </c>
      <c r="AA109" s="237">
        <f>IFERROR(VLOOKUP(AA172,DAY!$A$2:$E$3000,3,0),0)</f>
        <v>0</v>
      </c>
      <c r="AB109" s="237">
        <f>IFERROR(VLOOKUP(AB172,DAY!$A$2:$E$3000,3,0),0)</f>
        <v>0</v>
      </c>
      <c r="AC109" s="237">
        <f>IFERROR(VLOOKUP(AC172,DAY!$A$2:$E$3000,3,0),0)</f>
        <v>0</v>
      </c>
      <c r="AD109" s="302">
        <f>IFERROR(VLOOKUP(AD172,DAY!$A$2:$E$3000,3,0),0)</f>
        <v>0</v>
      </c>
      <c r="AE109" s="313"/>
      <c r="AF109" s="327"/>
      <c r="AG109" s="338"/>
      <c r="AH109" s="346"/>
      <c r="AI109" s="332"/>
      <c r="AJ109" s="370"/>
      <c r="AM109" s="177"/>
      <c r="AN109" s="177"/>
      <c r="AQ109" s="19">
        <f>IFERROR(VLOOKUP(AQ188,DAY!$A$2:$E$744,2,0),0)</f>
        <v>4</v>
      </c>
    </row>
    <row r="110" spans="1:43" ht="27.75" customHeight="1">
      <c r="A110" s="204"/>
      <c r="B110" s="223" t="s">
        <v>9</v>
      </c>
      <c r="C110" s="238">
        <f>IFERROR(VLOOKUP(C172,DAY!$A$2:$E$3000,4,0),0)</f>
        <v>0</v>
      </c>
      <c r="D110" s="238">
        <f>IFERROR(VLOOKUP(D172,DAY!$A$2:$E$3000,4,0),0)</f>
        <v>0</v>
      </c>
      <c r="E110" s="238">
        <f>IFERROR(VLOOKUP(E172,DAY!$A$2:$E$3000,4,0),0)</f>
        <v>0</v>
      </c>
      <c r="F110" s="238">
        <f>IFERROR(VLOOKUP(F172,DAY!$A$2:$E$3000,4,0),0)</f>
        <v>0</v>
      </c>
      <c r="G110" s="238">
        <f>IFERROR(VLOOKUP(G172,DAY!$A$2:$E$3000,4,0),0)</f>
        <v>0</v>
      </c>
      <c r="H110" s="238">
        <f>IFERROR(VLOOKUP(H172,DAY!$A$2:$E$3000,4,0),0)</f>
        <v>0</v>
      </c>
      <c r="I110" s="238">
        <f>IFERROR(VLOOKUP(I172,DAY!$A$2:$E$3000,4,0),0)</f>
        <v>0</v>
      </c>
      <c r="J110" s="238">
        <f>IFERROR(VLOOKUP(J172,DAY!$A$2:$E$3000,4,0),0)</f>
        <v>0</v>
      </c>
      <c r="K110" s="238">
        <f>IFERROR(VLOOKUP(K172,DAY!$A$2:$E$3000,4,0),0)</f>
        <v>0</v>
      </c>
      <c r="L110" s="238">
        <f>IFERROR(VLOOKUP(L172,DAY!$A$2:$E$3000,4,0),0)</f>
        <v>0</v>
      </c>
      <c r="M110" s="238">
        <f>IFERROR(VLOOKUP(M172,DAY!$A$2:$E$3000,4,0),0)</f>
        <v>0</v>
      </c>
      <c r="N110" s="238">
        <f>IFERROR(VLOOKUP(N172,DAY!$A$2:$E$3000,4,0),0)</f>
        <v>0</v>
      </c>
      <c r="O110" s="238">
        <f>IFERROR(VLOOKUP(O172,DAY!$A$2:$E$3000,4,0),0)</f>
        <v>0</v>
      </c>
      <c r="P110" s="238">
        <f>IFERROR(VLOOKUP(P172,DAY!$A$2:$E$3000,4,0),0)</f>
        <v>0</v>
      </c>
      <c r="Q110" s="238">
        <f>IFERROR(VLOOKUP(Q172,DAY!$A$2:$E$3000,4,0),0)</f>
        <v>0</v>
      </c>
      <c r="R110" s="238">
        <f>IFERROR(VLOOKUP(R172,DAY!$A$2:$E$3000,4,0),0)</f>
        <v>0</v>
      </c>
      <c r="S110" s="238">
        <f>IFERROR(VLOOKUP(S172,DAY!$A$2:$E$3000,4,0),0)</f>
        <v>0</v>
      </c>
      <c r="T110" s="238">
        <f>IFERROR(VLOOKUP(T172,DAY!$A$2:$E$3000,4,0),0)</f>
        <v>0</v>
      </c>
      <c r="U110" s="238">
        <f>IFERROR(VLOOKUP(U172,DAY!$A$2:$E$3000,4,0),0)</f>
        <v>0</v>
      </c>
      <c r="V110" s="238">
        <f>IFERROR(VLOOKUP(V172,DAY!$A$2:$E$3000,4,0),0)</f>
        <v>0</v>
      </c>
      <c r="W110" s="238">
        <f>IFERROR(VLOOKUP(W172,DAY!$A$2:$E$3000,4,0),0)</f>
        <v>0</v>
      </c>
      <c r="X110" s="238">
        <f>IFERROR(VLOOKUP(X172,DAY!$A$2:$E$3000,4,0),0)</f>
        <v>0</v>
      </c>
      <c r="Y110" s="238">
        <f>IFERROR(VLOOKUP(Y172,DAY!$A$2:$E$3000,4,0),0)</f>
        <v>0</v>
      </c>
      <c r="Z110" s="238">
        <f>IFERROR(VLOOKUP(Z172,DAY!$A$2:$E$3000,4,0),0)</f>
        <v>0</v>
      </c>
      <c r="AA110" s="238">
        <f>IFERROR(VLOOKUP(AA172,DAY!$A$2:$E$3000,4,0),0)</f>
        <v>0</v>
      </c>
      <c r="AB110" s="238">
        <f>IFERROR(VLOOKUP(AB172,DAY!$A$2:$E$3000,4,0),0)</f>
        <v>0</v>
      </c>
      <c r="AC110" s="238">
        <f>IFERROR(VLOOKUP(AC172,DAY!$A$2:$E$3000,4,0),0)</f>
        <v>0</v>
      </c>
      <c r="AD110" s="238">
        <f>IFERROR(VLOOKUP(AD172,DAY!$A$2:$E$3000,4,0),0)</f>
        <v>0</v>
      </c>
      <c r="AE110" s="313"/>
      <c r="AF110" s="327"/>
      <c r="AG110" s="338"/>
      <c r="AH110" s="346"/>
      <c r="AI110" s="332"/>
      <c r="AJ110" s="370"/>
      <c r="AM110" s="177"/>
      <c r="AN110" s="177"/>
      <c r="AQ110" s="25">
        <f>IFERROR(VLOOKUP(AQ188,DAY!$A$2:$E$744,3,0),0)</f>
        <v>13</v>
      </c>
    </row>
    <row r="111" spans="1:43" ht="89.25" customHeight="1">
      <c r="A111" s="204"/>
      <c r="B111" s="224" t="s">
        <v>144</v>
      </c>
      <c r="C111" s="239">
        <f>IFERROR(VLOOKUP(C172,DAY!$A$2:$E$3000,5,0),0)</f>
        <v>0</v>
      </c>
      <c r="D111" s="239">
        <f>IFERROR(VLOOKUP(D172,DAY!$A$2:$E$3000,5,0),0)</f>
        <v>0</v>
      </c>
      <c r="E111" s="239">
        <f>IFERROR(VLOOKUP(E172,DAY!$A$2:$E$3000,5,0),0)</f>
        <v>0</v>
      </c>
      <c r="F111" s="239">
        <f>IFERROR(VLOOKUP(F172,DAY!$A$2:$E$3000,5,0),0)</f>
        <v>0</v>
      </c>
      <c r="G111" s="239">
        <f>IFERROR(VLOOKUP(G172,DAY!$A$2:$E$3000,5,0),0)</f>
        <v>0</v>
      </c>
      <c r="H111" s="239">
        <f>IFERROR(VLOOKUP(H172,DAY!$A$2:$E$3000,5,0),0)</f>
        <v>0</v>
      </c>
      <c r="I111" s="239">
        <f>IFERROR(VLOOKUP(I172,DAY!$A$2:$E$3000,5,0),0)</f>
        <v>0</v>
      </c>
      <c r="J111" s="239">
        <f>IFERROR(VLOOKUP(J172,DAY!$A$2:$E$3000,5,0),0)</f>
        <v>0</v>
      </c>
      <c r="K111" s="239">
        <f>IFERROR(VLOOKUP(K172,DAY!$A$2:$E$3000,5,0),0)</f>
        <v>0</v>
      </c>
      <c r="L111" s="239">
        <f>IFERROR(VLOOKUP(L172,DAY!$A$2:$E$3000,5,0),0)</f>
        <v>0</v>
      </c>
      <c r="M111" s="239">
        <f>IFERROR(VLOOKUP(M172,DAY!$A$2:$E$3000,5,0),0)</f>
        <v>0</v>
      </c>
      <c r="N111" s="239">
        <f>IFERROR(VLOOKUP(N172,DAY!$A$2:$E$3000,5,0),0)</f>
        <v>0</v>
      </c>
      <c r="O111" s="239">
        <f>IFERROR(VLOOKUP(O172,DAY!$A$2:$E$3000,5,0),0)</f>
        <v>0</v>
      </c>
      <c r="P111" s="239">
        <f>IFERROR(VLOOKUP(P172,DAY!$A$2:$E$3000,5,0),0)</f>
        <v>0</v>
      </c>
      <c r="Q111" s="239">
        <f>IFERROR(VLOOKUP(Q172,DAY!$A$2:$E$3000,5,0),0)</f>
        <v>0</v>
      </c>
      <c r="R111" s="239">
        <f>IFERROR(VLOOKUP(R172,DAY!$A$2:$E$3000,5,0),0)</f>
        <v>0</v>
      </c>
      <c r="S111" s="239">
        <f>IFERROR(VLOOKUP(S172,DAY!$A$2:$E$3000,5,0),0)</f>
        <v>0</v>
      </c>
      <c r="T111" s="239">
        <f>IFERROR(VLOOKUP(T172,DAY!$A$2:$E$3000,5,0),0)</f>
        <v>0</v>
      </c>
      <c r="U111" s="239">
        <f>IFERROR(VLOOKUP(U172,DAY!$A$2:$E$3000,5,0),0)</f>
        <v>0</v>
      </c>
      <c r="V111" s="239">
        <f>IFERROR(VLOOKUP(V172,DAY!$A$2:$E$3000,5,0),0)</f>
        <v>0</v>
      </c>
      <c r="W111" s="239">
        <f>IFERROR(VLOOKUP(W172,DAY!$A$2:$E$3000,5,0),0)</f>
        <v>0</v>
      </c>
      <c r="X111" s="239">
        <f>IFERROR(VLOOKUP(X172,DAY!$A$2:$E$3000,5,0),0)</f>
        <v>0</v>
      </c>
      <c r="Y111" s="239">
        <f>IFERROR(VLOOKUP(Y172,DAY!$A$2:$E$3000,5,0),0)</f>
        <v>0</v>
      </c>
      <c r="Z111" s="239">
        <f>IFERROR(VLOOKUP(Z172,DAY!$A$2:$E$3000,5,0),0)</f>
        <v>0</v>
      </c>
      <c r="AA111" s="239">
        <f>IFERROR(VLOOKUP(AA172,DAY!$A$2:$E$3000,5,0),0)</f>
        <v>0</v>
      </c>
      <c r="AB111" s="239">
        <f>IFERROR(VLOOKUP(AB172,DAY!$A$2:$E$3000,5,0),0)</f>
        <v>0</v>
      </c>
      <c r="AC111" s="239">
        <f>IFERROR(VLOOKUP(AC172,DAY!$A$2:$E$3000,5,0),0)</f>
        <v>0</v>
      </c>
      <c r="AD111" s="303">
        <f>IFERROR(VLOOKUP(AD172,DAY!$A$2:$E$3000,5,0),0)</f>
        <v>0</v>
      </c>
      <c r="AE111" s="314"/>
      <c r="AF111" s="328"/>
      <c r="AG111" s="338"/>
      <c r="AH111" s="346"/>
      <c r="AI111" s="353"/>
      <c r="AJ111" s="370"/>
      <c r="AM111" s="173"/>
      <c r="AN111" s="173"/>
      <c r="AQ111" s="25" t="str">
        <f>IFERROR(VLOOKUP(AQ188,DAY!$A$2:$E$744,4,0),0)</f>
        <v>月</v>
      </c>
    </row>
    <row r="112" spans="1:43" ht="27.75" customHeight="1">
      <c r="A112" s="204"/>
      <c r="B112" s="225" t="s">
        <v>3</v>
      </c>
      <c r="C112" s="240"/>
      <c r="D112" s="240"/>
      <c r="E112" s="240"/>
      <c r="F112" s="240"/>
      <c r="G112" s="240"/>
      <c r="H112" s="240"/>
      <c r="I112" s="240"/>
      <c r="J112" s="240"/>
      <c r="K112" s="240"/>
      <c r="L112" s="240"/>
      <c r="M112" s="240"/>
      <c r="N112" s="240"/>
      <c r="O112" s="240"/>
      <c r="P112" s="240"/>
      <c r="Q112" s="240"/>
      <c r="R112" s="240"/>
      <c r="S112" s="240"/>
      <c r="T112" s="240"/>
      <c r="U112" s="240"/>
      <c r="V112" s="240"/>
      <c r="W112" s="240"/>
      <c r="X112" s="240"/>
      <c r="Y112" s="240"/>
      <c r="Z112" s="240"/>
      <c r="AA112" s="240"/>
      <c r="AB112" s="240"/>
      <c r="AC112" s="240"/>
      <c r="AD112" s="299"/>
      <c r="AE112" s="315" t="str">
        <f>IF(COUNTA(C112:AD112)=0,"",COUNTIF(C112:AD112,"休日"))</f>
        <v/>
      </c>
      <c r="AF112" s="329" t="str">
        <f>IF(COUNTA(C112:AD112)=0,"",COUNTIF(C112:AD112,"作業"))</f>
        <v/>
      </c>
      <c r="AG112" s="329">
        <f>IFERROR(AE112+AF112,"")</f>
        <v>0</v>
      </c>
      <c r="AH112" s="349" t="str">
        <f>IF(AND(ISNUMBER(AE112),ISNUMBER(AG112)),IFERROR(ROUNDDOWN(AE112/AG112,3),0),"")</f>
        <v/>
      </c>
      <c r="AI112" s="361">
        <f>IFERROR(IF(AG112=0,0,ROUNDDOWN((($AE$16+$AE$22+$AE$28+$AE$34+$AE$40+$AE$46+$AE$52+$AE$58+$AE$64+$AE$70+$AE$76+$AE$82+$AE$88+$AE$94+$AE$100+$AE$106+$AE$112)/($AG$16+$AG$22+$AG$28+$AG$34+$AG$40+$AG$46+$AG$52+$AG$58+$AG$64+$AG$70+$AG$76+$AG$82+$AG$88+$AG$94+$AG$100+$AG$106+$AG$112)),3)),"")</f>
        <v>0</v>
      </c>
      <c r="AJ112" s="374" t="str">
        <f>IF(OR(AI112="",AJ118&lt;&gt;"",AJ124&lt;&gt;"",AJ130&lt;&gt;""),"",IF(AI112&gt;=0.285,"クリア","閉所不足"))</f>
        <v/>
      </c>
      <c r="AL112" s="3"/>
      <c r="AM112" s="177"/>
      <c r="AN112" s="177"/>
      <c r="AQ112" s="24" t="str">
        <f>IFERROR(VLOOKUP(AQ188,DAY!$A$2:$E$744,5,0),0)</f>
        <v/>
      </c>
    </row>
    <row r="113" spans="1:43" ht="27.75" customHeight="1">
      <c r="A113" s="205"/>
      <c r="B113" s="226" t="s">
        <v>14</v>
      </c>
      <c r="C113" s="241"/>
      <c r="D113" s="241"/>
      <c r="E113" s="241"/>
      <c r="F113" s="241"/>
      <c r="G113" s="241"/>
      <c r="H113" s="241"/>
      <c r="I113" s="241"/>
      <c r="J113" s="241"/>
      <c r="K113" s="241"/>
      <c r="L113" s="241"/>
      <c r="M113" s="241"/>
      <c r="N113" s="241"/>
      <c r="O113" s="241"/>
      <c r="P113" s="241"/>
      <c r="Q113" s="241"/>
      <c r="R113" s="241"/>
      <c r="S113" s="241"/>
      <c r="T113" s="241"/>
      <c r="U113" s="241"/>
      <c r="V113" s="241"/>
      <c r="W113" s="241"/>
      <c r="X113" s="241"/>
      <c r="Y113" s="241"/>
      <c r="Z113" s="241"/>
      <c r="AA113" s="241"/>
      <c r="AB113" s="241"/>
      <c r="AC113" s="241"/>
      <c r="AD113" s="300"/>
      <c r="AE113" s="316" t="str">
        <f>IF(COUNTA(C113:AD113)=0,"",COUNTIF(C113:AD113,"休日"))</f>
        <v/>
      </c>
      <c r="AF113" s="330" t="str">
        <f>IF(COUNTA(C113:AD113)=0,"",COUNTIF(C113:AD113,"作業"))</f>
        <v/>
      </c>
      <c r="AG113" s="339">
        <f>IFERROR(AE113+AF113,"")</f>
        <v>0</v>
      </c>
      <c r="AH113" s="348" t="str">
        <f>IF(AND(ISNUMBER(AE113),ISNUMBER(AG113)),IFERROR(ROUNDDOWN(AE113/AG113,3),0),"")</f>
        <v/>
      </c>
      <c r="AI113" s="362">
        <f>IFERROR(IF(AG113=0,0,ROUNDDOWN((($AE$17+$AE$23+$AE$29+$AE$35+$AE$41+$AE$47+$AE$53+$AE$59+$AE$65+$AE$71+$AE$77+$AE$83+$AE$89+$AE$95+$AE$101+$AE$107+$AE$113)/($AG$17+$AG$23+$AG$29+$AG$35+$AG$41+$AG$47+$AG$53+$AG$59+$AG$65+$AG$71+$AG$77+$AG$83+$AG$89+$AG$95+$AG$101+$AG$107+$AG$113)),3)),"")</f>
        <v>0</v>
      </c>
      <c r="AJ113" s="375" t="str">
        <f>IF(OR(AI113="",AJ119&lt;&gt;"",AJ125&lt;&gt;"",AJ131&lt;&gt;""),"",IF(AI113&gt;=0.285,"クリア","閉所不足"))</f>
        <v/>
      </c>
      <c r="AM113" s="176" t="e">
        <f>ROUNDDOWN(AF112/AE112,3)</f>
        <v>#DIV/0!</v>
      </c>
      <c r="AN113" s="179" t="e">
        <f>ROUNDDOWN(AI112/AH112,3)</f>
        <v>#DIV/0!</v>
      </c>
      <c r="AQ113" s="182">
        <f>IFERROR(VLOOKUP(AQ188,DAY!$A$2:$E$744,6,0),0)</f>
        <v>0</v>
      </c>
    </row>
    <row r="114" spans="1:43" ht="27.75" customHeight="1">
      <c r="A114" s="203" t="s">
        <v>87</v>
      </c>
      <c r="B114" s="221" t="s">
        <v>7</v>
      </c>
      <c r="C114" s="242">
        <f>IFERROR(VLOOKUP(C173,DAY!$A$2:$E$3000,2,0),0)</f>
        <v>0</v>
      </c>
      <c r="D114" s="242">
        <f>IFERROR(VLOOKUP(D173,DAY!$A$2:$E$3000,2,0),0)</f>
        <v>0</v>
      </c>
      <c r="E114" s="242">
        <f>IFERROR(VLOOKUP(E173,DAY!$A$2:$E$3000,2,0),0)</f>
        <v>0</v>
      </c>
      <c r="F114" s="242">
        <f>IFERROR(VLOOKUP(F173,DAY!$A$2:$E$3000,2,0),0)</f>
        <v>0</v>
      </c>
      <c r="G114" s="242">
        <f>IFERROR(VLOOKUP(G173,DAY!$A$2:$E$3000,2,0),0)</f>
        <v>0</v>
      </c>
      <c r="H114" s="242">
        <f>IFERROR(VLOOKUP(H173,DAY!$A$2:$E$3000,2,0),0)</f>
        <v>0</v>
      </c>
      <c r="I114" s="242">
        <f>IFERROR(VLOOKUP(I173,DAY!$A$2:$E$3000,2,0),0)</f>
        <v>0</v>
      </c>
      <c r="J114" s="242">
        <f>IFERROR(VLOOKUP(J173,DAY!$A$2:$E$3000,2,0),0)</f>
        <v>0</v>
      </c>
      <c r="K114" s="242">
        <f>IFERROR(VLOOKUP(K173,DAY!$A$2:$E$3000,2,0),0)</f>
        <v>0</v>
      </c>
      <c r="L114" s="242">
        <f>IFERROR(VLOOKUP(L173,DAY!$A$2:$E$3000,2,0),0)</f>
        <v>0</v>
      </c>
      <c r="M114" s="242">
        <f>IFERROR(VLOOKUP(M173,DAY!$A$2:$E$3000,2,0),0)</f>
        <v>0</v>
      </c>
      <c r="N114" s="242">
        <f>IFERROR(VLOOKUP(N173,DAY!$A$2:$E$3000,2,0),0)</f>
        <v>0</v>
      </c>
      <c r="O114" s="242">
        <f>IFERROR(VLOOKUP(O173,DAY!$A$2:$E$3000,2,0),0)</f>
        <v>0</v>
      </c>
      <c r="P114" s="242">
        <f>IFERROR(VLOOKUP(P173,DAY!$A$2:$E$3000,2,0),0)</f>
        <v>0</v>
      </c>
      <c r="Q114" s="242">
        <f>IFERROR(VLOOKUP(Q173,DAY!$A$2:$E$3000,2,0),0)</f>
        <v>0</v>
      </c>
      <c r="R114" s="242">
        <f>IFERROR(VLOOKUP(R173,DAY!$A$2:$E$3000,2,0),0)</f>
        <v>0</v>
      </c>
      <c r="S114" s="242">
        <f>IFERROR(VLOOKUP(S173,DAY!$A$2:$E$3000,2,0),0)</f>
        <v>0</v>
      </c>
      <c r="T114" s="242">
        <f>IFERROR(VLOOKUP(T173,DAY!$A$2:$E$3000,2,0),0)</f>
        <v>0</v>
      </c>
      <c r="U114" s="242">
        <f>IFERROR(VLOOKUP(U173,DAY!$A$2:$E$3000,2,0),0)</f>
        <v>0</v>
      </c>
      <c r="V114" s="242">
        <f>IFERROR(VLOOKUP(V173,DAY!$A$2:$E$3000,2,0),0)</f>
        <v>0</v>
      </c>
      <c r="W114" s="242">
        <f>IFERROR(VLOOKUP(W173,DAY!$A$2:$E$3000,2,0),0)</f>
        <v>0</v>
      </c>
      <c r="X114" s="242">
        <f>IFERROR(VLOOKUP(X173,DAY!$A$2:$E$3000,2,0),0)</f>
        <v>0</v>
      </c>
      <c r="Y114" s="242">
        <f>IFERROR(VLOOKUP(Y173,DAY!$A$2:$E$3000,2,0),0)</f>
        <v>0</v>
      </c>
      <c r="Z114" s="242">
        <f>IFERROR(VLOOKUP(Z173,DAY!$A$2:$E$3000,2,0),0)</f>
        <v>0</v>
      </c>
      <c r="AA114" s="242">
        <f>IFERROR(VLOOKUP(AA173,DAY!$A$2:$E$3000,2,0),0)</f>
        <v>0</v>
      </c>
      <c r="AB114" s="242">
        <f>IFERROR(VLOOKUP(AB173,DAY!$A$2:$E$3000,2,0),0)</f>
        <v>0</v>
      </c>
      <c r="AC114" s="242">
        <f>IFERROR(VLOOKUP(AC173,DAY!$A$2:$E$3000,2,0),0)</f>
        <v>0</v>
      </c>
      <c r="AD114" s="301">
        <f>IFERROR(VLOOKUP(AD173,DAY!$A$2:$E$3000,2,0),0)</f>
        <v>0</v>
      </c>
      <c r="AE114" s="312" t="s">
        <v>145</v>
      </c>
      <c r="AF114" s="326" t="s">
        <v>146</v>
      </c>
      <c r="AG114" s="337" t="s">
        <v>139</v>
      </c>
      <c r="AH114" s="345" t="s">
        <v>90</v>
      </c>
      <c r="AI114" s="331" t="s">
        <v>138</v>
      </c>
      <c r="AJ114" s="369" t="s">
        <v>147</v>
      </c>
      <c r="AK114" s="3"/>
      <c r="AM114" s="177"/>
      <c r="AN114" s="177"/>
      <c r="AQ114" s="183">
        <f>IFERROR(VLOOKUP(AQ188,DAY!$A$2:$E$744,7,0),0)</f>
        <v>0</v>
      </c>
    </row>
    <row r="115" spans="1:43" ht="27.75" customHeight="1">
      <c r="A115" s="204"/>
      <c r="B115" s="222" t="s">
        <v>8</v>
      </c>
      <c r="C115" s="237">
        <f>IFERROR(VLOOKUP(C173,DAY!$A$2:$E$3000,3,0),0)</f>
        <v>0</v>
      </c>
      <c r="D115" s="237">
        <f>IFERROR(VLOOKUP(D173,DAY!$A$2:$E$3000,3,0),0)</f>
        <v>0</v>
      </c>
      <c r="E115" s="237">
        <f>IFERROR(VLOOKUP(E173,DAY!$A$2:$E$3000,3,0),0)</f>
        <v>0</v>
      </c>
      <c r="F115" s="237">
        <f>IFERROR(VLOOKUP(F173,DAY!$A$2:$E$3000,3,0),0)</f>
        <v>0</v>
      </c>
      <c r="G115" s="237">
        <f>IFERROR(VLOOKUP(G173,DAY!$A$2:$E$3000,3,0),0)</f>
        <v>0</v>
      </c>
      <c r="H115" s="237">
        <f>IFERROR(VLOOKUP(H173,DAY!$A$2:$E$3000,3,0),0)</f>
        <v>0</v>
      </c>
      <c r="I115" s="237">
        <f>IFERROR(VLOOKUP(I173,DAY!$A$2:$E$3000,3,0),0)</f>
        <v>0</v>
      </c>
      <c r="J115" s="237">
        <f>IFERROR(VLOOKUP(J173,DAY!$A$2:$E$3000,3,0),0)</f>
        <v>0</v>
      </c>
      <c r="K115" s="237">
        <f>IFERROR(VLOOKUP(K173,DAY!$A$2:$E$3000,3,0),0)</f>
        <v>0</v>
      </c>
      <c r="L115" s="237">
        <f>IFERROR(VLOOKUP(L173,DAY!$A$2:$E$3000,3,0),0)</f>
        <v>0</v>
      </c>
      <c r="M115" s="237">
        <f>IFERROR(VLOOKUP(M173,DAY!$A$2:$E$3000,3,0),0)</f>
        <v>0</v>
      </c>
      <c r="N115" s="237">
        <f>IFERROR(VLOOKUP(N173,DAY!$A$2:$E$3000,3,0),0)</f>
        <v>0</v>
      </c>
      <c r="O115" s="237">
        <f>IFERROR(VLOOKUP(O173,DAY!$A$2:$E$3000,3,0),0)</f>
        <v>0</v>
      </c>
      <c r="P115" s="237">
        <f>IFERROR(VLOOKUP(P173,DAY!$A$2:$E$3000,3,0),0)</f>
        <v>0</v>
      </c>
      <c r="Q115" s="237">
        <f>IFERROR(VLOOKUP(Q173,DAY!$A$2:$E$3000,3,0),0)</f>
        <v>0</v>
      </c>
      <c r="R115" s="237">
        <f>IFERROR(VLOOKUP(R173,DAY!$A$2:$E$3000,3,0),0)</f>
        <v>0</v>
      </c>
      <c r="S115" s="237">
        <f>IFERROR(VLOOKUP(S173,DAY!$A$2:$E$3000,3,0),0)</f>
        <v>0</v>
      </c>
      <c r="T115" s="237">
        <f>IFERROR(VLOOKUP(T173,DAY!$A$2:$E$3000,3,0),0)</f>
        <v>0</v>
      </c>
      <c r="U115" s="237">
        <f>IFERROR(VLOOKUP(U173,DAY!$A$2:$E$3000,3,0),0)</f>
        <v>0</v>
      </c>
      <c r="V115" s="237">
        <f>IFERROR(VLOOKUP(V173,DAY!$A$2:$E$3000,3,0),0)</f>
        <v>0</v>
      </c>
      <c r="W115" s="237">
        <f>IFERROR(VLOOKUP(W173,DAY!$A$2:$E$3000,3,0),0)</f>
        <v>0</v>
      </c>
      <c r="X115" s="237">
        <f>IFERROR(VLOOKUP(X173,DAY!$A$2:$E$3000,3,0),0)</f>
        <v>0</v>
      </c>
      <c r="Y115" s="237">
        <f>IFERROR(VLOOKUP(Y173,DAY!$A$2:$E$3000,3,0),0)</f>
        <v>0</v>
      </c>
      <c r="Z115" s="237">
        <f>IFERROR(VLOOKUP(Z173,DAY!$A$2:$E$3000,3,0),0)</f>
        <v>0</v>
      </c>
      <c r="AA115" s="237">
        <f>IFERROR(VLOOKUP(AA173,DAY!$A$2:$E$3000,3,0),0)</f>
        <v>0</v>
      </c>
      <c r="AB115" s="237">
        <f>IFERROR(VLOOKUP(AB173,DAY!$A$2:$E$3000,3,0),0)</f>
        <v>0</v>
      </c>
      <c r="AC115" s="237">
        <f>IFERROR(VLOOKUP(AC173,DAY!$A$2:$E$3000,3,0),0)</f>
        <v>0</v>
      </c>
      <c r="AD115" s="302">
        <f>IFERROR(VLOOKUP(AD173,DAY!$A$2:$E$3000,3,0),0)</f>
        <v>0</v>
      </c>
      <c r="AE115" s="313"/>
      <c r="AF115" s="327"/>
      <c r="AG115" s="338"/>
      <c r="AH115" s="346"/>
      <c r="AI115" s="332"/>
      <c r="AJ115" s="370"/>
      <c r="AM115" s="177"/>
      <c r="AN115" s="177"/>
      <c r="AQ115" s="19">
        <f>IFERROR(VLOOKUP(AQ194,DAY!$A$2:$E$744,2,0),0)</f>
        <v>4</v>
      </c>
    </row>
    <row r="116" spans="1:43" ht="27.75" customHeight="1">
      <c r="A116" s="204"/>
      <c r="B116" s="223" t="s">
        <v>9</v>
      </c>
      <c r="C116" s="238">
        <f>IFERROR(VLOOKUP(C173,DAY!$A$2:$E$3000,4,0),0)</f>
        <v>0</v>
      </c>
      <c r="D116" s="238">
        <f>IFERROR(VLOOKUP(D173,DAY!$A$2:$E$3000,4,0),0)</f>
        <v>0</v>
      </c>
      <c r="E116" s="238">
        <f>IFERROR(VLOOKUP(E173,DAY!$A$2:$E$3000,4,0),0)</f>
        <v>0</v>
      </c>
      <c r="F116" s="238">
        <f>IFERROR(VLOOKUP(F173,DAY!$A$2:$E$3000,4,0),0)</f>
        <v>0</v>
      </c>
      <c r="G116" s="238">
        <f>IFERROR(VLOOKUP(G173,DAY!$A$2:$E$3000,4,0),0)</f>
        <v>0</v>
      </c>
      <c r="H116" s="238">
        <f>IFERROR(VLOOKUP(H173,DAY!$A$2:$E$3000,4,0),0)</f>
        <v>0</v>
      </c>
      <c r="I116" s="238">
        <f>IFERROR(VLOOKUP(I173,DAY!$A$2:$E$3000,4,0),0)</f>
        <v>0</v>
      </c>
      <c r="J116" s="238">
        <f>IFERROR(VLOOKUP(J173,DAY!$A$2:$E$3000,4,0),0)</f>
        <v>0</v>
      </c>
      <c r="K116" s="238">
        <f>IFERROR(VLOOKUP(K173,DAY!$A$2:$E$3000,4,0),0)</f>
        <v>0</v>
      </c>
      <c r="L116" s="238">
        <f>IFERROR(VLOOKUP(L173,DAY!$A$2:$E$3000,4,0),0)</f>
        <v>0</v>
      </c>
      <c r="M116" s="238">
        <f>IFERROR(VLOOKUP(M173,DAY!$A$2:$E$3000,4,0),0)</f>
        <v>0</v>
      </c>
      <c r="N116" s="238">
        <f>IFERROR(VLOOKUP(N173,DAY!$A$2:$E$3000,4,0),0)</f>
        <v>0</v>
      </c>
      <c r="O116" s="238">
        <f>IFERROR(VLOOKUP(O173,DAY!$A$2:$E$3000,4,0),0)</f>
        <v>0</v>
      </c>
      <c r="P116" s="238">
        <f>IFERROR(VLOOKUP(P173,DAY!$A$2:$E$3000,4,0),0)</f>
        <v>0</v>
      </c>
      <c r="Q116" s="238">
        <f>IFERROR(VLOOKUP(Q173,DAY!$A$2:$E$3000,4,0),0)</f>
        <v>0</v>
      </c>
      <c r="R116" s="238">
        <f>IFERROR(VLOOKUP(R173,DAY!$A$2:$E$3000,4,0),0)</f>
        <v>0</v>
      </c>
      <c r="S116" s="238">
        <f>IFERROR(VLOOKUP(S173,DAY!$A$2:$E$3000,4,0),0)</f>
        <v>0</v>
      </c>
      <c r="T116" s="238">
        <f>IFERROR(VLOOKUP(T173,DAY!$A$2:$E$3000,4,0),0)</f>
        <v>0</v>
      </c>
      <c r="U116" s="238">
        <f>IFERROR(VLOOKUP(U173,DAY!$A$2:$E$3000,4,0),0)</f>
        <v>0</v>
      </c>
      <c r="V116" s="238">
        <f>IFERROR(VLOOKUP(V173,DAY!$A$2:$E$3000,4,0),0)</f>
        <v>0</v>
      </c>
      <c r="W116" s="238">
        <f>IFERROR(VLOOKUP(W173,DAY!$A$2:$E$3000,4,0),0)</f>
        <v>0</v>
      </c>
      <c r="X116" s="238">
        <f>IFERROR(VLOOKUP(X173,DAY!$A$2:$E$3000,4,0),0)</f>
        <v>0</v>
      </c>
      <c r="Y116" s="238">
        <f>IFERROR(VLOOKUP(Y173,DAY!$A$2:$E$3000,4,0),0)</f>
        <v>0</v>
      </c>
      <c r="Z116" s="238">
        <f>IFERROR(VLOOKUP(Z173,DAY!$A$2:$E$3000,4,0),0)</f>
        <v>0</v>
      </c>
      <c r="AA116" s="238">
        <f>IFERROR(VLOOKUP(AA173,DAY!$A$2:$E$3000,4,0),0)</f>
        <v>0</v>
      </c>
      <c r="AB116" s="238">
        <f>IFERROR(VLOOKUP(AB173,DAY!$A$2:$E$3000,4,0),0)</f>
        <v>0</v>
      </c>
      <c r="AC116" s="238">
        <f>IFERROR(VLOOKUP(AC173,DAY!$A$2:$E$3000,4,0),0)</f>
        <v>0</v>
      </c>
      <c r="AD116" s="238">
        <f>IFERROR(VLOOKUP(AD173,DAY!$A$2:$E$3000,4,0),0)</f>
        <v>0</v>
      </c>
      <c r="AE116" s="313"/>
      <c r="AF116" s="327"/>
      <c r="AG116" s="338"/>
      <c r="AH116" s="346"/>
      <c r="AI116" s="332"/>
      <c r="AJ116" s="370"/>
      <c r="AM116" s="177"/>
      <c r="AN116" s="177"/>
      <c r="AQ116" s="25">
        <f>IFERROR(VLOOKUP(AQ194,DAY!$A$2:$E$744,3,0),0)</f>
        <v>13</v>
      </c>
    </row>
    <row r="117" spans="1:43" ht="89.25" customHeight="1">
      <c r="A117" s="204"/>
      <c r="B117" s="224" t="s">
        <v>144</v>
      </c>
      <c r="C117" s="239">
        <f>IFERROR(VLOOKUP(C173,DAY!$A$2:$E$3000,5,0),0)</f>
        <v>0</v>
      </c>
      <c r="D117" s="239">
        <f>IFERROR(VLOOKUP(D173,DAY!$A$2:$E$3000,5,0),0)</f>
        <v>0</v>
      </c>
      <c r="E117" s="239">
        <f>IFERROR(VLOOKUP(E173,DAY!$A$2:$E$3000,5,0),0)</f>
        <v>0</v>
      </c>
      <c r="F117" s="239">
        <f>IFERROR(VLOOKUP(F173,DAY!$A$2:$E$3000,5,0),0)</f>
        <v>0</v>
      </c>
      <c r="G117" s="239">
        <f>IFERROR(VLOOKUP(G173,DAY!$A$2:$E$3000,5,0),0)</f>
        <v>0</v>
      </c>
      <c r="H117" s="239">
        <f>IFERROR(VLOOKUP(H173,DAY!$A$2:$E$3000,5,0),0)</f>
        <v>0</v>
      </c>
      <c r="I117" s="239">
        <f>IFERROR(VLOOKUP(I173,DAY!$A$2:$E$3000,5,0),0)</f>
        <v>0</v>
      </c>
      <c r="J117" s="239">
        <f>IFERROR(VLOOKUP(J173,DAY!$A$2:$E$3000,5,0),0)</f>
        <v>0</v>
      </c>
      <c r="K117" s="239">
        <f>IFERROR(VLOOKUP(K173,DAY!$A$2:$E$3000,5,0),0)</f>
        <v>0</v>
      </c>
      <c r="L117" s="239">
        <f>IFERROR(VLOOKUP(L173,DAY!$A$2:$E$3000,5,0),0)</f>
        <v>0</v>
      </c>
      <c r="M117" s="239">
        <f>IFERROR(VLOOKUP(M173,DAY!$A$2:$E$3000,5,0),0)</f>
        <v>0</v>
      </c>
      <c r="N117" s="239">
        <f>IFERROR(VLOOKUP(N173,DAY!$A$2:$E$3000,5,0),0)</f>
        <v>0</v>
      </c>
      <c r="O117" s="239">
        <f>IFERROR(VLOOKUP(O173,DAY!$A$2:$E$3000,5,0),0)</f>
        <v>0</v>
      </c>
      <c r="P117" s="239">
        <f>IFERROR(VLOOKUP(P173,DAY!$A$2:$E$3000,5,0),0)</f>
        <v>0</v>
      </c>
      <c r="Q117" s="239">
        <f>IFERROR(VLOOKUP(Q173,DAY!$A$2:$E$3000,5,0),0)</f>
        <v>0</v>
      </c>
      <c r="R117" s="239">
        <f>IFERROR(VLOOKUP(R173,DAY!$A$2:$E$3000,5,0),0)</f>
        <v>0</v>
      </c>
      <c r="S117" s="239">
        <f>IFERROR(VLOOKUP(S173,DAY!$A$2:$E$3000,5,0),0)</f>
        <v>0</v>
      </c>
      <c r="T117" s="239">
        <f>IFERROR(VLOOKUP(T173,DAY!$A$2:$E$3000,5,0),0)</f>
        <v>0</v>
      </c>
      <c r="U117" s="239">
        <f>IFERROR(VLOOKUP(U173,DAY!$A$2:$E$3000,5,0),0)</f>
        <v>0</v>
      </c>
      <c r="V117" s="239">
        <f>IFERROR(VLOOKUP(V173,DAY!$A$2:$E$3000,5,0),0)</f>
        <v>0</v>
      </c>
      <c r="W117" s="239">
        <f>IFERROR(VLOOKUP(W173,DAY!$A$2:$E$3000,5,0),0)</f>
        <v>0</v>
      </c>
      <c r="X117" s="239">
        <f>IFERROR(VLOOKUP(X173,DAY!$A$2:$E$3000,5,0),0)</f>
        <v>0</v>
      </c>
      <c r="Y117" s="239">
        <f>IFERROR(VLOOKUP(Y173,DAY!$A$2:$E$3000,5,0),0)</f>
        <v>0</v>
      </c>
      <c r="Z117" s="239">
        <f>IFERROR(VLOOKUP(Z173,DAY!$A$2:$E$3000,5,0),0)</f>
        <v>0</v>
      </c>
      <c r="AA117" s="239">
        <f>IFERROR(VLOOKUP(AA173,DAY!$A$2:$E$3000,5,0),0)</f>
        <v>0</v>
      </c>
      <c r="AB117" s="239">
        <f>IFERROR(VLOOKUP(AB173,DAY!$A$2:$E$3000,5,0),0)</f>
        <v>0</v>
      </c>
      <c r="AC117" s="239">
        <f>IFERROR(VLOOKUP(AC173,DAY!$A$2:$E$3000,5,0),0)</f>
        <v>0</v>
      </c>
      <c r="AD117" s="303">
        <f>IFERROR(VLOOKUP(AD173,DAY!$A$2:$E$3000,5,0),0)</f>
        <v>0</v>
      </c>
      <c r="AE117" s="314"/>
      <c r="AF117" s="328"/>
      <c r="AG117" s="338"/>
      <c r="AH117" s="346"/>
      <c r="AI117" s="353"/>
      <c r="AJ117" s="370"/>
      <c r="AM117" s="173"/>
      <c r="AN117" s="173"/>
      <c r="AQ117" s="25" t="str">
        <f>IFERROR(VLOOKUP(AQ194,DAY!$A$2:$E$744,4,0),0)</f>
        <v>月</v>
      </c>
    </row>
    <row r="118" spans="1:43" ht="27.75" customHeight="1">
      <c r="A118" s="204"/>
      <c r="B118" s="225" t="s">
        <v>3</v>
      </c>
      <c r="C118" s="240"/>
      <c r="D118" s="240"/>
      <c r="E118" s="240"/>
      <c r="F118" s="240"/>
      <c r="G118" s="240"/>
      <c r="H118" s="240"/>
      <c r="I118" s="240"/>
      <c r="J118" s="240"/>
      <c r="K118" s="240"/>
      <c r="L118" s="240"/>
      <c r="M118" s="240"/>
      <c r="N118" s="240"/>
      <c r="O118" s="240"/>
      <c r="P118" s="240"/>
      <c r="Q118" s="240"/>
      <c r="R118" s="240"/>
      <c r="S118" s="240"/>
      <c r="T118" s="240"/>
      <c r="U118" s="240"/>
      <c r="V118" s="240"/>
      <c r="W118" s="240"/>
      <c r="X118" s="240"/>
      <c r="Y118" s="240"/>
      <c r="Z118" s="240"/>
      <c r="AA118" s="240"/>
      <c r="AB118" s="240"/>
      <c r="AC118" s="240"/>
      <c r="AD118" s="299"/>
      <c r="AE118" s="315" t="str">
        <f>IF(COUNTA(C118:AD118)=0,"",COUNTIF(C118:AD118,"休日"))</f>
        <v/>
      </c>
      <c r="AF118" s="329" t="str">
        <f>IF(COUNTA(C118:AD118)=0,"",COUNTIF(C118:AD118,"作業"))</f>
        <v/>
      </c>
      <c r="AG118" s="329">
        <f>IFERROR(AE118+AF118,"")</f>
        <v>0</v>
      </c>
      <c r="AH118" s="349" t="str">
        <f>IF(AND(ISNUMBER(AE118),ISNUMBER(AG118)),IFERROR(ROUNDDOWN(AE118/AG118,3),0),"")</f>
        <v/>
      </c>
      <c r="AI118" s="361">
        <f>IFERROR(IF(AG118=0,0,ROUNDDOWN((($AE$16+$AE$22+$AE$28+$AE$34+$AE$40+$AE$46+$AE$52+$AE$58+$AE$64+$AE$70+$AE$76+$AE$82+$AE$88+$AE$94+$AE$100+$AE$106+$AE$112+$AE$118)/($AG$16+$AG$22+$AG$28+$AG$34+$AG$40+$AG$46+$AG$52+$AG$58+$AG$64+$AG$70+$AG$76+$AG$82+$AG$88+$AG$94+$AG$100+$AG$106+$AG$112+$AG$118)),3)),"")</f>
        <v>0</v>
      </c>
      <c r="AJ118" s="374" t="str">
        <f>IF(OR(AI118="",AJ124&lt;&gt;"",AJ130&lt;&gt;"",AJ136&lt;&gt;""),"",IF(AI118&gt;=0.285,"クリア","閉所不足"))</f>
        <v/>
      </c>
      <c r="AL118" s="3"/>
      <c r="AM118" s="177"/>
      <c r="AN118" s="177"/>
      <c r="AQ118" s="24" t="str">
        <f>IFERROR(VLOOKUP(AQ194,DAY!$A$2:$E$744,5,0),0)</f>
        <v/>
      </c>
    </row>
    <row r="119" spans="1:43" ht="27.75" customHeight="1">
      <c r="A119" s="205"/>
      <c r="B119" s="226" t="s">
        <v>14</v>
      </c>
      <c r="C119" s="241"/>
      <c r="D119" s="241"/>
      <c r="E119" s="241"/>
      <c r="F119" s="241"/>
      <c r="G119" s="241"/>
      <c r="H119" s="241"/>
      <c r="I119" s="241"/>
      <c r="J119" s="241"/>
      <c r="K119" s="241"/>
      <c r="L119" s="241"/>
      <c r="M119" s="241"/>
      <c r="N119" s="241"/>
      <c r="O119" s="241"/>
      <c r="P119" s="241"/>
      <c r="Q119" s="241"/>
      <c r="R119" s="241"/>
      <c r="S119" s="241"/>
      <c r="T119" s="241"/>
      <c r="U119" s="241"/>
      <c r="V119" s="241"/>
      <c r="W119" s="241"/>
      <c r="X119" s="241"/>
      <c r="Y119" s="241"/>
      <c r="Z119" s="241"/>
      <c r="AA119" s="241"/>
      <c r="AB119" s="241"/>
      <c r="AC119" s="241"/>
      <c r="AD119" s="300"/>
      <c r="AE119" s="316" t="str">
        <f>IF(COUNTA(C119:AD119)=0,"",COUNTIF(C119:AD119,"休日"))</f>
        <v/>
      </c>
      <c r="AF119" s="330" t="str">
        <f>IF(COUNTA(C119:AD119)=0,"",COUNTIF(C119:AD119,"作業"))</f>
        <v/>
      </c>
      <c r="AG119" s="339">
        <f>IFERROR(AE119+AF119,"")</f>
        <v>0</v>
      </c>
      <c r="AH119" s="348" t="str">
        <f>IF(AND(ISNUMBER(AE119),ISNUMBER(AG119)),IFERROR(ROUNDDOWN(AE119/AG119,3),0),"")</f>
        <v/>
      </c>
      <c r="AI119" s="362">
        <f>IFERROR(IF(AG119=0,0,ROUNDDOWN((($AE$17+$AE$23+$AE$29+$AE$35+$AE$41+$AE$47+$AE$53+$AE$59+$AE$65+$AE$71+$AE$77+$AE$83+$AE$89+$AE$95+$AE$101+$AE$107+$AE$113+$AE$119)/($AG$17+$AG$23+$AG$29+$AG$35+$AG$41+$AG$47+$AG$53+$AG$59+$AG$65+$AG$71+$AG$77+$AG$83+$AG$89+$AG$95+$AG$101+$AG$107+$AG$113+$AG$119)),3)),"")</f>
        <v>0</v>
      </c>
      <c r="AJ119" s="375" t="str">
        <f>IF(OR(AI119="",AJ125&lt;&gt;"",AJ131&lt;&gt;"",AJ137&lt;&gt;""),"",IF(AI119&gt;=0.285,"クリア","閉所不足"))</f>
        <v/>
      </c>
      <c r="AM119" s="176" t="e">
        <f>ROUNDDOWN(AF118/AE118,3)</f>
        <v>#DIV/0!</v>
      </c>
      <c r="AN119" s="179" t="e">
        <f>ROUNDDOWN(AI118/AH118,3)</f>
        <v>#DIV/0!</v>
      </c>
      <c r="AQ119" s="182">
        <f>IFERROR(VLOOKUP(AQ194,DAY!$A$2:$E$744,6,0),0)</f>
        <v>0</v>
      </c>
    </row>
    <row r="120" spans="1:43" ht="27.75" customHeight="1">
      <c r="A120" s="203" t="s">
        <v>88</v>
      </c>
      <c r="B120" s="221" t="s">
        <v>7</v>
      </c>
      <c r="C120" s="242">
        <f>IFERROR(VLOOKUP(C174,DAY!$A$2:$E$3000,2,0),0)</f>
        <v>0</v>
      </c>
      <c r="D120" s="242">
        <f>IFERROR(VLOOKUP(D174,DAY!$A$2:$E$3000,2,0),0)</f>
        <v>0</v>
      </c>
      <c r="E120" s="242">
        <f>IFERROR(VLOOKUP(E174,DAY!$A$2:$E$3000,2,0),0)</f>
        <v>0</v>
      </c>
      <c r="F120" s="242">
        <f>IFERROR(VLOOKUP(F174,DAY!$A$2:$E$3000,2,0),0)</f>
        <v>0</v>
      </c>
      <c r="G120" s="242">
        <f>IFERROR(VLOOKUP(G174,DAY!$A$2:$E$3000,2,0),0)</f>
        <v>0</v>
      </c>
      <c r="H120" s="242">
        <f>IFERROR(VLOOKUP(H174,DAY!$A$2:$E$3000,2,0),0)</f>
        <v>0</v>
      </c>
      <c r="I120" s="242">
        <f>IFERROR(VLOOKUP(I174,DAY!$A$2:$E$3000,2,0),0)</f>
        <v>0</v>
      </c>
      <c r="J120" s="242">
        <f>IFERROR(VLOOKUP(J174,DAY!$A$2:$E$3000,2,0),0)</f>
        <v>0</v>
      </c>
      <c r="K120" s="242">
        <f>IFERROR(VLOOKUP(K174,DAY!$A$2:$E$3000,2,0),0)</f>
        <v>0</v>
      </c>
      <c r="L120" s="242">
        <f>IFERROR(VLOOKUP(L174,DAY!$A$2:$E$3000,2,0),0)</f>
        <v>0</v>
      </c>
      <c r="M120" s="242">
        <f>IFERROR(VLOOKUP(M174,DAY!$A$2:$E$3000,2,0),0)</f>
        <v>0</v>
      </c>
      <c r="N120" s="242">
        <f>IFERROR(VLOOKUP(N174,DAY!$A$2:$E$3000,2,0),0)</f>
        <v>0</v>
      </c>
      <c r="O120" s="242">
        <f>IFERROR(VLOOKUP(O174,DAY!$A$2:$E$3000,2,0),0)</f>
        <v>0</v>
      </c>
      <c r="P120" s="242">
        <f>IFERROR(VLOOKUP(P174,DAY!$A$2:$E$3000,2,0),0)</f>
        <v>0</v>
      </c>
      <c r="Q120" s="242">
        <f>IFERROR(VLOOKUP(Q174,DAY!$A$2:$E$3000,2,0),0)</f>
        <v>0</v>
      </c>
      <c r="R120" s="242">
        <f>IFERROR(VLOOKUP(R174,DAY!$A$2:$E$3000,2,0),0)</f>
        <v>0</v>
      </c>
      <c r="S120" s="242">
        <f>IFERROR(VLOOKUP(S174,DAY!$A$2:$E$3000,2,0),0)</f>
        <v>0</v>
      </c>
      <c r="T120" s="242">
        <f>IFERROR(VLOOKUP(T174,DAY!$A$2:$E$3000,2,0),0)</f>
        <v>0</v>
      </c>
      <c r="U120" s="242">
        <f>IFERROR(VLOOKUP(U174,DAY!$A$2:$E$3000,2,0),0)</f>
        <v>0</v>
      </c>
      <c r="V120" s="242">
        <f>IFERROR(VLOOKUP(V174,DAY!$A$2:$E$3000,2,0),0)</f>
        <v>0</v>
      </c>
      <c r="W120" s="242">
        <f>IFERROR(VLOOKUP(W174,DAY!$A$2:$E$3000,2,0),0)</f>
        <v>0</v>
      </c>
      <c r="X120" s="242">
        <f>IFERROR(VLOOKUP(X174,DAY!$A$2:$E$3000,2,0),0)</f>
        <v>0</v>
      </c>
      <c r="Y120" s="242">
        <f>IFERROR(VLOOKUP(Y174,DAY!$A$2:$E$3000,2,0),0)</f>
        <v>0</v>
      </c>
      <c r="Z120" s="242">
        <f>IFERROR(VLOOKUP(Z174,DAY!$A$2:$E$3000,2,0),0)</f>
        <v>0</v>
      </c>
      <c r="AA120" s="242">
        <f>IFERROR(VLOOKUP(AA174,DAY!$A$2:$E$3000,2,0),0)</f>
        <v>0</v>
      </c>
      <c r="AB120" s="242">
        <f>IFERROR(VLOOKUP(AB174,DAY!$A$2:$E$3000,2,0),0)</f>
        <v>0</v>
      </c>
      <c r="AC120" s="242">
        <f>IFERROR(VLOOKUP(AC174,DAY!$A$2:$E$3000,2,0),0)</f>
        <v>0</v>
      </c>
      <c r="AD120" s="301">
        <f>IFERROR(VLOOKUP(AD174,DAY!$A$2:$E$3000,2,0),0)</f>
        <v>0</v>
      </c>
      <c r="AE120" s="312" t="s">
        <v>145</v>
      </c>
      <c r="AF120" s="326" t="s">
        <v>146</v>
      </c>
      <c r="AG120" s="337" t="s">
        <v>139</v>
      </c>
      <c r="AH120" s="345" t="s">
        <v>90</v>
      </c>
      <c r="AI120" s="331" t="s">
        <v>138</v>
      </c>
      <c r="AJ120" s="369" t="s">
        <v>147</v>
      </c>
      <c r="AK120" s="3"/>
      <c r="AM120" s="177"/>
      <c r="AN120" s="177"/>
      <c r="AQ120" s="183">
        <f>IFERROR(VLOOKUP(AQ194,DAY!$A$2:$E$744,7,0),0)</f>
        <v>0</v>
      </c>
    </row>
    <row r="121" spans="1:43" ht="27.75" customHeight="1">
      <c r="A121" s="204"/>
      <c r="B121" s="222" t="s">
        <v>8</v>
      </c>
      <c r="C121" s="237">
        <f>IFERROR(VLOOKUP(C174,DAY!$A$2:$E$3000,3,0),0)</f>
        <v>0</v>
      </c>
      <c r="D121" s="237">
        <f>IFERROR(VLOOKUP(D174,DAY!$A$2:$E$3000,3,0),0)</f>
        <v>0</v>
      </c>
      <c r="E121" s="237">
        <f>IFERROR(VLOOKUP(E174,DAY!$A$2:$E$3000,3,0),0)</f>
        <v>0</v>
      </c>
      <c r="F121" s="237">
        <f>IFERROR(VLOOKUP(F174,DAY!$A$2:$E$3000,3,0),0)</f>
        <v>0</v>
      </c>
      <c r="G121" s="237">
        <f>IFERROR(VLOOKUP(G174,DAY!$A$2:$E$3000,3,0),0)</f>
        <v>0</v>
      </c>
      <c r="H121" s="237">
        <f>IFERROR(VLOOKUP(H174,DAY!$A$2:$E$3000,3,0),0)</f>
        <v>0</v>
      </c>
      <c r="I121" s="237">
        <f>IFERROR(VLOOKUP(I174,DAY!$A$2:$E$3000,3,0),0)</f>
        <v>0</v>
      </c>
      <c r="J121" s="237">
        <f>IFERROR(VLOOKUP(J174,DAY!$A$2:$E$3000,3,0),0)</f>
        <v>0</v>
      </c>
      <c r="K121" s="237">
        <f>IFERROR(VLOOKUP(K174,DAY!$A$2:$E$3000,3,0),0)</f>
        <v>0</v>
      </c>
      <c r="L121" s="237">
        <f>IFERROR(VLOOKUP(L174,DAY!$A$2:$E$3000,3,0),0)</f>
        <v>0</v>
      </c>
      <c r="M121" s="237">
        <f>IFERROR(VLOOKUP(M174,DAY!$A$2:$E$3000,3,0),0)</f>
        <v>0</v>
      </c>
      <c r="N121" s="237">
        <f>IFERROR(VLOOKUP(N174,DAY!$A$2:$E$3000,3,0),0)</f>
        <v>0</v>
      </c>
      <c r="O121" s="237">
        <f>IFERROR(VLOOKUP(O174,DAY!$A$2:$E$3000,3,0),0)</f>
        <v>0</v>
      </c>
      <c r="P121" s="237">
        <f>IFERROR(VLOOKUP(P174,DAY!$A$2:$E$3000,3,0),0)</f>
        <v>0</v>
      </c>
      <c r="Q121" s="237">
        <f>IFERROR(VLOOKUP(Q174,DAY!$A$2:$E$3000,3,0),0)</f>
        <v>0</v>
      </c>
      <c r="R121" s="237">
        <f>IFERROR(VLOOKUP(R174,DAY!$A$2:$E$3000,3,0),0)</f>
        <v>0</v>
      </c>
      <c r="S121" s="237">
        <f>IFERROR(VLOOKUP(S174,DAY!$A$2:$E$3000,3,0),0)</f>
        <v>0</v>
      </c>
      <c r="T121" s="237">
        <f>IFERROR(VLOOKUP(T174,DAY!$A$2:$E$3000,3,0),0)</f>
        <v>0</v>
      </c>
      <c r="U121" s="237">
        <f>IFERROR(VLOOKUP(U174,DAY!$A$2:$E$3000,3,0),0)</f>
        <v>0</v>
      </c>
      <c r="V121" s="237">
        <f>IFERROR(VLOOKUP(V174,DAY!$A$2:$E$3000,3,0),0)</f>
        <v>0</v>
      </c>
      <c r="W121" s="237">
        <f>IFERROR(VLOOKUP(W174,DAY!$A$2:$E$3000,3,0),0)</f>
        <v>0</v>
      </c>
      <c r="X121" s="237">
        <f>IFERROR(VLOOKUP(X174,DAY!$A$2:$E$3000,3,0),0)</f>
        <v>0</v>
      </c>
      <c r="Y121" s="237">
        <f>IFERROR(VLOOKUP(Y174,DAY!$A$2:$E$3000,3,0),0)</f>
        <v>0</v>
      </c>
      <c r="Z121" s="237">
        <f>IFERROR(VLOOKUP(Z174,DAY!$A$2:$E$3000,3,0),0)</f>
        <v>0</v>
      </c>
      <c r="AA121" s="237">
        <f>IFERROR(VLOOKUP(AA174,DAY!$A$2:$E$3000,3,0),0)</f>
        <v>0</v>
      </c>
      <c r="AB121" s="237">
        <f>IFERROR(VLOOKUP(AB174,DAY!$A$2:$E$3000,3,0),0)</f>
        <v>0</v>
      </c>
      <c r="AC121" s="237">
        <f>IFERROR(VLOOKUP(AC174,DAY!$A$2:$E$3000,3,0),0)</f>
        <v>0</v>
      </c>
      <c r="AD121" s="302">
        <f>IFERROR(VLOOKUP(AD174,DAY!$A$2:$E$3000,3,0),0)</f>
        <v>0</v>
      </c>
      <c r="AE121" s="313"/>
      <c r="AF121" s="327"/>
      <c r="AG121" s="338"/>
      <c r="AH121" s="346"/>
      <c r="AI121" s="332"/>
      <c r="AJ121" s="370"/>
      <c r="AM121" s="177"/>
      <c r="AN121" s="177"/>
      <c r="AQ121" s="19">
        <f>IFERROR(VLOOKUP(AQ200,DAY!$A$2:$E$744,2,0),0)</f>
        <v>4</v>
      </c>
    </row>
    <row r="122" spans="1:43" ht="27.75" customHeight="1">
      <c r="A122" s="204"/>
      <c r="B122" s="223" t="s">
        <v>9</v>
      </c>
      <c r="C122" s="238">
        <f>IFERROR(VLOOKUP(C174,DAY!$A$2:$E$3000,4,0),0)</f>
        <v>0</v>
      </c>
      <c r="D122" s="238">
        <f>IFERROR(VLOOKUP(D174,DAY!$A$2:$E$3000,4,0),0)</f>
        <v>0</v>
      </c>
      <c r="E122" s="238">
        <f>IFERROR(VLOOKUP(E174,DAY!$A$2:$E$3000,4,0),0)</f>
        <v>0</v>
      </c>
      <c r="F122" s="238">
        <f>IFERROR(VLOOKUP(F174,DAY!$A$2:$E$3000,4,0),0)</f>
        <v>0</v>
      </c>
      <c r="G122" s="238">
        <f>IFERROR(VLOOKUP(G174,DAY!$A$2:$E$3000,4,0),0)</f>
        <v>0</v>
      </c>
      <c r="H122" s="238">
        <f>IFERROR(VLOOKUP(H174,DAY!$A$2:$E$3000,4,0),0)</f>
        <v>0</v>
      </c>
      <c r="I122" s="238">
        <f>IFERROR(VLOOKUP(I174,DAY!$A$2:$E$3000,4,0),0)</f>
        <v>0</v>
      </c>
      <c r="J122" s="238">
        <f>IFERROR(VLOOKUP(J174,DAY!$A$2:$E$3000,4,0),0)</f>
        <v>0</v>
      </c>
      <c r="K122" s="238">
        <f>IFERROR(VLOOKUP(K174,DAY!$A$2:$E$3000,4,0),0)</f>
        <v>0</v>
      </c>
      <c r="L122" s="238">
        <f>IFERROR(VLOOKUP(L174,DAY!$A$2:$E$3000,4,0),0)</f>
        <v>0</v>
      </c>
      <c r="M122" s="238">
        <f>IFERROR(VLOOKUP(M174,DAY!$A$2:$E$3000,4,0),0)</f>
        <v>0</v>
      </c>
      <c r="N122" s="238">
        <f>IFERROR(VLOOKUP(N174,DAY!$A$2:$E$3000,4,0),0)</f>
        <v>0</v>
      </c>
      <c r="O122" s="238">
        <f>IFERROR(VLOOKUP(O174,DAY!$A$2:$E$3000,4,0),0)</f>
        <v>0</v>
      </c>
      <c r="P122" s="238">
        <f>IFERROR(VLOOKUP(P174,DAY!$A$2:$E$3000,4,0),0)</f>
        <v>0</v>
      </c>
      <c r="Q122" s="238">
        <f>IFERROR(VLOOKUP(Q174,DAY!$A$2:$E$3000,4,0),0)</f>
        <v>0</v>
      </c>
      <c r="R122" s="238">
        <f>IFERROR(VLOOKUP(R174,DAY!$A$2:$E$3000,4,0),0)</f>
        <v>0</v>
      </c>
      <c r="S122" s="238">
        <f>IFERROR(VLOOKUP(S174,DAY!$A$2:$E$3000,4,0),0)</f>
        <v>0</v>
      </c>
      <c r="T122" s="238">
        <f>IFERROR(VLOOKUP(T174,DAY!$A$2:$E$3000,4,0),0)</f>
        <v>0</v>
      </c>
      <c r="U122" s="238">
        <f>IFERROR(VLOOKUP(U174,DAY!$A$2:$E$3000,4,0),0)</f>
        <v>0</v>
      </c>
      <c r="V122" s="238">
        <f>IFERROR(VLOOKUP(V174,DAY!$A$2:$E$3000,4,0),0)</f>
        <v>0</v>
      </c>
      <c r="W122" s="238">
        <f>IFERROR(VLOOKUP(W174,DAY!$A$2:$E$3000,4,0),0)</f>
        <v>0</v>
      </c>
      <c r="X122" s="238">
        <f>IFERROR(VLOOKUP(X174,DAY!$A$2:$E$3000,4,0),0)</f>
        <v>0</v>
      </c>
      <c r="Y122" s="238">
        <f>IFERROR(VLOOKUP(Y174,DAY!$A$2:$E$3000,4,0),0)</f>
        <v>0</v>
      </c>
      <c r="Z122" s="238">
        <f>IFERROR(VLOOKUP(Z174,DAY!$A$2:$E$3000,4,0),0)</f>
        <v>0</v>
      </c>
      <c r="AA122" s="238">
        <f>IFERROR(VLOOKUP(AA174,DAY!$A$2:$E$3000,4,0),0)</f>
        <v>0</v>
      </c>
      <c r="AB122" s="238">
        <f>IFERROR(VLOOKUP(AB174,DAY!$A$2:$E$3000,4,0),0)</f>
        <v>0</v>
      </c>
      <c r="AC122" s="238">
        <f>IFERROR(VLOOKUP(AC174,DAY!$A$2:$E$3000,4,0),0)</f>
        <v>0</v>
      </c>
      <c r="AD122" s="238">
        <f>IFERROR(VLOOKUP(AD174,DAY!$A$2:$E$3000,4,0),0)</f>
        <v>0</v>
      </c>
      <c r="AE122" s="313"/>
      <c r="AF122" s="327"/>
      <c r="AG122" s="338"/>
      <c r="AH122" s="346"/>
      <c r="AI122" s="332"/>
      <c r="AJ122" s="370"/>
      <c r="AM122" s="177"/>
      <c r="AN122" s="177"/>
      <c r="AQ122" s="25">
        <f>IFERROR(VLOOKUP(AQ200,DAY!$A$2:$E$744,3,0),0)</f>
        <v>13</v>
      </c>
    </row>
    <row r="123" spans="1:43" ht="89.25" customHeight="1">
      <c r="A123" s="204"/>
      <c r="B123" s="224" t="s">
        <v>144</v>
      </c>
      <c r="C123" s="239">
        <f>IFERROR(VLOOKUP(C174,DAY!$A$2:$E$3000,5,0),0)</f>
        <v>0</v>
      </c>
      <c r="D123" s="239">
        <f>IFERROR(VLOOKUP(D174,DAY!$A$2:$E$3000,5,0),0)</f>
        <v>0</v>
      </c>
      <c r="E123" s="239">
        <f>IFERROR(VLOOKUP(E174,DAY!$A$2:$E$3000,5,0),0)</f>
        <v>0</v>
      </c>
      <c r="F123" s="239">
        <f>IFERROR(VLOOKUP(F174,DAY!$A$2:$E$3000,5,0),0)</f>
        <v>0</v>
      </c>
      <c r="G123" s="239">
        <f>IFERROR(VLOOKUP(G174,DAY!$A$2:$E$3000,5,0),0)</f>
        <v>0</v>
      </c>
      <c r="H123" s="239">
        <f>IFERROR(VLOOKUP(H174,DAY!$A$2:$E$3000,5,0),0)</f>
        <v>0</v>
      </c>
      <c r="I123" s="239">
        <f>IFERROR(VLOOKUP(I174,DAY!$A$2:$E$3000,5,0),0)</f>
        <v>0</v>
      </c>
      <c r="J123" s="239">
        <f>IFERROR(VLOOKUP(J174,DAY!$A$2:$E$3000,5,0),0)</f>
        <v>0</v>
      </c>
      <c r="K123" s="239">
        <f>IFERROR(VLOOKUP(K174,DAY!$A$2:$E$3000,5,0),0)</f>
        <v>0</v>
      </c>
      <c r="L123" s="239">
        <f>IFERROR(VLOOKUP(L174,DAY!$A$2:$E$3000,5,0),0)</f>
        <v>0</v>
      </c>
      <c r="M123" s="239">
        <f>IFERROR(VLOOKUP(M174,DAY!$A$2:$E$3000,5,0),0)</f>
        <v>0</v>
      </c>
      <c r="N123" s="239">
        <f>IFERROR(VLOOKUP(N174,DAY!$A$2:$E$3000,5,0),0)</f>
        <v>0</v>
      </c>
      <c r="O123" s="239">
        <f>IFERROR(VLOOKUP(O174,DAY!$A$2:$E$3000,5,0),0)</f>
        <v>0</v>
      </c>
      <c r="P123" s="239">
        <f>IFERROR(VLOOKUP(P174,DAY!$A$2:$E$3000,5,0),0)</f>
        <v>0</v>
      </c>
      <c r="Q123" s="239">
        <f>IFERROR(VLOOKUP(Q174,DAY!$A$2:$E$3000,5,0),0)</f>
        <v>0</v>
      </c>
      <c r="R123" s="239">
        <f>IFERROR(VLOOKUP(R174,DAY!$A$2:$E$3000,5,0),0)</f>
        <v>0</v>
      </c>
      <c r="S123" s="239">
        <f>IFERROR(VLOOKUP(S174,DAY!$A$2:$E$3000,5,0),0)</f>
        <v>0</v>
      </c>
      <c r="T123" s="239">
        <f>IFERROR(VLOOKUP(T174,DAY!$A$2:$E$3000,5,0),0)</f>
        <v>0</v>
      </c>
      <c r="U123" s="239">
        <f>IFERROR(VLOOKUP(U174,DAY!$A$2:$E$3000,5,0),0)</f>
        <v>0</v>
      </c>
      <c r="V123" s="239">
        <f>IFERROR(VLOOKUP(V174,DAY!$A$2:$E$3000,5,0),0)</f>
        <v>0</v>
      </c>
      <c r="W123" s="239">
        <f>IFERROR(VLOOKUP(W174,DAY!$A$2:$E$3000,5,0),0)</f>
        <v>0</v>
      </c>
      <c r="X123" s="239">
        <f>IFERROR(VLOOKUP(X174,DAY!$A$2:$E$3000,5,0),0)</f>
        <v>0</v>
      </c>
      <c r="Y123" s="239">
        <f>IFERROR(VLOOKUP(Y174,DAY!$A$2:$E$3000,5,0),0)</f>
        <v>0</v>
      </c>
      <c r="Z123" s="239">
        <f>IFERROR(VLOOKUP(Z174,DAY!$A$2:$E$3000,5,0),0)</f>
        <v>0</v>
      </c>
      <c r="AA123" s="239">
        <f>IFERROR(VLOOKUP(AA174,DAY!$A$2:$E$3000,5,0),0)</f>
        <v>0</v>
      </c>
      <c r="AB123" s="239">
        <f>IFERROR(VLOOKUP(AB174,DAY!$A$2:$E$3000,5,0),0)</f>
        <v>0</v>
      </c>
      <c r="AC123" s="239">
        <f>IFERROR(VLOOKUP(AC174,DAY!$A$2:$E$3000,5,0),0)</f>
        <v>0</v>
      </c>
      <c r="AD123" s="303">
        <f>IFERROR(VLOOKUP(AD174,DAY!$A$2:$E$3000,5,0),0)</f>
        <v>0</v>
      </c>
      <c r="AE123" s="314"/>
      <c r="AF123" s="328"/>
      <c r="AG123" s="338"/>
      <c r="AH123" s="346"/>
      <c r="AI123" s="353"/>
      <c r="AJ123" s="370"/>
      <c r="AM123" s="173"/>
      <c r="AN123" s="173"/>
      <c r="AQ123" s="25" t="str">
        <f>IFERROR(VLOOKUP(AQ200,DAY!$A$2:$E$744,4,0),0)</f>
        <v>月</v>
      </c>
    </row>
    <row r="124" spans="1:43" ht="27.75" customHeight="1">
      <c r="A124" s="204"/>
      <c r="B124" s="225" t="s">
        <v>3</v>
      </c>
      <c r="C124" s="240"/>
      <c r="D124" s="240"/>
      <c r="E124" s="240"/>
      <c r="F124" s="240"/>
      <c r="G124" s="240"/>
      <c r="H124" s="240"/>
      <c r="I124" s="240"/>
      <c r="J124" s="240"/>
      <c r="K124" s="240"/>
      <c r="L124" s="240"/>
      <c r="M124" s="240"/>
      <c r="N124" s="240"/>
      <c r="O124" s="240"/>
      <c r="P124" s="240"/>
      <c r="Q124" s="240"/>
      <c r="R124" s="240"/>
      <c r="S124" s="240"/>
      <c r="T124" s="240"/>
      <c r="U124" s="240"/>
      <c r="V124" s="240"/>
      <c r="W124" s="240"/>
      <c r="X124" s="240"/>
      <c r="Y124" s="240"/>
      <c r="Z124" s="240"/>
      <c r="AA124" s="240"/>
      <c r="AB124" s="240"/>
      <c r="AC124" s="240"/>
      <c r="AD124" s="299"/>
      <c r="AE124" s="315" t="str">
        <f>IF(COUNTA(C124:AD124)=0,"",COUNTIF(C124:AD124,"休日"))</f>
        <v/>
      </c>
      <c r="AF124" s="329" t="str">
        <f>IF(COUNTA(C124:AD124)=0,"",COUNTIF(C124:AD124,"作業"))</f>
        <v/>
      </c>
      <c r="AG124" s="329">
        <f>IFERROR(AE124+AF124,"")</f>
        <v>0</v>
      </c>
      <c r="AH124" s="349" t="str">
        <f>IF(AND(ISNUMBER(AE124),ISNUMBER(AG124)),IFERROR(ROUNDDOWN(AE124/AG124,3),0),"")</f>
        <v/>
      </c>
      <c r="AI124" s="361">
        <f>IFERROR(IF(AG124=0,0,ROUNDDOWN((($AE$16+$AE$22+$AE$28+$AE$34+$AE$40+$AE$46+$AE$52+$AE$58+$AE$64+$AE$70+$AE$76+$AE$82+$AE$88+$AE$94+$AE$100+$AE$106+$AE$112+$AE$118+$AE$124)/($AG$16+$AG$22+$AG$28+$AG$34+$AG$40+$AG$46+$AG$52+$AG$58+$AG$64+$AG$70+$AG$76+$AG$82+$AG$88+$AG$94+$AG$100+$AG$106+$AG$112+$AG$118+$AG$124)),3)),"")</f>
        <v>0</v>
      </c>
      <c r="AJ124" s="374" t="str">
        <f>IF(OR(AI124="",AJ130&lt;&gt;""),"",IF(AI124&gt;=0.285,"クリア","閉所不足"))</f>
        <v/>
      </c>
      <c r="AL124" s="3"/>
      <c r="AM124" s="177"/>
      <c r="AN124" s="177"/>
      <c r="AQ124" s="24" t="str">
        <f>IFERROR(VLOOKUP(AQ200,DAY!$A$2:$E$744,5,0),0)</f>
        <v/>
      </c>
    </row>
    <row r="125" spans="1:43" ht="27.75" customHeight="1">
      <c r="A125" s="205"/>
      <c r="B125" s="226" t="s">
        <v>14</v>
      </c>
      <c r="C125" s="241"/>
      <c r="D125" s="241"/>
      <c r="E125" s="241"/>
      <c r="F125" s="241"/>
      <c r="G125" s="241"/>
      <c r="H125" s="241"/>
      <c r="I125" s="241"/>
      <c r="J125" s="241"/>
      <c r="K125" s="241"/>
      <c r="L125" s="241"/>
      <c r="M125" s="241"/>
      <c r="N125" s="241"/>
      <c r="O125" s="241"/>
      <c r="P125" s="241"/>
      <c r="Q125" s="241"/>
      <c r="R125" s="241"/>
      <c r="S125" s="241"/>
      <c r="T125" s="241"/>
      <c r="U125" s="241"/>
      <c r="V125" s="241"/>
      <c r="W125" s="241"/>
      <c r="X125" s="241"/>
      <c r="Y125" s="241"/>
      <c r="Z125" s="241"/>
      <c r="AA125" s="241"/>
      <c r="AB125" s="241"/>
      <c r="AC125" s="241"/>
      <c r="AD125" s="300"/>
      <c r="AE125" s="316" t="str">
        <f>IF(COUNTA(C125:AD125)=0,"",COUNTIF(C125:AD125,"休日"))</f>
        <v/>
      </c>
      <c r="AF125" s="330" t="str">
        <f>IF(COUNTA(C125:AD125)=0,"",COUNTIF(C125:AD125,"作業"))</f>
        <v/>
      </c>
      <c r="AG125" s="339">
        <f>IFERROR(AE125+AF125,"")</f>
        <v>0</v>
      </c>
      <c r="AH125" s="348" t="str">
        <f>IF(AND(ISNUMBER(AE125),ISNUMBER(AG125)),IFERROR(ROUNDDOWN(AE125/AG125,3),0),"")</f>
        <v/>
      </c>
      <c r="AI125" s="362">
        <f>IFERROR(IF(AG125=0,0,ROUNDDOWN((($AE$17+$AE$23+$AE$29+$AE$35+$AE$41+$AE$47+$AE$53+$AE$59+$AE$65+$AE$71+$AE$77+$AE$83+$AE$89+$AE$95+$AE$101+$AE$107+$AE$113+$AE$119+$AE$125)/($AG$17+$AG$23+$AG$29+$AG$35+$AG$41+$AG$47+$AG$53+$AG$59+$AG$65+$AG$71+$AG$77+$AG$83+$AG$89+$AG$95+$AG$101+$AG$107+$AG$113+$AG$119+$AG$125)),3)),"")</f>
        <v>0</v>
      </c>
      <c r="AJ125" s="375" t="str">
        <f>IF(OR(AI125="",AJ131&lt;&gt;""),"",IF(AI125&gt;=0.285,"クリア","閉所不足"))</f>
        <v/>
      </c>
      <c r="AM125" s="176" t="e">
        <f>ROUNDDOWN(AF124/AE124,3)</f>
        <v>#DIV/0!</v>
      </c>
      <c r="AN125" s="179" t="e">
        <f>ROUNDDOWN(AI124/AH124,3)</f>
        <v>#DIV/0!</v>
      </c>
      <c r="AQ125" s="182">
        <f>IFERROR(VLOOKUP(AQ200,DAY!$A$2:$E$744,6,0),0)</f>
        <v>0</v>
      </c>
    </row>
    <row r="126" spans="1:43" ht="27.75" customHeight="1">
      <c r="A126" s="203" t="s">
        <v>89</v>
      </c>
      <c r="B126" s="221" t="s">
        <v>7</v>
      </c>
      <c r="C126" s="242">
        <f>IFERROR(VLOOKUP(C175,DAY!$A$2:$E$3000,2,0),0)</f>
        <v>0</v>
      </c>
      <c r="D126" s="242">
        <f>IFERROR(VLOOKUP(D175,DAY!$A$2:$E$3000,2,0),0)</f>
        <v>0</v>
      </c>
      <c r="E126" s="242">
        <f>IFERROR(VLOOKUP(E175,DAY!$A$2:$E$3000,2,0),0)</f>
        <v>0</v>
      </c>
      <c r="F126" s="242">
        <f>IFERROR(VLOOKUP(F175,DAY!$A$2:$E$3000,2,0),0)</f>
        <v>0</v>
      </c>
      <c r="G126" s="242">
        <f>IFERROR(VLOOKUP(G175,DAY!$A$2:$E$3000,2,0),0)</f>
        <v>0</v>
      </c>
      <c r="H126" s="242">
        <f>IFERROR(VLOOKUP(H175,DAY!$A$2:$E$3000,2,0),0)</f>
        <v>0</v>
      </c>
      <c r="I126" s="242">
        <f>IFERROR(VLOOKUP(I175,DAY!$A$2:$E$3000,2,0),0)</f>
        <v>0</v>
      </c>
      <c r="J126" s="242">
        <f>IFERROR(VLOOKUP(J175,DAY!$A$2:$E$3000,2,0),0)</f>
        <v>0</v>
      </c>
      <c r="K126" s="242">
        <f>IFERROR(VLOOKUP(K175,DAY!$A$2:$E$3000,2,0),0)</f>
        <v>0</v>
      </c>
      <c r="L126" s="242">
        <f>IFERROR(VLOOKUP(L175,DAY!$A$2:$E$3000,2,0),0)</f>
        <v>0</v>
      </c>
      <c r="M126" s="242">
        <f>IFERROR(VLOOKUP(M175,DAY!$A$2:$E$3000,2,0),0)</f>
        <v>0</v>
      </c>
      <c r="N126" s="242">
        <f>IFERROR(VLOOKUP(N175,DAY!$A$2:$E$3000,2,0),0)</f>
        <v>0</v>
      </c>
      <c r="O126" s="242">
        <f>IFERROR(VLOOKUP(O175,DAY!$A$2:$E$3000,2,0),0)</f>
        <v>0</v>
      </c>
      <c r="P126" s="242">
        <f>IFERROR(VLOOKUP(P175,DAY!$A$2:$E$3000,2,0),0)</f>
        <v>0</v>
      </c>
      <c r="Q126" s="242">
        <f>IFERROR(VLOOKUP(Q175,DAY!$A$2:$E$3000,2,0),0)</f>
        <v>0</v>
      </c>
      <c r="R126" s="242">
        <f>IFERROR(VLOOKUP(R175,DAY!$A$2:$E$3000,2,0),0)</f>
        <v>0</v>
      </c>
      <c r="S126" s="242">
        <f>IFERROR(VLOOKUP(S175,DAY!$A$2:$E$3000,2,0),0)</f>
        <v>0</v>
      </c>
      <c r="T126" s="242">
        <f>IFERROR(VLOOKUP(T175,DAY!$A$2:$E$3000,2,0),0)</f>
        <v>0</v>
      </c>
      <c r="U126" s="242">
        <f>IFERROR(VLOOKUP(U175,DAY!$A$2:$E$3000,2,0),0)</f>
        <v>0</v>
      </c>
      <c r="V126" s="242">
        <f>IFERROR(VLOOKUP(V175,DAY!$A$2:$E$3000,2,0),0)</f>
        <v>0</v>
      </c>
      <c r="W126" s="242">
        <f>IFERROR(VLOOKUP(W175,DAY!$A$2:$E$3000,2,0),0)</f>
        <v>0</v>
      </c>
      <c r="X126" s="242">
        <f>IFERROR(VLOOKUP(X175,DAY!$A$2:$E$3000,2,0),0)</f>
        <v>0</v>
      </c>
      <c r="Y126" s="242">
        <f>IFERROR(VLOOKUP(Y175,DAY!$A$2:$E$3000,2,0),0)</f>
        <v>0</v>
      </c>
      <c r="Z126" s="242">
        <f>IFERROR(VLOOKUP(Z175,DAY!$A$2:$E$3000,2,0),0)</f>
        <v>0</v>
      </c>
      <c r="AA126" s="242">
        <f>IFERROR(VLOOKUP(AA175,DAY!$A$2:$E$3000,2,0),0)</f>
        <v>0</v>
      </c>
      <c r="AB126" s="242">
        <f>IFERROR(VLOOKUP(AB175,DAY!$A$2:$E$3000,2,0),0)</f>
        <v>0</v>
      </c>
      <c r="AC126" s="242">
        <f>IFERROR(VLOOKUP(AC175,DAY!$A$2:$E$3000,2,0),0)</f>
        <v>0</v>
      </c>
      <c r="AD126" s="301">
        <f>IFERROR(VLOOKUP(AD175,DAY!$A$2:$E$3000,2,0),0)</f>
        <v>0</v>
      </c>
      <c r="AE126" s="312" t="s">
        <v>145</v>
      </c>
      <c r="AF126" s="326" t="s">
        <v>146</v>
      </c>
      <c r="AG126" s="337" t="s">
        <v>139</v>
      </c>
      <c r="AH126" s="345" t="s">
        <v>90</v>
      </c>
      <c r="AI126" s="331" t="s">
        <v>138</v>
      </c>
      <c r="AJ126" s="369" t="s">
        <v>147</v>
      </c>
      <c r="AK126" s="3"/>
      <c r="AM126" s="177"/>
      <c r="AN126" s="177"/>
      <c r="AQ126" s="183">
        <f>IFERROR(VLOOKUP(AQ200,DAY!$A$2:$E$744,7,0),0)</f>
        <v>0</v>
      </c>
    </row>
    <row r="127" spans="1:43" ht="27.75" customHeight="1">
      <c r="A127" s="204"/>
      <c r="B127" s="222" t="s">
        <v>8</v>
      </c>
      <c r="C127" s="237">
        <f>IFERROR(VLOOKUP(C175,DAY!$A$2:$E$3000,3,0),0)</f>
        <v>0</v>
      </c>
      <c r="D127" s="237">
        <f>IFERROR(VLOOKUP(D175,DAY!$A$2:$E$3000,3,0),0)</f>
        <v>0</v>
      </c>
      <c r="E127" s="237">
        <f>IFERROR(VLOOKUP(E175,DAY!$A$2:$E$3000,3,0),0)</f>
        <v>0</v>
      </c>
      <c r="F127" s="237">
        <f>IFERROR(VLOOKUP(F175,DAY!$A$2:$E$3000,3,0),0)</f>
        <v>0</v>
      </c>
      <c r="G127" s="237">
        <f>IFERROR(VLOOKUP(G175,DAY!$A$2:$E$3000,3,0),0)</f>
        <v>0</v>
      </c>
      <c r="H127" s="237">
        <f>IFERROR(VLOOKUP(H175,DAY!$A$2:$E$3000,3,0),0)</f>
        <v>0</v>
      </c>
      <c r="I127" s="237">
        <f>IFERROR(VLOOKUP(I175,DAY!$A$2:$E$3000,3,0),0)</f>
        <v>0</v>
      </c>
      <c r="J127" s="237">
        <f>IFERROR(VLOOKUP(J175,DAY!$A$2:$E$3000,3,0),0)</f>
        <v>0</v>
      </c>
      <c r="K127" s="237">
        <f>IFERROR(VLOOKUP(K175,DAY!$A$2:$E$3000,3,0),0)</f>
        <v>0</v>
      </c>
      <c r="L127" s="237">
        <f>IFERROR(VLOOKUP(L175,DAY!$A$2:$E$3000,3,0),0)</f>
        <v>0</v>
      </c>
      <c r="M127" s="237">
        <f>IFERROR(VLOOKUP(M175,DAY!$A$2:$E$3000,3,0),0)</f>
        <v>0</v>
      </c>
      <c r="N127" s="237">
        <f>IFERROR(VLOOKUP(N175,DAY!$A$2:$E$3000,3,0),0)</f>
        <v>0</v>
      </c>
      <c r="O127" s="237">
        <f>IFERROR(VLOOKUP(O175,DAY!$A$2:$E$3000,3,0),0)</f>
        <v>0</v>
      </c>
      <c r="P127" s="237">
        <f>IFERROR(VLOOKUP(P175,DAY!$A$2:$E$3000,3,0),0)</f>
        <v>0</v>
      </c>
      <c r="Q127" s="237">
        <f>IFERROR(VLOOKUP(Q175,DAY!$A$2:$E$3000,3,0),0)</f>
        <v>0</v>
      </c>
      <c r="R127" s="237">
        <f>IFERROR(VLOOKUP(R175,DAY!$A$2:$E$3000,3,0),0)</f>
        <v>0</v>
      </c>
      <c r="S127" s="237">
        <f>IFERROR(VLOOKUP(S175,DAY!$A$2:$E$3000,3,0),0)</f>
        <v>0</v>
      </c>
      <c r="T127" s="237">
        <f>IFERROR(VLOOKUP(T175,DAY!$A$2:$E$3000,3,0),0)</f>
        <v>0</v>
      </c>
      <c r="U127" s="237">
        <f>IFERROR(VLOOKUP(U175,DAY!$A$2:$E$3000,3,0),0)</f>
        <v>0</v>
      </c>
      <c r="V127" s="237">
        <f>IFERROR(VLOOKUP(V175,DAY!$A$2:$E$3000,3,0),0)</f>
        <v>0</v>
      </c>
      <c r="W127" s="237">
        <f>IFERROR(VLOOKUP(W175,DAY!$A$2:$E$3000,3,0),0)</f>
        <v>0</v>
      </c>
      <c r="X127" s="237">
        <f>IFERROR(VLOOKUP(X175,DAY!$A$2:$E$3000,3,0),0)</f>
        <v>0</v>
      </c>
      <c r="Y127" s="237">
        <f>IFERROR(VLOOKUP(Y175,DAY!$A$2:$E$3000,3,0),0)</f>
        <v>0</v>
      </c>
      <c r="Z127" s="237">
        <f>IFERROR(VLOOKUP(Z175,DAY!$A$2:$E$3000,3,0),0)</f>
        <v>0</v>
      </c>
      <c r="AA127" s="237">
        <f>IFERROR(VLOOKUP(AA175,DAY!$A$2:$E$3000,3,0),0)</f>
        <v>0</v>
      </c>
      <c r="AB127" s="237">
        <f>IFERROR(VLOOKUP(AB175,DAY!$A$2:$E$3000,3,0),0)</f>
        <v>0</v>
      </c>
      <c r="AC127" s="237">
        <f>IFERROR(VLOOKUP(AC175,DAY!$A$2:$E$3000,3,0),0)</f>
        <v>0</v>
      </c>
      <c r="AD127" s="302">
        <f>IFERROR(VLOOKUP(AD175,DAY!$A$2:$E$3000,3,0),0)</f>
        <v>0</v>
      </c>
      <c r="AE127" s="313"/>
      <c r="AF127" s="327"/>
      <c r="AG127" s="338"/>
      <c r="AH127" s="346"/>
      <c r="AI127" s="332"/>
      <c r="AJ127" s="370"/>
      <c r="AM127" s="177"/>
      <c r="AN127" s="177"/>
      <c r="AQ127" s="19">
        <f>IFERROR(VLOOKUP(AQ206,DAY!$A$2:$E$744,2,0),0)</f>
        <v>4</v>
      </c>
    </row>
    <row r="128" spans="1:43" ht="27.75" customHeight="1">
      <c r="A128" s="204"/>
      <c r="B128" s="223" t="s">
        <v>9</v>
      </c>
      <c r="C128" s="238">
        <f>IFERROR(VLOOKUP(C175,DAY!$A$2:$E$3000,4,0),0)</f>
        <v>0</v>
      </c>
      <c r="D128" s="238">
        <f>IFERROR(VLOOKUP(D175,DAY!$A$2:$E$3000,4,0),0)</f>
        <v>0</v>
      </c>
      <c r="E128" s="238">
        <f>IFERROR(VLOOKUP(E175,DAY!$A$2:$E$3000,4,0),0)</f>
        <v>0</v>
      </c>
      <c r="F128" s="238">
        <f>IFERROR(VLOOKUP(F175,DAY!$A$2:$E$3000,4,0),0)</f>
        <v>0</v>
      </c>
      <c r="G128" s="238">
        <f>IFERROR(VLOOKUP(G175,DAY!$A$2:$E$3000,4,0),0)</f>
        <v>0</v>
      </c>
      <c r="H128" s="238">
        <f>IFERROR(VLOOKUP(H175,DAY!$A$2:$E$3000,4,0),0)</f>
        <v>0</v>
      </c>
      <c r="I128" s="238">
        <f>IFERROR(VLOOKUP(I175,DAY!$A$2:$E$3000,4,0),0)</f>
        <v>0</v>
      </c>
      <c r="J128" s="238">
        <f>IFERROR(VLOOKUP(J175,DAY!$A$2:$E$3000,4,0),0)</f>
        <v>0</v>
      </c>
      <c r="K128" s="238">
        <f>IFERROR(VLOOKUP(K175,DAY!$A$2:$E$3000,4,0),0)</f>
        <v>0</v>
      </c>
      <c r="L128" s="238">
        <f>IFERROR(VLOOKUP(L175,DAY!$A$2:$E$3000,4,0),0)</f>
        <v>0</v>
      </c>
      <c r="M128" s="238">
        <f>IFERROR(VLOOKUP(M175,DAY!$A$2:$E$3000,4,0),0)</f>
        <v>0</v>
      </c>
      <c r="N128" s="238">
        <f>IFERROR(VLOOKUP(N175,DAY!$A$2:$E$3000,4,0),0)</f>
        <v>0</v>
      </c>
      <c r="O128" s="238">
        <f>IFERROR(VLOOKUP(O175,DAY!$A$2:$E$3000,4,0),0)</f>
        <v>0</v>
      </c>
      <c r="P128" s="238">
        <f>IFERROR(VLOOKUP(P175,DAY!$A$2:$E$3000,4,0),0)</f>
        <v>0</v>
      </c>
      <c r="Q128" s="238">
        <f>IFERROR(VLOOKUP(Q175,DAY!$A$2:$E$3000,4,0),0)</f>
        <v>0</v>
      </c>
      <c r="R128" s="238">
        <f>IFERROR(VLOOKUP(R175,DAY!$A$2:$E$3000,4,0),0)</f>
        <v>0</v>
      </c>
      <c r="S128" s="238">
        <f>IFERROR(VLOOKUP(S175,DAY!$A$2:$E$3000,4,0),0)</f>
        <v>0</v>
      </c>
      <c r="T128" s="238">
        <f>IFERROR(VLOOKUP(T175,DAY!$A$2:$E$3000,4,0),0)</f>
        <v>0</v>
      </c>
      <c r="U128" s="238">
        <f>IFERROR(VLOOKUP(U175,DAY!$A$2:$E$3000,4,0),0)</f>
        <v>0</v>
      </c>
      <c r="V128" s="238">
        <f>IFERROR(VLOOKUP(V175,DAY!$A$2:$E$3000,4,0),0)</f>
        <v>0</v>
      </c>
      <c r="W128" s="238">
        <f>IFERROR(VLOOKUP(W175,DAY!$A$2:$E$3000,4,0),0)</f>
        <v>0</v>
      </c>
      <c r="X128" s="238">
        <f>IFERROR(VLOOKUP(X175,DAY!$A$2:$E$3000,4,0),0)</f>
        <v>0</v>
      </c>
      <c r="Y128" s="238">
        <f>IFERROR(VLOOKUP(Y175,DAY!$A$2:$E$3000,4,0),0)</f>
        <v>0</v>
      </c>
      <c r="Z128" s="238">
        <f>IFERROR(VLOOKUP(Z175,DAY!$A$2:$E$3000,4,0),0)</f>
        <v>0</v>
      </c>
      <c r="AA128" s="238">
        <f>IFERROR(VLOOKUP(AA175,DAY!$A$2:$E$3000,4,0),0)</f>
        <v>0</v>
      </c>
      <c r="AB128" s="238">
        <f>IFERROR(VLOOKUP(AB175,DAY!$A$2:$E$3000,4,0),0)</f>
        <v>0</v>
      </c>
      <c r="AC128" s="238">
        <f>IFERROR(VLOOKUP(AC175,DAY!$A$2:$E$3000,4,0),0)</f>
        <v>0</v>
      </c>
      <c r="AD128" s="304">
        <f>IFERROR(VLOOKUP(AD175,DAY!$A$2:$E$3000,4,0),0)</f>
        <v>0</v>
      </c>
      <c r="AE128" s="313"/>
      <c r="AF128" s="327"/>
      <c r="AG128" s="338"/>
      <c r="AH128" s="346"/>
      <c r="AI128" s="332"/>
      <c r="AJ128" s="370"/>
      <c r="AM128" s="177"/>
      <c r="AN128" s="177"/>
      <c r="AQ128" s="25">
        <f>IFERROR(VLOOKUP(AQ206,DAY!$A$2:$E$744,3,0),0)</f>
        <v>13</v>
      </c>
    </row>
    <row r="129" spans="1:62" ht="89.25" customHeight="1">
      <c r="A129" s="204"/>
      <c r="B129" s="224" t="s">
        <v>144</v>
      </c>
      <c r="C129" s="239">
        <f>IFERROR(VLOOKUP(C175,DAY!$A$2:$E$3000,5,0),0)</f>
        <v>0</v>
      </c>
      <c r="D129" s="239">
        <f>IFERROR(VLOOKUP(D175,DAY!$A$2:$E$3000,5,0),0)</f>
        <v>0</v>
      </c>
      <c r="E129" s="239">
        <f>IFERROR(VLOOKUP(E175,DAY!$A$2:$E$3000,5,0),0)</f>
        <v>0</v>
      </c>
      <c r="F129" s="239">
        <f>IFERROR(VLOOKUP(F175,DAY!$A$2:$E$3000,5,0),0)</f>
        <v>0</v>
      </c>
      <c r="G129" s="239">
        <f>IFERROR(VLOOKUP(G175,DAY!$A$2:$E$3000,5,0),0)</f>
        <v>0</v>
      </c>
      <c r="H129" s="239">
        <f>IFERROR(VLOOKUP(H175,DAY!$A$2:$E$3000,5,0),0)</f>
        <v>0</v>
      </c>
      <c r="I129" s="239">
        <f>IFERROR(VLOOKUP(I175,DAY!$A$2:$E$3000,5,0),0)</f>
        <v>0</v>
      </c>
      <c r="J129" s="239">
        <f>IFERROR(VLOOKUP(J175,DAY!$A$2:$E$3000,5,0),0)</f>
        <v>0</v>
      </c>
      <c r="K129" s="239">
        <f>IFERROR(VLOOKUP(K175,DAY!$A$2:$E$3000,5,0),0)</f>
        <v>0</v>
      </c>
      <c r="L129" s="239">
        <f>IFERROR(VLOOKUP(L175,DAY!$A$2:$E$3000,5,0),0)</f>
        <v>0</v>
      </c>
      <c r="M129" s="239">
        <f>IFERROR(VLOOKUP(M175,DAY!$A$2:$E$3000,5,0),0)</f>
        <v>0</v>
      </c>
      <c r="N129" s="239">
        <f>IFERROR(VLOOKUP(N175,DAY!$A$2:$E$3000,5,0),0)</f>
        <v>0</v>
      </c>
      <c r="O129" s="239">
        <f>IFERROR(VLOOKUP(O175,DAY!$A$2:$E$3000,5,0),0)</f>
        <v>0</v>
      </c>
      <c r="P129" s="239">
        <f>IFERROR(VLOOKUP(P175,DAY!$A$2:$E$3000,5,0),0)</f>
        <v>0</v>
      </c>
      <c r="Q129" s="239">
        <f>IFERROR(VLOOKUP(Q175,DAY!$A$2:$E$3000,5,0),0)</f>
        <v>0</v>
      </c>
      <c r="R129" s="239">
        <f>IFERROR(VLOOKUP(R175,DAY!$A$2:$E$3000,5,0),0)</f>
        <v>0</v>
      </c>
      <c r="S129" s="239">
        <f>IFERROR(VLOOKUP(S175,DAY!$A$2:$E$3000,5,0),0)</f>
        <v>0</v>
      </c>
      <c r="T129" s="239">
        <f>IFERROR(VLOOKUP(T175,DAY!$A$2:$E$3000,5,0),0)</f>
        <v>0</v>
      </c>
      <c r="U129" s="239">
        <f>IFERROR(VLOOKUP(U175,DAY!$A$2:$E$3000,5,0),0)</f>
        <v>0</v>
      </c>
      <c r="V129" s="239">
        <f>IFERROR(VLOOKUP(V175,DAY!$A$2:$E$3000,5,0),0)</f>
        <v>0</v>
      </c>
      <c r="W129" s="239">
        <f>IFERROR(VLOOKUP(W175,DAY!$A$2:$E$3000,5,0),0)</f>
        <v>0</v>
      </c>
      <c r="X129" s="239">
        <f>IFERROR(VLOOKUP(X175,DAY!$A$2:$E$3000,5,0),0)</f>
        <v>0</v>
      </c>
      <c r="Y129" s="239">
        <f>IFERROR(VLOOKUP(Y175,DAY!$A$2:$E$3000,5,0),0)</f>
        <v>0</v>
      </c>
      <c r="Z129" s="239">
        <f>IFERROR(VLOOKUP(Z175,DAY!$A$2:$E$3000,5,0),0)</f>
        <v>0</v>
      </c>
      <c r="AA129" s="239">
        <f>IFERROR(VLOOKUP(AA175,DAY!$A$2:$E$3000,5,0),0)</f>
        <v>0</v>
      </c>
      <c r="AB129" s="239">
        <f>IFERROR(VLOOKUP(AB175,DAY!$A$2:$E$3000,5,0),0)</f>
        <v>0</v>
      </c>
      <c r="AC129" s="239">
        <f>IFERROR(VLOOKUP(AC175,DAY!$A$2:$E$3000,5,0),0)</f>
        <v>0</v>
      </c>
      <c r="AD129" s="303">
        <f>IFERROR(VLOOKUP(AD175,DAY!$A$2:$E$3000,5,0),0)</f>
        <v>0</v>
      </c>
      <c r="AE129" s="314"/>
      <c r="AF129" s="328"/>
      <c r="AG129" s="338"/>
      <c r="AH129" s="346"/>
      <c r="AI129" s="353"/>
      <c r="AJ129" s="370"/>
      <c r="AM129" s="173"/>
      <c r="AN129" s="173"/>
      <c r="AQ129" s="25" t="str">
        <f>IFERROR(VLOOKUP(AQ206,DAY!$A$2:$E$744,4,0),0)</f>
        <v>月</v>
      </c>
    </row>
    <row r="130" spans="1:62" ht="27.75" customHeight="1">
      <c r="A130" s="204"/>
      <c r="B130" s="225" t="s">
        <v>3</v>
      </c>
      <c r="C130" s="240"/>
      <c r="D130" s="240"/>
      <c r="E130" s="240"/>
      <c r="F130" s="240"/>
      <c r="G130" s="240"/>
      <c r="H130" s="240"/>
      <c r="I130" s="240"/>
      <c r="J130" s="240"/>
      <c r="K130" s="240"/>
      <c r="L130" s="240"/>
      <c r="M130" s="240"/>
      <c r="N130" s="240"/>
      <c r="O130" s="240"/>
      <c r="P130" s="240"/>
      <c r="Q130" s="240"/>
      <c r="R130" s="240"/>
      <c r="S130" s="240"/>
      <c r="T130" s="240"/>
      <c r="U130" s="240"/>
      <c r="V130" s="240"/>
      <c r="W130" s="240"/>
      <c r="X130" s="240"/>
      <c r="Y130" s="240"/>
      <c r="Z130" s="240"/>
      <c r="AA130" s="240"/>
      <c r="AB130" s="240"/>
      <c r="AC130" s="240"/>
      <c r="AD130" s="299"/>
      <c r="AE130" s="315" t="str">
        <f>IF(COUNTA(C130:AD130)=0,"",COUNTIF(C130:AD130,"休日"))</f>
        <v/>
      </c>
      <c r="AF130" s="329" t="str">
        <f>IF(COUNTA(C130:AD130)=0,"",COUNTIF(C130:AD130,"作業"))</f>
        <v/>
      </c>
      <c r="AG130" s="329">
        <f>IFERROR(AE130+AF130,"")</f>
        <v>0</v>
      </c>
      <c r="AH130" s="349" t="str">
        <f>IF(AND(ISNUMBER(AE130),ISNUMBER(AG130)),IFERROR(ROUNDDOWN(AE130/AG130,3),0),"")</f>
        <v/>
      </c>
      <c r="AI130" s="361">
        <f>IFERROR(IF(AG130=0,0,ROUNDDOWN((($AE$16+$AE$22+$AE$28+$AE$34+$AE$40+$AE$46+$AE$52+$AE$58+$AE$64+$AE$70+$AE$76+$AE$82+$AE$88+$AE$94+$AE$100+$AE$106+$AE$112+$AE$118+$AE$124+$AE$130)/($AG$16+$AG$22+$AG$28+$AG$34+$AG$40+$AG$46+$AG$52+$AG$58+$AG$64+$AG$70+$AG$76+$AG$82+$AG$88+$AG$94+$AG$100+$AG$106+$AG$112+$AG$118+$AG$124+$AG$130)),3)),"")</f>
        <v>0</v>
      </c>
      <c r="AJ130" s="374" t="str">
        <f>IF(AI130="","",IF(AI130&gt;=0.285,"クリア","閉所不足"))</f>
        <v/>
      </c>
      <c r="AL130" s="3"/>
      <c r="AM130" s="177"/>
      <c r="AN130" s="177"/>
      <c r="AQ130" s="24" t="str">
        <f>IFERROR(VLOOKUP(AQ206,DAY!$A$2:$E$744,5,0),0)</f>
        <v/>
      </c>
    </row>
    <row r="131" spans="1:62" ht="27.75" customHeight="1">
      <c r="A131" s="205"/>
      <c r="B131" s="226" t="s">
        <v>14</v>
      </c>
      <c r="C131" s="241"/>
      <c r="D131" s="241"/>
      <c r="E131" s="241"/>
      <c r="F131" s="241"/>
      <c r="G131" s="241"/>
      <c r="H131" s="241"/>
      <c r="I131" s="241"/>
      <c r="J131" s="241"/>
      <c r="K131" s="241"/>
      <c r="L131" s="241"/>
      <c r="M131" s="241"/>
      <c r="N131" s="241"/>
      <c r="O131" s="241"/>
      <c r="P131" s="241"/>
      <c r="Q131" s="241"/>
      <c r="R131" s="241"/>
      <c r="S131" s="241"/>
      <c r="T131" s="241"/>
      <c r="U131" s="241"/>
      <c r="V131" s="241"/>
      <c r="W131" s="241"/>
      <c r="X131" s="241"/>
      <c r="Y131" s="241"/>
      <c r="Z131" s="241"/>
      <c r="AA131" s="241"/>
      <c r="AB131" s="241"/>
      <c r="AC131" s="241"/>
      <c r="AD131" s="300"/>
      <c r="AE131" s="316" t="str">
        <f>IF(COUNTA(C131:AD131)=0,"",COUNTIF(C131:AD131,"休日"))</f>
        <v/>
      </c>
      <c r="AF131" s="330" t="str">
        <f>IF(COUNTA(C131:AD131)=0,"",COUNTIF(C131:AD131,"作業"))</f>
        <v/>
      </c>
      <c r="AG131" s="339">
        <f>IFERROR(AE131+AF131,"")</f>
        <v>0</v>
      </c>
      <c r="AH131" s="348" t="str">
        <f>IF(AND(ISNUMBER(AE131),ISNUMBER(AG131)),IFERROR(ROUNDDOWN(AE131/AG131,3),0),"")</f>
        <v/>
      </c>
      <c r="AI131" s="362">
        <f>IFERROR(IF(AG131=0,0,ROUNDDOWN((($AE$17+$AE$23+$AE$29+$AE$35+$AE$41+$AE$47+$AE$53+$AE$59+$AE$65+$AE$71+$AE$77+$AE$83+$AE$89+$AE$95+$AE$101+$AE$107+$AE$113+$AE$119+$AE$125+$AE$131)/($AG$17+$AG$23+$AG$29+$AG$35+$AG$41+$AG$47+$AG$53+$AG$59+$AG$65+$AG$71+$AG$77+$AG$83+$AG$89+$AG$95+$AG$101+$AG$107+$AG$113+$AG$119+$AG$125+$AG$131)),3)),"")</f>
        <v>0</v>
      </c>
      <c r="AJ131" s="375" t="str">
        <f>IF(AI131="","",IF(AI131&gt;=0.285,"クリア","閉所不足"))</f>
        <v/>
      </c>
      <c r="AM131" s="176" t="e">
        <f>ROUNDDOWN(AF130/AE130,3)</f>
        <v>#DIV/0!</v>
      </c>
      <c r="AN131" s="179" t="e">
        <f>ROUNDDOWN(AI130/AH130,3)</f>
        <v>#DIV/0!</v>
      </c>
      <c r="AQ131" s="182">
        <f>IFERROR(VLOOKUP(AQ206,DAY!$A$2:$E$744,6,0),0)</f>
        <v>0</v>
      </c>
    </row>
    <row r="132" spans="1:62" ht="27.75" customHeight="1">
      <c r="A132" s="13"/>
      <c r="B132" s="227" t="s">
        <v>13</v>
      </c>
      <c r="C132" s="28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02"/>
      <c r="AF132" s="102"/>
      <c r="AG132" s="102"/>
      <c r="AH132" s="102"/>
      <c r="AI132" s="102"/>
      <c r="AJ132" s="167"/>
      <c r="AK132" s="3"/>
      <c r="AM132" s="177"/>
      <c r="AN132" s="177"/>
      <c r="AQ132" s="183">
        <f>IFERROR(VLOOKUP(AQ206,DAY!$A$2:$E$744,7,0),0)</f>
        <v>0</v>
      </c>
      <c r="BJ132" s="381"/>
    </row>
    <row r="133" spans="1:62" ht="27.75" hidden="1" customHeight="1">
      <c r="A133" s="13"/>
      <c r="B133" s="28"/>
      <c r="C133" s="28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AM133" s="177"/>
      <c r="AN133" s="177"/>
    </row>
    <row r="134" spans="1:62" ht="27.75" hidden="1" customHeight="1">
      <c r="A134" s="13"/>
      <c r="B134" s="28"/>
      <c r="C134" s="28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AM134" s="177"/>
      <c r="AN134" s="177"/>
    </row>
    <row r="135" spans="1:62" ht="27.75" hidden="1" customHeight="1">
      <c r="A135" s="13"/>
      <c r="B135" s="28"/>
      <c r="C135" s="28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AM135" s="177"/>
      <c r="AN135" s="177"/>
    </row>
    <row r="136" spans="1:62" ht="27.75" hidden="1" customHeight="1">
      <c r="A136" s="13"/>
      <c r="B136" s="28"/>
      <c r="C136" s="28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AM136" s="177"/>
      <c r="AN136" s="177"/>
    </row>
    <row r="137" spans="1:62" ht="27.75" hidden="1" customHeight="1">
      <c r="A137" s="13"/>
      <c r="B137" s="28"/>
      <c r="C137" s="28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AM137" s="177"/>
      <c r="AN137" s="177"/>
    </row>
    <row r="138" spans="1:62" ht="27.75" hidden="1" customHeight="1">
      <c r="A138" s="13"/>
      <c r="B138" s="28"/>
      <c r="C138" s="28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AM138" s="177"/>
      <c r="AN138" s="177"/>
    </row>
    <row r="139" spans="1:62" ht="27.75" hidden="1" customHeight="1">
      <c r="A139" s="13"/>
      <c r="B139" s="28"/>
      <c r="C139" s="28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283"/>
      <c r="AA139" s="286"/>
      <c r="AB139" s="286"/>
      <c r="AC139" s="286"/>
      <c r="AD139" s="286"/>
      <c r="AE139" s="320"/>
      <c r="AF139" s="320"/>
      <c r="AG139" s="320"/>
      <c r="AH139" s="286"/>
      <c r="AI139" s="286"/>
      <c r="AJ139" s="286"/>
      <c r="AM139" s="177"/>
      <c r="AN139" s="177"/>
    </row>
    <row r="140" spans="1:62" ht="27.75" hidden="1" customHeight="1"/>
    <row r="141" spans="1:62" s="1" customFormat="1" ht="27.75" hidden="1" customHeight="1">
      <c r="A141" s="14"/>
      <c r="B141" s="29"/>
      <c r="C141" s="25"/>
      <c r="D141" s="40"/>
      <c r="E141" s="42"/>
      <c r="F141" s="42"/>
      <c r="G141" s="42"/>
      <c r="H141" s="4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F141" s="42"/>
      <c r="AG141" s="42"/>
      <c r="AH141" s="42"/>
      <c r="AI141" s="158"/>
    </row>
    <row r="142" spans="1:62" s="1" customFormat="1" ht="27.75" hidden="1" customHeight="1">
      <c r="A142" s="15"/>
      <c r="B142" s="30"/>
      <c r="C142" s="244" t="s">
        <v>43</v>
      </c>
      <c r="D142" s="244" t="s">
        <v>43</v>
      </c>
      <c r="E142" s="252"/>
      <c r="F142" s="253" t="s">
        <v>91</v>
      </c>
      <c r="G142" s="252"/>
      <c r="H142" s="252"/>
      <c r="I142" s="252"/>
      <c r="J142" s="252"/>
      <c r="K142" s="252"/>
      <c r="L142" s="252"/>
      <c r="M142" s="252"/>
      <c r="N142" s="252"/>
      <c r="O142" s="252"/>
      <c r="P142" s="252"/>
      <c r="Q142" s="252"/>
      <c r="R142" s="252"/>
      <c r="S142" s="252"/>
      <c r="T142" s="252"/>
      <c r="U142" s="252"/>
      <c r="V142" s="252"/>
      <c r="W142" s="252"/>
      <c r="X142" s="252"/>
      <c r="Y142" s="252"/>
      <c r="Z142" s="252" t="s">
        <v>17</v>
      </c>
      <c r="AA142" s="252">
        <v>0</v>
      </c>
      <c r="AB142" s="252"/>
      <c r="AC142" s="252"/>
      <c r="AE142" s="109"/>
      <c r="AI142" s="159"/>
    </row>
    <row r="143" spans="1:62" s="1" customFormat="1" ht="27.75" hidden="1" customHeight="1">
      <c r="A143" s="15"/>
      <c r="B143" s="30"/>
      <c r="C143" s="244" t="s">
        <v>36</v>
      </c>
      <c r="D143" s="244" t="s">
        <v>36</v>
      </c>
      <c r="E143" s="252"/>
      <c r="F143" s="253" t="s">
        <v>28</v>
      </c>
      <c r="G143" s="252"/>
      <c r="H143" s="252"/>
      <c r="I143" s="252"/>
      <c r="J143" s="258" t="s">
        <v>101</v>
      </c>
      <c r="K143" s="262"/>
      <c r="L143" s="262"/>
      <c r="M143" s="262"/>
      <c r="N143" s="262"/>
      <c r="O143" s="262"/>
      <c r="P143" s="262"/>
      <c r="Q143" s="262"/>
      <c r="R143" s="262"/>
      <c r="S143" s="262"/>
      <c r="T143" s="262"/>
      <c r="U143" s="262"/>
      <c r="V143" s="262"/>
      <c r="W143" s="262"/>
      <c r="X143" s="275"/>
      <c r="Y143" s="252"/>
      <c r="Z143" s="187" t="s">
        <v>35</v>
      </c>
      <c r="AA143" s="252">
        <v>1</v>
      </c>
      <c r="AB143" s="252"/>
      <c r="AC143" s="252"/>
      <c r="AE143" s="109"/>
      <c r="AI143" s="159"/>
    </row>
    <row r="144" spans="1:62" s="1" customFormat="1" ht="27.75" hidden="1" customHeight="1">
      <c r="A144" s="15"/>
      <c r="B144" s="30"/>
      <c r="C144" s="244" t="s">
        <v>96</v>
      </c>
      <c r="D144" s="244" t="s">
        <v>96</v>
      </c>
      <c r="E144" s="252"/>
      <c r="F144" s="253" t="s">
        <v>112</v>
      </c>
      <c r="G144" s="252"/>
      <c r="H144" s="252"/>
      <c r="I144" s="252"/>
      <c r="J144" s="258" t="s">
        <v>141</v>
      </c>
      <c r="K144" s="262"/>
      <c r="L144" s="262"/>
      <c r="M144" s="262"/>
      <c r="N144" s="262"/>
      <c r="O144" s="262"/>
      <c r="P144" s="262"/>
      <c r="Q144" s="262"/>
      <c r="R144" s="262"/>
      <c r="S144" s="262"/>
      <c r="T144" s="262"/>
      <c r="U144" s="262"/>
      <c r="V144" s="262"/>
      <c r="W144" s="262"/>
      <c r="X144" s="275"/>
      <c r="Y144" s="252"/>
      <c r="Z144" s="252" t="s">
        <v>44</v>
      </c>
      <c r="AA144" s="252">
        <v>2</v>
      </c>
      <c r="AB144" s="252"/>
      <c r="AC144" s="252"/>
      <c r="AE144" s="109"/>
      <c r="AI144" s="159"/>
    </row>
    <row r="145" spans="1:52" s="1" customFormat="1" ht="27.75" hidden="1" customHeight="1">
      <c r="A145" s="15"/>
      <c r="B145" s="30"/>
      <c r="C145" s="244" t="s">
        <v>107</v>
      </c>
      <c r="D145" s="244" t="s">
        <v>107</v>
      </c>
      <c r="E145" s="252"/>
      <c r="F145" s="253" t="s">
        <v>148</v>
      </c>
      <c r="G145" s="252"/>
      <c r="H145" s="252"/>
      <c r="I145" s="252"/>
      <c r="J145" s="258" t="s">
        <v>142</v>
      </c>
      <c r="K145" s="262"/>
      <c r="L145" s="262"/>
      <c r="M145" s="262"/>
      <c r="N145" s="262"/>
      <c r="O145" s="262"/>
      <c r="P145" s="262"/>
      <c r="Q145" s="262"/>
      <c r="R145" s="262"/>
      <c r="S145" s="262"/>
      <c r="T145" s="262"/>
      <c r="U145" s="262"/>
      <c r="V145" s="262"/>
      <c r="W145" s="262"/>
      <c r="X145" s="275"/>
      <c r="Y145" s="252"/>
      <c r="Z145" s="252" t="s">
        <v>4</v>
      </c>
      <c r="AA145" s="252">
        <v>3</v>
      </c>
      <c r="AB145" s="252"/>
      <c r="AC145" s="252"/>
      <c r="AI145" s="159"/>
    </row>
    <row r="146" spans="1:52" s="1" customFormat="1" ht="27.75" hidden="1" customHeight="1">
      <c r="A146" s="15"/>
      <c r="B146" s="30"/>
      <c r="C146" s="244" t="s">
        <v>97</v>
      </c>
      <c r="D146" s="244" t="s">
        <v>97</v>
      </c>
      <c r="E146" s="252"/>
      <c r="F146" s="252" t="s">
        <v>92</v>
      </c>
      <c r="G146" s="252"/>
      <c r="H146" s="252"/>
      <c r="I146" s="252"/>
      <c r="J146" s="258" t="s">
        <v>143</v>
      </c>
      <c r="K146" s="262"/>
      <c r="L146" s="262"/>
      <c r="M146" s="262"/>
      <c r="N146" s="262"/>
      <c r="O146" s="262"/>
      <c r="P146" s="262"/>
      <c r="Q146" s="262"/>
      <c r="R146" s="262"/>
      <c r="S146" s="262"/>
      <c r="T146" s="262"/>
      <c r="U146" s="262"/>
      <c r="V146" s="262"/>
      <c r="W146" s="262"/>
      <c r="X146" s="275"/>
      <c r="Y146" s="252"/>
      <c r="Z146" s="252" t="s">
        <v>55</v>
      </c>
      <c r="AA146" s="252">
        <v>4</v>
      </c>
      <c r="AB146" s="252"/>
      <c r="AC146" s="252"/>
      <c r="AI146" s="159"/>
    </row>
    <row r="147" spans="1:52" s="1" customFormat="1" ht="27.75" hidden="1" customHeight="1">
      <c r="A147" s="15"/>
      <c r="B147" s="30"/>
      <c r="C147" s="244"/>
      <c r="D147" s="244"/>
      <c r="E147" s="252"/>
      <c r="F147" s="252"/>
      <c r="G147" s="252"/>
      <c r="H147" s="252"/>
      <c r="I147" s="252"/>
      <c r="J147" s="259"/>
      <c r="K147" s="262"/>
      <c r="L147" s="262"/>
      <c r="M147" s="262"/>
      <c r="N147" s="262"/>
      <c r="O147" s="262"/>
      <c r="P147" s="262"/>
      <c r="Q147" s="262"/>
      <c r="R147" s="262"/>
      <c r="S147" s="262"/>
      <c r="T147" s="262"/>
      <c r="U147" s="262"/>
      <c r="V147" s="262"/>
      <c r="W147" s="262"/>
      <c r="X147" s="275"/>
      <c r="Y147" s="252"/>
      <c r="Z147" s="252" t="s">
        <v>19</v>
      </c>
      <c r="AA147" s="252">
        <v>5</v>
      </c>
      <c r="AB147" s="252"/>
      <c r="AC147" s="252"/>
      <c r="AI147" s="159"/>
    </row>
    <row r="148" spans="1:52" s="1" customFormat="1" ht="27.75" hidden="1" customHeight="1">
      <c r="A148" s="15"/>
      <c r="B148" s="30"/>
      <c r="C148" s="244"/>
      <c r="D148" s="244"/>
      <c r="E148" s="252"/>
      <c r="F148" s="252"/>
      <c r="G148" s="252"/>
      <c r="H148" s="252"/>
      <c r="I148" s="252"/>
      <c r="J148" s="259"/>
      <c r="K148" s="262"/>
      <c r="L148" s="262"/>
      <c r="M148" s="262"/>
      <c r="N148" s="262"/>
      <c r="O148" s="262"/>
      <c r="P148" s="262"/>
      <c r="Q148" s="262"/>
      <c r="R148" s="262"/>
      <c r="S148" s="262"/>
      <c r="T148" s="262"/>
      <c r="U148" s="262"/>
      <c r="V148" s="262"/>
      <c r="W148" s="262"/>
      <c r="X148" s="275"/>
      <c r="Y148" s="252"/>
      <c r="Z148" s="252" t="s">
        <v>62</v>
      </c>
      <c r="AA148" s="252">
        <v>6</v>
      </c>
      <c r="AB148" s="252"/>
      <c r="AC148" s="252"/>
      <c r="AI148" s="159"/>
    </row>
    <row r="149" spans="1:52" s="1" customFormat="1" ht="27.75" hidden="1" customHeight="1">
      <c r="A149" s="15"/>
      <c r="B149" s="30"/>
      <c r="C149" s="244"/>
      <c r="D149" s="244"/>
      <c r="E149" s="252"/>
      <c r="F149" s="252"/>
      <c r="G149" s="252"/>
      <c r="H149" s="252"/>
      <c r="I149" s="252"/>
      <c r="J149" s="259"/>
      <c r="K149" s="262"/>
      <c r="L149" s="262"/>
      <c r="M149" s="262"/>
      <c r="N149" s="262"/>
      <c r="O149" s="262"/>
      <c r="P149" s="262"/>
      <c r="Q149" s="262"/>
      <c r="R149" s="262"/>
      <c r="S149" s="262"/>
      <c r="T149" s="262"/>
      <c r="U149" s="262"/>
      <c r="V149" s="262"/>
      <c r="W149" s="262"/>
      <c r="X149" s="275"/>
      <c r="Y149" s="252"/>
      <c r="Z149" s="252"/>
      <c r="AA149" s="252"/>
      <c r="AB149" s="252"/>
      <c r="AC149" s="252"/>
      <c r="AI149" s="159"/>
    </row>
    <row r="150" spans="1:52" s="1" customFormat="1" ht="27.75" hidden="1" customHeight="1">
      <c r="A150" s="15"/>
      <c r="B150" s="30"/>
      <c r="C150" s="245"/>
      <c r="D150" s="244"/>
      <c r="E150" s="252"/>
      <c r="F150" s="252"/>
      <c r="G150" s="252"/>
      <c r="H150" s="252"/>
      <c r="I150" s="252"/>
      <c r="J150" s="259"/>
      <c r="K150" s="262"/>
      <c r="L150" s="262"/>
      <c r="M150" s="262"/>
      <c r="N150" s="262"/>
      <c r="O150" s="262"/>
      <c r="P150" s="262"/>
      <c r="Q150" s="262"/>
      <c r="R150" s="262"/>
      <c r="S150" s="262"/>
      <c r="T150" s="262"/>
      <c r="U150" s="262"/>
      <c r="V150" s="262"/>
      <c r="W150" s="262"/>
      <c r="X150" s="275"/>
      <c r="Y150" s="252"/>
      <c r="Z150" s="252"/>
      <c r="AA150" s="252"/>
      <c r="AB150" s="252"/>
      <c r="AC150" s="252"/>
      <c r="AI150" s="159"/>
    </row>
    <row r="151" spans="1:52" s="1" customFormat="1" ht="27.75" hidden="1" customHeight="1">
      <c r="A151" s="15"/>
      <c r="B151" s="30"/>
      <c r="C151" s="30"/>
      <c r="AI151" s="159"/>
    </row>
    <row r="152" spans="1:52" s="1" customFormat="1" ht="27.75" hidden="1" customHeight="1">
      <c r="A152" s="15"/>
      <c r="B152" s="30"/>
      <c r="C152" s="30"/>
      <c r="AI152" s="159"/>
    </row>
    <row r="153" spans="1:52" s="1" customFormat="1" ht="27.75" hidden="1" customHeight="1">
      <c r="A153" s="15"/>
      <c r="B153" s="30"/>
      <c r="C153" s="2"/>
      <c r="AI153" s="159"/>
    </row>
    <row r="154" spans="1:52" s="1" customFormat="1" ht="27.75" customHeight="1">
      <c r="A154" s="15"/>
      <c r="B154" s="30"/>
      <c r="C154" s="30"/>
      <c r="AI154" s="159"/>
    </row>
    <row r="155" spans="1:52" s="1" customFormat="1" ht="36.75" customHeight="1">
      <c r="A155" s="15"/>
      <c r="B155" s="30"/>
      <c r="C155" s="30">
        <v>1</v>
      </c>
      <c r="D155" s="30">
        <v>2</v>
      </c>
      <c r="E155" s="30">
        <v>3</v>
      </c>
      <c r="F155" s="30">
        <v>4</v>
      </c>
      <c r="G155" s="30">
        <v>5</v>
      </c>
      <c r="H155" s="30">
        <v>6</v>
      </c>
      <c r="I155" s="30">
        <v>7</v>
      </c>
      <c r="J155" s="30">
        <v>8</v>
      </c>
      <c r="K155" s="30">
        <v>9</v>
      </c>
      <c r="L155" s="30">
        <v>10</v>
      </c>
      <c r="M155" s="30">
        <v>11</v>
      </c>
      <c r="N155" s="30">
        <v>12</v>
      </c>
      <c r="O155" s="30">
        <v>13</v>
      </c>
      <c r="P155" s="30">
        <v>14</v>
      </c>
      <c r="Q155" s="30">
        <v>15</v>
      </c>
      <c r="R155" s="30">
        <v>16</v>
      </c>
      <c r="S155" s="30">
        <v>17</v>
      </c>
      <c r="T155" s="30">
        <v>18</v>
      </c>
      <c r="U155" s="30">
        <v>19</v>
      </c>
      <c r="V155" s="30">
        <v>20</v>
      </c>
      <c r="W155" s="30">
        <v>21</v>
      </c>
      <c r="X155" s="30">
        <v>22</v>
      </c>
      <c r="Y155" s="30">
        <v>23</v>
      </c>
      <c r="Z155" s="30">
        <v>24</v>
      </c>
      <c r="AA155" s="30">
        <v>25</v>
      </c>
      <c r="AB155" s="30">
        <v>26</v>
      </c>
      <c r="AC155" s="30">
        <v>27</v>
      </c>
      <c r="AD155" s="30">
        <v>28</v>
      </c>
      <c r="AI155" s="159"/>
    </row>
    <row r="156" spans="1:52" s="1" customFormat="1" ht="36.75" customHeight="1">
      <c r="A156" s="16"/>
      <c r="B156" s="31">
        <v>1</v>
      </c>
      <c r="C156" s="37">
        <f>G5</f>
        <v>0</v>
      </c>
      <c r="D156" s="37">
        <f t="shared" ref="D156:AD195" si="0">C156+1</f>
        <v>1</v>
      </c>
      <c r="E156" s="37">
        <f t="shared" si="0"/>
        <v>2</v>
      </c>
      <c r="F156" s="37">
        <f t="shared" si="0"/>
        <v>3</v>
      </c>
      <c r="G156" s="37">
        <f t="shared" si="0"/>
        <v>4</v>
      </c>
      <c r="H156" s="37">
        <f t="shared" si="0"/>
        <v>5</v>
      </c>
      <c r="I156" s="37">
        <f t="shared" si="0"/>
        <v>6</v>
      </c>
      <c r="J156" s="37">
        <f t="shared" si="0"/>
        <v>7</v>
      </c>
      <c r="K156" s="37">
        <f t="shared" si="0"/>
        <v>8</v>
      </c>
      <c r="L156" s="37">
        <f t="shared" si="0"/>
        <v>9</v>
      </c>
      <c r="M156" s="37">
        <f t="shared" si="0"/>
        <v>10</v>
      </c>
      <c r="N156" s="37">
        <f t="shared" si="0"/>
        <v>11</v>
      </c>
      <c r="O156" s="37">
        <f t="shared" si="0"/>
        <v>12</v>
      </c>
      <c r="P156" s="37">
        <f t="shared" si="0"/>
        <v>13</v>
      </c>
      <c r="Q156" s="37">
        <f t="shared" si="0"/>
        <v>14</v>
      </c>
      <c r="R156" s="37">
        <f t="shared" si="0"/>
        <v>15</v>
      </c>
      <c r="S156" s="37">
        <f t="shared" si="0"/>
        <v>16</v>
      </c>
      <c r="T156" s="37">
        <f t="shared" si="0"/>
        <v>17</v>
      </c>
      <c r="U156" s="37">
        <f t="shared" si="0"/>
        <v>18</v>
      </c>
      <c r="V156" s="37">
        <f t="shared" si="0"/>
        <v>19</v>
      </c>
      <c r="W156" s="37">
        <f t="shared" si="0"/>
        <v>20</v>
      </c>
      <c r="X156" s="37">
        <f t="shared" si="0"/>
        <v>21</v>
      </c>
      <c r="Y156" s="37">
        <f t="shared" si="0"/>
        <v>22</v>
      </c>
      <c r="Z156" s="37">
        <f t="shared" si="0"/>
        <v>23</v>
      </c>
      <c r="AA156" s="37">
        <f t="shared" si="0"/>
        <v>24</v>
      </c>
      <c r="AB156" s="37">
        <f t="shared" si="0"/>
        <v>25</v>
      </c>
      <c r="AC156" s="37">
        <f t="shared" si="0"/>
        <v>26</v>
      </c>
      <c r="AD156" s="37">
        <f t="shared" si="0"/>
        <v>27</v>
      </c>
      <c r="AE156" s="110"/>
      <c r="AF156" s="110"/>
      <c r="AG156" s="110"/>
      <c r="AH156" s="110"/>
      <c r="AI156" s="160"/>
      <c r="AJ156" s="110"/>
      <c r="AM156" s="4"/>
      <c r="AN156" s="4"/>
    </row>
    <row r="157" spans="1:52" ht="36.75" customHeight="1">
      <c r="A157" s="16"/>
      <c r="B157" s="31">
        <v>2</v>
      </c>
      <c r="C157" s="37">
        <f t="shared" ref="C157:C195" si="1">AD156+1</f>
        <v>28</v>
      </c>
      <c r="D157" s="37">
        <f t="shared" si="0"/>
        <v>29</v>
      </c>
      <c r="E157" s="37">
        <f t="shared" si="0"/>
        <v>30</v>
      </c>
      <c r="F157" s="37">
        <f t="shared" si="0"/>
        <v>31</v>
      </c>
      <c r="G157" s="37">
        <f t="shared" si="0"/>
        <v>32</v>
      </c>
      <c r="H157" s="37">
        <f t="shared" si="0"/>
        <v>33</v>
      </c>
      <c r="I157" s="37">
        <f t="shared" si="0"/>
        <v>34</v>
      </c>
      <c r="J157" s="37">
        <f t="shared" si="0"/>
        <v>35</v>
      </c>
      <c r="K157" s="37">
        <f t="shared" si="0"/>
        <v>36</v>
      </c>
      <c r="L157" s="37">
        <f t="shared" si="0"/>
        <v>37</v>
      </c>
      <c r="M157" s="37">
        <f t="shared" si="0"/>
        <v>38</v>
      </c>
      <c r="N157" s="37">
        <f t="shared" si="0"/>
        <v>39</v>
      </c>
      <c r="O157" s="37">
        <f t="shared" si="0"/>
        <v>40</v>
      </c>
      <c r="P157" s="37">
        <f t="shared" si="0"/>
        <v>41</v>
      </c>
      <c r="Q157" s="37">
        <f t="shared" si="0"/>
        <v>42</v>
      </c>
      <c r="R157" s="37">
        <f t="shared" si="0"/>
        <v>43</v>
      </c>
      <c r="S157" s="37">
        <f t="shared" si="0"/>
        <v>44</v>
      </c>
      <c r="T157" s="37">
        <f t="shared" si="0"/>
        <v>45</v>
      </c>
      <c r="U157" s="37">
        <f t="shared" si="0"/>
        <v>46</v>
      </c>
      <c r="V157" s="37">
        <f t="shared" si="0"/>
        <v>47</v>
      </c>
      <c r="W157" s="37">
        <f t="shared" si="0"/>
        <v>48</v>
      </c>
      <c r="X157" s="37">
        <f t="shared" si="0"/>
        <v>49</v>
      </c>
      <c r="Y157" s="37">
        <f t="shared" si="0"/>
        <v>50</v>
      </c>
      <c r="Z157" s="37">
        <f t="shared" si="0"/>
        <v>51</v>
      </c>
      <c r="AA157" s="37">
        <f t="shared" si="0"/>
        <v>52</v>
      </c>
      <c r="AB157" s="37">
        <f t="shared" si="0"/>
        <v>53</v>
      </c>
      <c r="AC157" s="37">
        <f t="shared" si="0"/>
        <v>54</v>
      </c>
      <c r="AD157" s="37">
        <f t="shared" si="0"/>
        <v>55</v>
      </c>
      <c r="AE157" s="110"/>
      <c r="AF157" s="110"/>
      <c r="AG157" s="110"/>
      <c r="AH157" s="110"/>
      <c r="AI157" s="160"/>
      <c r="AJ157" s="110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</row>
    <row r="158" spans="1:52" ht="36.75" customHeight="1">
      <c r="A158" s="16"/>
      <c r="B158" s="31">
        <v>3</v>
      </c>
      <c r="C158" s="37">
        <f t="shared" si="1"/>
        <v>56</v>
      </c>
      <c r="D158" s="37">
        <f t="shared" si="0"/>
        <v>57</v>
      </c>
      <c r="E158" s="37">
        <f t="shared" si="0"/>
        <v>58</v>
      </c>
      <c r="F158" s="37">
        <f t="shared" si="0"/>
        <v>59</v>
      </c>
      <c r="G158" s="37">
        <f t="shared" si="0"/>
        <v>60</v>
      </c>
      <c r="H158" s="37">
        <f t="shared" si="0"/>
        <v>61</v>
      </c>
      <c r="I158" s="37">
        <f t="shared" si="0"/>
        <v>62</v>
      </c>
      <c r="J158" s="37">
        <f t="shared" si="0"/>
        <v>63</v>
      </c>
      <c r="K158" s="37">
        <f t="shared" si="0"/>
        <v>64</v>
      </c>
      <c r="L158" s="37">
        <f t="shared" si="0"/>
        <v>65</v>
      </c>
      <c r="M158" s="37">
        <f t="shared" si="0"/>
        <v>66</v>
      </c>
      <c r="N158" s="37">
        <f t="shared" si="0"/>
        <v>67</v>
      </c>
      <c r="O158" s="37">
        <f t="shared" si="0"/>
        <v>68</v>
      </c>
      <c r="P158" s="37">
        <f t="shared" si="0"/>
        <v>69</v>
      </c>
      <c r="Q158" s="37">
        <f t="shared" si="0"/>
        <v>70</v>
      </c>
      <c r="R158" s="37">
        <f t="shared" si="0"/>
        <v>71</v>
      </c>
      <c r="S158" s="37">
        <f t="shared" si="0"/>
        <v>72</v>
      </c>
      <c r="T158" s="37">
        <f t="shared" si="0"/>
        <v>73</v>
      </c>
      <c r="U158" s="37">
        <f t="shared" si="0"/>
        <v>74</v>
      </c>
      <c r="V158" s="37">
        <f t="shared" si="0"/>
        <v>75</v>
      </c>
      <c r="W158" s="37">
        <f t="shared" si="0"/>
        <v>76</v>
      </c>
      <c r="X158" s="37">
        <f t="shared" si="0"/>
        <v>77</v>
      </c>
      <c r="Y158" s="37">
        <f t="shared" si="0"/>
        <v>78</v>
      </c>
      <c r="Z158" s="37">
        <f t="shared" si="0"/>
        <v>79</v>
      </c>
      <c r="AA158" s="37">
        <f t="shared" si="0"/>
        <v>80</v>
      </c>
      <c r="AB158" s="37">
        <f t="shared" si="0"/>
        <v>81</v>
      </c>
      <c r="AC158" s="37">
        <f t="shared" si="0"/>
        <v>82</v>
      </c>
      <c r="AD158" s="37">
        <f t="shared" si="0"/>
        <v>83</v>
      </c>
      <c r="AE158" s="110"/>
      <c r="AF158" s="110"/>
      <c r="AG158" s="110"/>
      <c r="AH158" s="110"/>
      <c r="AI158" s="160"/>
      <c r="AJ158" s="110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</row>
    <row r="159" spans="1:52" s="4" customFormat="1" ht="36.75" customHeight="1">
      <c r="A159" s="16"/>
      <c r="B159" s="31">
        <v>4</v>
      </c>
      <c r="C159" s="37">
        <f t="shared" si="1"/>
        <v>84</v>
      </c>
      <c r="D159" s="37">
        <f t="shared" si="0"/>
        <v>85</v>
      </c>
      <c r="E159" s="37">
        <f t="shared" si="0"/>
        <v>86</v>
      </c>
      <c r="F159" s="37">
        <f t="shared" si="0"/>
        <v>87</v>
      </c>
      <c r="G159" s="37">
        <f t="shared" si="0"/>
        <v>88</v>
      </c>
      <c r="H159" s="37">
        <f t="shared" si="0"/>
        <v>89</v>
      </c>
      <c r="I159" s="37">
        <f t="shared" si="0"/>
        <v>90</v>
      </c>
      <c r="J159" s="37">
        <f t="shared" si="0"/>
        <v>91</v>
      </c>
      <c r="K159" s="37">
        <f t="shared" si="0"/>
        <v>92</v>
      </c>
      <c r="L159" s="37">
        <f t="shared" si="0"/>
        <v>93</v>
      </c>
      <c r="M159" s="37">
        <f t="shared" si="0"/>
        <v>94</v>
      </c>
      <c r="N159" s="37">
        <f t="shared" si="0"/>
        <v>95</v>
      </c>
      <c r="O159" s="37">
        <f t="shared" si="0"/>
        <v>96</v>
      </c>
      <c r="P159" s="37">
        <f t="shared" si="0"/>
        <v>97</v>
      </c>
      <c r="Q159" s="37">
        <f t="shared" si="0"/>
        <v>98</v>
      </c>
      <c r="R159" s="37">
        <f t="shared" si="0"/>
        <v>99</v>
      </c>
      <c r="S159" s="37">
        <f t="shared" si="0"/>
        <v>100</v>
      </c>
      <c r="T159" s="37">
        <f t="shared" si="0"/>
        <v>101</v>
      </c>
      <c r="U159" s="37">
        <f t="shared" si="0"/>
        <v>102</v>
      </c>
      <c r="V159" s="37">
        <f t="shared" si="0"/>
        <v>103</v>
      </c>
      <c r="W159" s="37">
        <f t="shared" si="0"/>
        <v>104</v>
      </c>
      <c r="X159" s="37">
        <f t="shared" si="0"/>
        <v>105</v>
      </c>
      <c r="Y159" s="37">
        <f t="shared" si="0"/>
        <v>106</v>
      </c>
      <c r="Z159" s="37">
        <f t="shared" si="0"/>
        <v>107</v>
      </c>
      <c r="AA159" s="37">
        <f t="shared" si="0"/>
        <v>108</v>
      </c>
      <c r="AB159" s="37">
        <f t="shared" si="0"/>
        <v>109</v>
      </c>
      <c r="AC159" s="37">
        <f t="shared" si="0"/>
        <v>110</v>
      </c>
      <c r="AD159" s="37">
        <f t="shared" si="0"/>
        <v>111</v>
      </c>
      <c r="AI159" s="160"/>
    </row>
    <row r="160" spans="1:52" s="4" customFormat="1" ht="36.75" customHeight="1">
      <c r="A160" s="16"/>
      <c r="B160" s="31">
        <v>5</v>
      </c>
      <c r="C160" s="37">
        <f t="shared" si="1"/>
        <v>112</v>
      </c>
      <c r="D160" s="37">
        <f t="shared" si="0"/>
        <v>113</v>
      </c>
      <c r="E160" s="37">
        <f t="shared" si="0"/>
        <v>114</v>
      </c>
      <c r="F160" s="37">
        <f t="shared" si="0"/>
        <v>115</v>
      </c>
      <c r="G160" s="37">
        <f t="shared" si="0"/>
        <v>116</v>
      </c>
      <c r="H160" s="37">
        <f t="shared" si="0"/>
        <v>117</v>
      </c>
      <c r="I160" s="37">
        <f t="shared" si="0"/>
        <v>118</v>
      </c>
      <c r="J160" s="37">
        <f t="shared" si="0"/>
        <v>119</v>
      </c>
      <c r="K160" s="37">
        <f t="shared" si="0"/>
        <v>120</v>
      </c>
      <c r="L160" s="37">
        <f t="shared" si="0"/>
        <v>121</v>
      </c>
      <c r="M160" s="37">
        <f t="shared" si="0"/>
        <v>122</v>
      </c>
      <c r="N160" s="37">
        <f t="shared" si="0"/>
        <v>123</v>
      </c>
      <c r="O160" s="37">
        <f t="shared" si="0"/>
        <v>124</v>
      </c>
      <c r="P160" s="37">
        <f t="shared" si="0"/>
        <v>125</v>
      </c>
      <c r="Q160" s="37">
        <f t="shared" si="0"/>
        <v>126</v>
      </c>
      <c r="R160" s="37">
        <f t="shared" si="0"/>
        <v>127</v>
      </c>
      <c r="S160" s="37">
        <f t="shared" si="0"/>
        <v>128</v>
      </c>
      <c r="T160" s="37">
        <f t="shared" si="0"/>
        <v>129</v>
      </c>
      <c r="U160" s="37">
        <f t="shared" si="0"/>
        <v>130</v>
      </c>
      <c r="V160" s="37">
        <f t="shared" si="0"/>
        <v>131</v>
      </c>
      <c r="W160" s="37">
        <f t="shared" si="0"/>
        <v>132</v>
      </c>
      <c r="X160" s="37">
        <f t="shared" si="0"/>
        <v>133</v>
      </c>
      <c r="Y160" s="37">
        <f t="shared" si="0"/>
        <v>134</v>
      </c>
      <c r="Z160" s="37">
        <f t="shared" si="0"/>
        <v>135</v>
      </c>
      <c r="AA160" s="37">
        <f t="shared" si="0"/>
        <v>136</v>
      </c>
      <c r="AB160" s="37">
        <f t="shared" si="0"/>
        <v>137</v>
      </c>
      <c r="AC160" s="37">
        <f t="shared" si="0"/>
        <v>138</v>
      </c>
      <c r="AD160" s="37">
        <f t="shared" si="0"/>
        <v>139</v>
      </c>
      <c r="AI160" s="160"/>
    </row>
    <row r="161" spans="1:35" s="4" customFormat="1" ht="36.75" customHeight="1">
      <c r="A161" s="16"/>
      <c r="B161" s="31">
        <v>6</v>
      </c>
      <c r="C161" s="37">
        <f t="shared" si="1"/>
        <v>140</v>
      </c>
      <c r="D161" s="37">
        <f t="shared" si="0"/>
        <v>141</v>
      </c>
      <c r="E161" s="37">
        <f t="shared" si="0"/>
        <v>142</v>
      </c>
      <c r="F161" s="37">
        <f t="shared" si="0"/>
        <v>143</v>
      </c>
      <c r="G161" s="37">
        <f t="shared" si="0"/>
        <v>144</v>
      </c>
      <c r="H161" s="37">
        <f t="shared" si="0"/>
        <v>145</v>
      </c>
      <c r="I161" s="37">
        <f t="shared" si="0"/>
        <v>146</v>
      </c>
      <c r="J161" s="37">
        <f t="shared" si="0"/>
        <v>147</v>
      </c>
      <c r="K161" s="37">
        <f t="shared" si="0"/>
        <v>148</v>
      </c>
      <c r="L161" s="37">
        <f t="shared" si="0"/>
        <v>149</v>
      </c>
      <c r="M161" s="37">
        <f t="shared" si="0"/>
        <v>150</v>
      </c>
      <c r="N161" s="37">
        <f t="shared" si="0"/>
        <v>151</v>
      </c>
      <c r="O161" s="37">
        <f t="shared" si="0"/>
        <v>152</v>
      </c>
      <c r="P161" s="37">
        <f t="shared" si="0"/>
        <v>153</v>
      </c>
      <c r="Q161" s="37">
        <f t="shared" si="0"/>
        <v>154</v>
      </c>
      <c r="R161" s="37">
        <f t="shared" si="0"/>
        <v>155</v>
      </c>
      <c r="S161" s="37">
        <f t="shared" si="0"/>
        <v>156</v>
      </c>
      <c r="T161" s="37">
        <f t="shared" si="0"/>
        <v>157</v>
      </c>
      <c r="U161" s="37">
        <f t="shared" si="0"/>
        <v>158</v>
      </c>
      <c r="V161" s="37">
        <f t="shared" si="0"/>
        <v>159</v>
      </c>
      <c r="W161" s="37">
        <f t="shared" si="0"/>
        <v>160</v>
      </c>
      <c r="X161" s="37">
        <f t="shared" si="0"/>
        <v>161</v>
      </c>
      <c r="Y161" s="37">
        <f t="shared" si="0"/>
        <v>162</v>
      </c>
      <c r="Z161" s="37">
        <f t="shared" si="0"/>
        <v>163</v>
      </c>
      <c r="AA161" s="37">
        <f t="shared" si="0"/>
        <v>164</v>
      </c>
      <c r="AB161" s="37">
        <f t="shared" si="0"/>
        <v>165</v>
      </c>
      <c r="AC161" s="37">
        <f t="shared" si="0"/>
        <v>166</v>
      </c>
      <c r="AD161" s="37">
        <f t="shared" si="0"/>
        <v>167</v>
      </c>
      <c r="AI161" s="160"/>
    </row>
    <row r="162" spans="1:35" s="4" customFormat="1" ht="36.75" customHeight="1">
      <c r="A162" s="16"/>
      <c r="B162" s="31">
        <v>7</v>
      </c>
      <c r="C162" s="37">
        <f t="shared" si="1"/>
        <v>168</v>
      </c>
      <c r="D162" s="37">
        <f t="shared" si="0"/>
        <v>169</v>
      </c>
      <c r="E162" s="37">
        <f t="shared" si="0"/>
        <v>170</v>
      </c>
      <c r="F162" s="37">
        <f t="shared" si="0"/>
        <v>171</v>
      </c>
      <c r="G162" s="37">
        <f t="shared" si="0"/>
        <v>172</v>
      </c>
      <c r="H162" s="37">
        <f t="shared" si="0"/>
        <v>173</v>
      </c>
      <c r="I162" s="37">
        <f t="shared" si="0"/>
        <v>174</v>
      </c>
      <c r="J162" s="37">
        <f t="shared" si="0"/>
        <v>175</v>
      </c>
      <c r="K162" s="37">
        <f t="shared" si="0"/>
        <v>176</v>
      </c>
      <c r="L162" s="37">
        <f t="shared" si="0"/>
        <v>177</v>
      </c>
      <c r="M162" s="37">
        <f t="shared" si="0"/>
        <v>178</v>
      </c>
      <c r="N162" s="37">
        <f t="shared" si="0"/>
        <v>179</v>
      </c>
      <c r="O162" s="37">
        <f t="shared" si="0"/>
        <v>180</v>
      </c>
      <c r="P162" s="37">
        <f t="shared" si="0"/>
        <v>181</v>
      </c>
      <c r="Q162" s="37">
        <f t="shared" si="0"/>
        <v>182</v>
      </c>
      <c r="R162" s="37">
        <f t="shared" si="0"/>
        <v>183</v>
      </c>
      <c r="S162" s="37">
        <f t="shared" si="0"/>
        <v>184</v>
      </c>
      <c r="T162" s="37">
        <f t="shared" si="0"/>
        <v>185</v>
      </c>
      <c r="U162" s="37">
        <f t="shared" si="0"/>
        <v>186</v>
      </c>
      <c r="V162" s="37">
        <f t="shared" si="0"/>
        <v>187</v>
      </c>
      <c r="W162" s="37">
        <f t="shared" si="0"/>
        <v>188</v>
      </c>
      <c r="X162" s="37">
        <f t="shared" si="0"/>
        <v>189</v>
      </c>
      <c r="Y162" s="37">
        <f t="shared" si="0"/>
        <v>190</v>
      </c>
      <c r="Z162" s="37">
        <f t="shared" si="0"/>
        <v>191</v>
      </c>
      <c r="AA162" s="37">
        <f t="shared" si="0"/>
        <v>192</v>
      </c>
      <c r="AB162" s="37">
        <f t="shared" si="0"/>
        <v>193</v>
      </c>
      <c r="AC162" s="37">
        <f t="shared" si="0"/>
        <v>194</v>
      </c>
      <c r="AD162" s="37">
        <f t="shared" si="0"/>
        <v>195</v>
      </c>
      <c r="AI162" s="160"/>
    </row>
    <row r="163" spans="1:35" s="4" customFormat="1" ht="36.75" customHeight="1">
      <c r="A163" s="16"/>
      <c r="B163" s="31">
        <v>8</v>
      </c>
      <c r="C163" s="37">
        <f t="shared" si="1"/>
        <v>196</v>
      </c>
      <c r="D163" s="37">
        <f t="shared" si="0"/>
        <v>197</v>
      </c>
      <c r="E163" s="37">
        <f t="shared" si="0"/>
        <v>198</v>
      </c>
      <c r="F163" s="37">
        <f t="shared" si="0"/>
        <v>199</v>
      </c>
      <c r="G163" s="37">
        <f t="shared" si="0"/>
        <v>200</v>
      </c>
      <c r="H163" s="37">
        <f t="shared" si="0"/>
        <v>201</v>
      </c>
      <c r="I163" s="37">
        <f t="shared" si="0"/>
        <v>202</v>
      </c>
      <c r="J163" s="37">
        <f t="shared" si="0"/>
        <v>203</v>
      </c>
      <c r="K163" s="37">
        <f t="shared" si="0"/>
        <v>204</v>
      </c>
      <c r="L163" s="37">
        <f t="shared" si="0"/>
        <v>205</v>
      </c>
      <c r="M163" s="37">
        <f t="shared" si="0"/>
        <v>206</v>
      </c>
      <c r="N163" s="37">
        <f t="shared" si="0"/>
        <v>207</v>
      </c>
      <c r="O163" s="37">
        <f t="shared" si="0"/>
        <v>208</v>
      </c>
      <c r="P163" s="37">
        <f t="shared" si="0"/>
        <v>209</v>
      </c>
      <c r="Q163" s="37">
        <f t="shared" si="0"/>
        <v>210</v>
      </c>
      <c r="R163" s="37">
        <f t="shared" si="0"/>
        <v>211</v>
      </c>
      <c r="S163" s="37">
        <f t="shared" si="0"/>
        <v>212</v>
      </c>
      <c r="T163" s="37">
        <f t="shared" si="0"/>
        <v>213</v>
      </c>
      <c r="U163" s="37">
        <f t="shared" si="0"/>
        <v>214</v>
      </c>
      <c r="V163" s="37">
        <f t="shared" si="0"/>
        <v>215</v>
      </c>
      <c r="W163" s="37">
        <f t="shared" si="0"/>
        <v>216</v>
      </c>
      <c r="X163" s="37">
        <f t="shared" si="0"/>
        <v>217</v>
      </c>
      <c r="Y163" s="37">
        <f t="shared" si="0"/>
        <v>218</v>
      </c>
      <c r="Z163" s="37">
        <f t="shared" si="0"/>
        <v>219</v>
      </c>
      <c r="AA163" s="37">
        <f t="shared" si="0"/>
        <v>220</v>
      </c>
      <c r="AB163" s="37">
        <f t="shared" si="0"/>
        <v>221</v>
      </c>
      <c r="AC163" s="37">
        <f t="shared" si="0"/>
        <v>222</v>
      </c>
      <c r="AD163" s="37">
        <f t="shared" si="0"/>
        <v>223</v>
      </c>
      <c r="AI163" s="160"/>
    </row>
    <row r="164" spans="1:35" s="4" customFormat="1" ht="36.75" customHeight="1">
      <c r="A164" s="16"/>
      <c r="B164" s="31">
        <v>9</v>
      </c>
      <c r="C164" s="37">
        <f t="shared" si="1"/>
        <v>224</v>
      </c>
      <c r="D164" s="37">
        <f t="shared" si="0"/>
        <v>225</v>
      </c>
      <c r="E164" s="37">
        <f t="shared" si="0"/>
        <v>226</v>
      </c>
      <c r="F164" s="37">
        <f t="shared" si="0"/>
        <v>227</v>
      </c>
      <c r="G164" s="37">
        <f t="shared" si="0"/>
        <v>228</v>
      </c>
      <c r="H164" s="37">
        <f t="shared" si="0"/>
        <v>229</v>
      </c>
      <c r="I164" s="37">
        <f t="shared" si="0"/>
        <v>230</v>
      </c>
      <c r="J164" s="37">
        <f t="shared" si="0"/>
        <v>231</v>
      </c>
      <c r="K164" s="37">
        <f t="shared" si="0"/>
        <v>232</v>
      </c>
      <c r="L164" s="37">
        <f t="shared" si="0"/>
        <v>233</v>
      </c>
      <c r="M164" s="37">
        <f t="shared" si="0"/>
        <v>234</v>
      </c>
      <c r="N164" s="37">
        <f t="shared" si="0"/>
        <v>235</v>
      </c>
      <c r="O164" s="37">
        <f t="shared" si="0"/>
        <v>236</v>
      </c>
      <c r="P164" s="37">
        <f t="shared" si="0"/>
        <v>237</v>
      </c>
      <c r="Q164" s="37">
        <f t="shared" si="0"/>
        <v>238</v>
      </c>
      <c r="R164" s="37">
        <f t="shared" si="0"/>
        <v>239</v>
      </c>
      <c r="S164" s="37">
        <f t="shared" si="0"/>
        <v>240</v>
      </c>
      <c r="T164" s="37">
        <f t="shared" si="0"/>
        <v>241</v>
      </c>
      <c r="U164" s="37">
        <f t="shared" si="0"/>
        <v>242</v>
      </c>
      <c r="V164" s="37">
        <f t="shared" si="0"/>
        <v>243</v>
      </c>
      <c r="W164" s="37">
        <f t="shared" si="0"/>
        <v>244</v>
      </c>
      <c r="X164" s="37">
        <f t="shared" si="0"/>
        <v>245</v>
      </c>
      <c r="Y164" s="37">
        <f t="shared" si="0"/>
        <v>246</v>
      </c>
      <c r="Z164" s="37">
        <f t="shared" si="0"/>
        <v>247</v>
      </c>
      <c r="AA164" s="37">
        <f t="shared" si="0"/>
        <v>248</v>
      </c>
      <c r="AB164" s="37">
        <f t="shared" si="0"/>
        <v>249</v>
      </c>
      <c r="AC164" s="37">
        <f t="shared" si="0"/>
        <v>250</v>
      </c>
      <c r="AD164" s="37">
        <f t="shared" si="0"/>
        <v>251</v>
      </c>
      <c r="AI164" s="160"/>
    </row>
    <row r="165" spans="1:35" s="4" customFormat="1" ht="36.75" customHeight="1">
      <c r="A165" s="16"/>
      <c r="B165" s="31">
        <v>10</v>
      </c>
      <c r="C165" s="37">
        <f t="shared" si="1"/>
        <v>252</v>
      </c>
      <c r="D165" s="37">
        <f t="shared" si="0"/>
        <v>253</v>
      </c>
      <c r="E165" s="37">
        <f t="shared" si="0"/>
        <v>254</v>
      </c>
      <c r="F165" s="37">
        <f t="shared" si="0"/>
        <v>255</v>
      </c>
      <c r="G165" s="37">
        <f t="shared" si="0"/>
        <v>256</v>
      </c>
      <c r="H165" s="37">
        <f t="shared" si="0"/>
        <v>257</v>
      </c>
      <c r="I165" s="37">
        <f t="shared" si="0"/>
        <v>258</v>
      </c>
      <c r="J165" s="37">
        <f t="shared" si="0"/>
        <v>259</v>
      </c>
      <c r="K165" s="37">
        <f t="shared" si="0"/>
        <v>260</v>
      </c>
      <c r="L165" s="37">
        <f t="shared" si="0"/>
        <v>261</v>
      </c>
      <c r="M165" s="37">
        <f t="shared" si="0"/>
        <v>262</v>
      </c>
      <c r="N165" s="37">
        <f t="shared" si="0"/>
        <v>263</v>
      </c>
      <c r="O165" s="37">
        <f t="shared" si="0"/>
        <v>264</v>
      </c>
      <c r="P165" s="37">
        <f t="shared" si="0"/>
        <v>265</v>
      </c>
      <c r="Q165" s="37">
        <f t="shared" si="0"/>
        <v>266</v>
      </c>
      <c r="R165" s="37">
        <f t="shared" si="0"/>
        <v>267</v>
      </c>
      <c r="S165" s="37">
        <f t="shared" si="0"/>
        <v>268</v>
      </c>
      <c r="T165" s="37">
        <f t="shared" si="0"/>
        <v>269</v>
      </c>
      <c r="U165" s="37">
        <f t="shared" si="0"/>
        <v>270</v>
      </c>
      <c r="V165" s="37">
        <f t="shared" si="0"/>
        <v>271</v>
      </c>
      <c r="W165" s="37">
        <f t="shared" si="0"/>
        <v>272</v>
      </c>
      <c r="X165" s="37">
        <f t="shared" si="0"/>
        <v>273</v>
      </c>
      <c r="Y165" s="37">
        <f t="shared" si="0"/>
        <v>274</v>
      </c>
      <c r="Z165" s="37">
        <f t="shared" si="0"/>
        <v>275</v>
      </c>
      <c r="AA165" s="37">
        <f t="shared" si="0"/>
        <v>276</v>
      </c>
      <c r="AB165" s="37">
        <f t="shared" si="0"/>
        <v>277</v>
      </c>
      <c r="AC165" s="37">
        <f t="shared" si="0"/>
        <v>278</v>
      </c>
      <c r="AD165" s="37">
        <f t="shared" si="0"/>
        <v>279</v>
      </c>
      <c r="AI165" s="160"/>
    </row>
    <row r="166" spans="1:35" s="4" customFormat="1" ht="36.75" customHeight="1">
      <c r="A166" s="16"/>
      <c r="B166" s="31">
        <v>11</v>
      </c>
      <c r="C166" s="37">
        <f t="shared" si="1"/>
        <v>280</v>
      </c>
      <c r="D166" s="37">
        <f t="shared" si="0"/>
        <v>281</v>
      </c>
      <c r="E166" s="37">
        <f t="shared" si="0"/>
        <v>282</v>
      </c>
      <c r="F166" s="37">
        <f t="shared" si="0"/>
        <v>283</v>
      </c>
      <c r="G166" s="37">
        <f t="shared" si="0"/>
        <v>284</v>
      </c>
      <c r="H166" s="37">
        <f t="shared" si="0"/>
        <v>285</v>
      </c>
      <c r="I166" s="37">
        <f t="shared" si="0"/>
        <v>286</v>
      </c>
      <c r="J166" s="37">
        <f t="shared" si="0"/>
        <v>287</v>
      </c>
      <c r="K166" s="37">
        <f t="shared" si="0"/>
        <v>288</v>
      </c>
      <c r="L166" s="37">
        <f t="shared" si="0"/>
        <v>289</v>
      </c>
      <c r="M166" s="37">
        <f t="shared" si="0"/>
        <v>290</v>
      </c>
      <c r="N166" s="37">
        <f t="shared" si="0"/>
        <v>291</v>
      </c>
      <c r="O166" s="37">
        <f t="shared" si="0"/>
        <v>292</v>
      </c>
      <c r="P166" s="37">
        <f t="shared" si="0"/>
        <v>293</v>
      </c>
      <c r="Q166" s="37">
        <f t="shared" si="0"/>
        <v>294</v>
      </c>
      <c r="R166" s="37">
        <f t="shared" si="0"/>
        <v>295</v>
      </c>
      <c r="S166" s="37">
        <f t="shared" si="0"/>
        <v>296</v>
      </c>
      <c r="T166" s="37">
        <f t="shared" si="0"/>
        <v>297</v>
      </c>
      <c r="U166" s="37">
        <f t="shared" si="0"/>
        <v>298</v>
      </c>
      <c r="V166" s="37">
        <f t="shared" si="0"/>
        <v>299</v>
      </c>
      <c r="W166" s="37">
        <f t="shared" si="0"/>
        <v>300</v>
      </c>
      <c r="X166" s="37">
        <f t="shared" si="0"/>
        <v>301</v>
      </c>
      <c r="Y166" s="37">
        <f t="shared" si="0"/>
        <v>302</v>
      </c>
      <c r="Z166" s="37">
        <f t="shared" si="0"/>
        <v>303</v>
      </c>
      <c r="AA166" s="37">
        <f t="shared" si="0"/>
        <v>304</v>
      </c>
      <c r="AB166" s="37">
        <f t="shared" si="0"/>
        <v>305</v>
      </c>
      <c r="AC166" s="37">
        <f t="shared" si="0"/>
        <v>306</v>
      </c>
      <c r="AD166" s="37">
        <f t="shared" si="0"/>
        <v>307</v>
      </c>
      <c r="AI166" s="160"/>
    </row>
    <row r="167" spans="1:35" s="4" customFormat="1" ht="36.75" customHeight="1">
      <c r="A167" s="16"/>
      <c r="B167" s="31">
        <v>12</v>
      </c>
      <c r="C167" s="37">
        <f t="shared" si="1"/>
        <v>308</v>
      </c>
      <c r="D167" s="37">
        <f t="shared" si="0"/>
        <v>309</v>
      </c>
      <c r="E167" s="37">
        <f t="shared" si="0"/>
        <v>310</v>
      </c>
      <c r="F167" s="37">
        <f t="shared" si="0"/>
        <v>311</v>
      </c>
      <c r="G167" s="37">
        <f t="shared" si="0"/>
        <v>312</v>
      </c>
      <c r="H167" s="37">
        <f t="shared" si="0"/>
        <v>313</v>
      </c>
      <c r="I167" s="37">
        <f t="shared" si="0"/>
        <v>314</v>
      </c>
      <c r="J167" s="37">
        <f t="shared" si="0"/>
        <v>315</v>
      </c>
      <c r="K167" s="37">
        <f t="shared" si="0"/>
        <v>316</v>
      </c>
      <c r="L167" s="37">
        <f t="shared" si="0"/>
        <v>317</v>
      </c>
      <c r="M167" s="37">
        <f t="shared" si="0"/>
        <v>318</v>
      </c>
      <c r="N167" s="37">
        <f t="shared" si="0"/>
        <v>319</v>
      </c>
      <c r="O167" s="37">
        <f t="shared" si="0"/>
        <v>320</v>
      </c>
      <c r="P167" s="37">
        <f t="shared" si="0"/>
        <v>321</v>
      </c>
      <c r="Q167" s="37">
        <f t="shared" si="0"/>
        <v>322</v>
      </c>
      <c r="R167" s="37">
        <f t="shared" si="0"/>
        <v>323</v>
      </c>
      <c r="S167" s="37">
        <f t="shared" si="0"/>
        <v>324</v>
      </c>
      <c r="T167" s="37">
        <f t="shared" si="0"/>
        <v>325</v>
      </c>
      <c r="U167" s="37">
        <f t="shared" si="0"/>
        <v>326</v>
      </c>
      <c r="V167" s="37">
        <f t="shared" si="0"/>
        <v>327</v>
      </c>
      <c r="W167" s="37">
        <f t="shared" si="0"/>
        <v>328</v>
      </c>
      <c r="X167" s="37">
        <f t="shared" si="0"/>
        <v>329</v>
      </c>
      <c r="Y167" s="37">
        <f t="shared" si="0"/>
        <v>330</v>
      </c>
      <c r="Z167" s="37">
        <f t="shared" si="0"/>
        <v>331</v>
      </c>
      <c r="AA167" s="37">
        <f t="shared" si="0"/>
        <v>332</v>
      </c>
      <c r="AB167" s="37">
        <f t="shared" si="0"/>
        <v>333</v>
      </c>
      <c r="AC167" s="37">
        <f t="shared" si="0"/>
        <v>334</v>
      </c>
      <c r="AD167" s="37">
        <f t="shared" si="0"/>
        <v>335</v>
      </c>
      <c r="AI167" s="160"/>
    </row>
    <row r="168" spans="1:35" s="4" customFormat="1" ht="36.75" customHeight="1">
      <c r="A168" s="16"/>
      <c r="B168" s="31">
        <v>13</v>
      </c>
      <c r="C168" s="37">
        <f t="shared" si="1"/>
        <v>336</v>
      </c>
      <c r="D168" s="37">
        <f t="shared" si="0"/>
        <v>337</v>
      </c>
      <c r="E168" s="37">
        <f t="shared" si="0"/>
        <v>338</v>
      </c>
      <c r="F168" s="37">
        <f t="shared" si="0"/>
        <v>339</v>
      </c>
      <c r="G168" s="37">
        <f t="shared" si="0"/>
        <v>340</v>
      </c>
      <c r="H168" s="37">
        <f t="shared" si="0"/>
        <v>341</v>
      </c>
      <c r="I168" s="37">
        <f t="shared" si="0"/>
        <v>342</v>
      </c>
      <c r="J168" s="37">
        <f t="shared" si="0"/>
        <v>343</v>
      </c>
      <c r="K168" s="37">
        <f t="shared" si="0"/>
        <v>344</v>
      </c>
      <c r="L168" s="37">
        <f t="shared" si="0"/>
        <v>345</v>
      </c>
      <c r="M168" s="37">
        <f t="shared" si="0"/>
        <v>346</v>
      </c>
      <c r="N168" s="37">
        <f t="shared" si="0"/>
        <v>347</v>
      </c>
      <c r="O168" s="37">
        <f t="shared" si="0"/>
        <v>348</v>
      </c>
      <c r="P168" s="37">
        <f t="shared" si="0"/>
        <v>349</v>
      </c>
      <c r="Q168" s="37">
        <f t="shared" si="0"/>
        <v>350</v>
      </c>
      <c r="R168" s="37">
        <f t="shared" si="0"/>
        <v>351</v>
      </c>
      <c r="S168" s="37">
        <f t="shared" si="0"/>
        <v>352</v>
      </c>
      <c r="T168" s="37">
        <f t="shared" si="0"/>
        <v>353</v>
      </c>
      <c r="U168" s="37">
        <f t="shared" si="0"/>
        <v>354</v>
      </c>
      <c r="V168" s="37">
        <f t="shared" si="0"/>
        <v>355</v>
      </c>
      <c r="W168" s="37">
        <f t="shared" si="0"/>
        <v>356</v>
      </c>
      <c r="X168" s="37">
        <f t="shared" si="0"/>
        <v>357</v>
      </c>
      <c r="Y168" s="37">
        <f t="shared" si="0"/>
        <v>358</v>
      </c>
      <c r="Z168" s="37">
        <f t="shared" si="0"/>
        <v>359</v>
      </c>
      <c r="AA168" s="37">
        <f t="shared" si="0"/>
        <v>360</v>
      </c>
      <c r="AB168" s="37">
        <f t="shared" si="0"/>
        <v>361</v>
      </c>
      <c r="AC168" s="37">
        <f t="shared" si="0"/>
        <v>362</v>
      </c>
      <c r="AD168" s="37">
        <f t="shared" si="0"/>
        <v>363</v>
      </c>
      <c r="AI168" s="160"/>
    </row>
    <row r="169" spans="1:35" s="4" customFormat="1" ht="36.75" customHeight="1">
      <c r="A169" s="16"/>
      <c r="B169" s="31">
        <v>14</v>
      </c>
      <c r="C169" s="37">
        <f t="shared" si="1"/>
        <v>364</v>
      </c>
      <c r="D169" s="37">
        <f t="shared" si="0"/>
        <v>365</v>
      </c>
      <c r="E169" s="37">
        <f t="shared" si="0"/>
        <v>366</v>
      </c>
      <c r="F169" s="37">
        <f t="shared" si="0"/>
        <v>367</v>
      </c>
      <c r="G169" s="37">
        <f t="shared" si="0"/>
        <v>368</v>
      </c>
      <c r="H169" s="37">
        <f t="shared" si="0"/>
        <v>369</v>
      </c>
      <c r="I169" s="37">
        <f t="shared" si="0"/>
        <v>370</v>
      </c>
      <c r="J169" s="37">
        <f t="shared" si="0"/>
        <v>371</v>
      </c>
      <c r="K169" s="37">
        <f t="shared" si="0"/>
        <v>372</v>
      </c>
      <c r="L169" s="37">
        <f t="shared" si="0"/>
        <v>373</v>
      </c>
      <c r="M169" s="37">
        <f t="shared" si="0"/>
        <v>374</v>
      </c>
      <c r="N169" s="37">
        <f t="shared" si="0"/>
        <v>375</v>
      </c>
      <c r="O169" s="37">
        <f t="shared" si="0"/>
        <v>376</v>
      </c>
      <c r="P169" s="37">
        <f t="shared" si="0"/>
        <v>377</v>
      </c>
      <c r="Q169" s="37">
        <f t="shared" si="0"/>
        <v>378</v>
      </c>
      <c r="R169" s="37">
        <f t="shared" si="0"/>
        <v>379</v>
      </c>
      <c r="S169" s="37">
        <f t="shared" si="0"/>
        <v>380</v>
      </c>
      <c r="T169" s="37">
        <f t="shared" si="0"/>
        <v>381</v>
      </c>
      <c r="U169" s="37">
        <f t="shared" si="0"/>
        <v>382</v>
      </c>
      <c r="V169" s="37">
        <f t="shared" si="0"/>
        <v>383</v>
      </c>
      <c r="W169" s="37">
        <f t="shared" si="0"/>
        <v>384</v>
      </c>
      <c r="X169" s="37">
        <f t="shared" si="0"/>
        <v>385</v>
      </c>
      <c r="Y169" s="37">
        <f t="shared" si="0"/>
        <v>386</v>
      </c>
      <c r="Z169" s="37">
        <f t="shared" si="0"/>
        <v>387</v>
      </c>
      <c r="AA169" s="37">
        <f t="shared" si="0"/>
        <v>388</v>
      </c>
      <c r="AB169" s="37">
        <f t="shared" si="0"/>
        <v>389</v>
      </c>
      <c r="AC169" s="37">
        <f t="shared" si="0"/>
        <v>390</v>
      </c>
      <c r="AD169" s="37">
        <f t="shared" si="0"/>
        <v>391</v>
      </c>
      <c r="AI169" s="160"/>
    </row>
    <row r="170" spans="1:35" s="4" customFormat="1" ht="36.75" customHeight="1">
      <c r="A170" s="16"/>
      <c r="B170" s="31">
        <v>15</v>
      </c>
      <c r="C170" s="37">
        <f t="shared" si="1"/>
        <v>392</v>
      </c>
      <c r="D170" s="37">
        <f t="shared" si="0"/>
        <v>393</v>
      </c>
      <c r="E170" s="37">
        <f t="shared" si="0"/>
        <v>394</v>
      </c>
      <c r="F170" s="37">
        <f t="shared" si="0"/>
        <v>395</v>
      </c>
      <c r="G170" s="37">
        <f t="shared" si="0"/>
        <v>396</v>
      </c>
      <c r="H170" s="37">
        <f t="shared" si="0"/>
        <v>397</v>
      </c>
      <c r="I170" s="37">
        <f t="shared" si="0"/>
        <v>398</v>
      </c>
      <c r="J170" s="37">
        <f t="shared" si="0"/>
        <v>399</v>
      </c>
      <c r="K170" s="37">
        <f t="shared" si="0"/>
        <v>400</v>
      </c>
      <c r="L170" s="37">
        <f t="shared" si="0"/>
        <v>401</v>
      </c>
      <c r="M170" s="37">
        <f t="shared" si="0"/>
        <v>402</v>
      </c>
      <c r="N170" s="37">
        <f t="shared" si="0"/>
        <v>403</v>
      </c>
      <c r="O170" s="37">
        <f t="shared" si="0"/>
        <v>404</v>
      </c>
      <c r="P170" s="37">
        <f t="shared" si="0"/>
        <v>405</v>
      </c>
      <c r="Q170" s="37">
        <f t="shared" si="0"/>
        <v>406</v>
      </c>
      <c r="R170" s="37">
        <f t="shared" si="0"/>
        <v>407</v>
      </c>
      <c r="S170" s="37">
        <f t="shared" si="0"/>
        <v>408</v>
      </c>
      <c r="T170" s="37">
        <f t="shared" si="0"/>
        <v>409</v>
      </c>
      <c r="U170" s="37">
        <f t="shared" si="0"/>
        <v>410</v>
      </c>
      <c r="V170" s="37">
        <f t="shared" si="0"/>
        <v>411</v>
      </c>
      <c r="W170" s="37">
        <f t="shared" si="0"/>
        <v>412</v>
      </c>
      <c r="X170" s="37">
        <f t="shared" si="0"/>
        <v>413</v>
      </c>
      <c r="Y170" s="37">
        <f t="shared" si="0"/>
        <v>414</v>
      </c>
      <c r="Z170" s="37">
        <f t="shared" si="0"/>
        <v>415</v>
      </c>
      <c r="AA170" s="37">
        <f t="shared" si="0"/>
        <v>416</v>
      </c>
      <c r="AB170" s="37">
        <f t="shared" si="0"/>
        <v>417</v>
      </c>
      <c r="AC170" s="37">
        <f t="shared" si="0"/>
        <v>418</v>
      </c>
      <c r="AD170" s="37">
        <f t="shared" si="0"/>
        <v>419</v>
      </c>
      <c r="AI170" s="160"/>
    </row>
    <row r="171" spans="1:35" s="4" customFormat="1" ht="36.75" customHeight="1">
      <c r="A171" s="16"/>
      <c r="B171" s="31">
        <v>16</v>
      </c>
      <c r="C171" s="37">
        <f t="shared" si="1"/>
        <v>420</v>
      </c>
      <c r="D171" s="37">
        <f t="shared" si="0"/>
        <v>421</v>
      </c>
      <c r="E171" s="37">
        <f t="shared" si="0"/>
        <v>422</v>
      </c>
      <c r="F171" s="37">
        <f t="shared" si="0"/>
        <v>423</v>
      </c>
      <c r="G171" s="37">
        <f t="shared" si="0"/>
        <v>424</v>
      </c>
      <c r="H171" s="37">
        <f t="shared" si="0"/>
        <v>425</v>
      </c>
      <c r="I171" s="37">
        <f t="shared" si="0"/>
        <v>426</v>
      </c>
      <c r="J171" s="37">
        <f t="shared" si="0"/>
        <v>427</v>
      </c>
      <c r="K171" s="37">
        <f t="shared" si="0"/>
        <v>428</v>
      </c>
      <c r="L171" s="37">
        <f t="shared" si="0"/>
        <v>429</v>
      </c>
      <c r="M171" s="37">
        <f t="shared" si="0"/>
        <v>430</v>
      </c>
      <c r="N171" s="37">
        <f t="shared" si="0"/>
        <v>431</v>
      </c>
      <c r="O171" s="37">
        <f t="shared" si="0"/>
        <v>432</v>
      </c>
      <c r="P171" s="37">
        <f t="shared" si="0"/>
        <v>433</v>
      </c>
      <c r="Q171" s="37">
        <f t="shared" si="0"/>
        <v>434</v>
      </c>
      <c r="R171" s="37">
        <f t="shared" si="0"/>
        <v>435</v>
      </c>
      <c r="S171" s="37">
        <f t="shared" si="0"/>
        <v>436</v>
      </c>
      <c r="T171" s="37">
        <f t="shared" si="0"/>
        <v>437</v>
      </c>
      <c r="U171" s="37">
        <f t="shared" si="0"/>
        <v>438</v>
      </c>
      <c r="V171" s="37">
        <f t="shared" si="0"/>
        <v>439</v>
      </c>
      <c r="W171" s="37">
        <f t="shared" si="0"/>
        <v>440</v>
      </c>
      <c r="X171" s="37">
        <f t="shared" si="0"/>
        <v>441</v>
      </c>
      <c r="Y171" s="37">
        <f t="shared" si="0"/>
        <v>442</v>
      </c>
      <c r="Z171" s="37">
        <f t="shared" si="0"/>
        <v>443</v>
      </c>
      <c r="AA171" s="37">
        <f t="shared" si="0"/>
        <v>444</v>
      </c>
      <c r="AB171" s="37">
        <f t="shared" si="0"/>
        <v>445</v>
      </c>
      <c r="AC171" s="37">
        <f t="shared" si="0"/>
        <v>446</v>
      </c>
      <c r="AD171" s="37">
        <f t="shared" si="0"/>
        <v>447</v>
      </c>
      <c r="AI171" s="160"/>
    </row>
    <row r="172" spans="1:35" s="4" customFormat="1" ht="36.75" customHeight="1">
      <c r="A172" s="16"/>
      <c r="B172" s="31">
        <v>17</v>
      </c>
      <c r="C172" s="37">
        <f t="shared" si="1"/>
        <v>448</v>
      </c>
      <c r="D172" s="37">
        <f t="shared" si="0"/>
        <v>449</v>
      </c>
      <c r="E172" s="37">
        <f t="shared" si="0"/>
        <v>450</v>
      </c>
      <c r="F172" s="37">
        <f t="shared" si="0"/>
        <v>451</v>
      </c>
      <c r="G172" s="37">
        <f t="shared" si="0"/>
        <v>452</v>
      </c>
      <c r="H172" s="37">
        <f t="shared" si="0"/>
        <v>453</v>
      </c>
      <c r="I172" s="37">
        <f t="shared" si="0"/>
        <v>454</v>
      </c>
      <c r="J172" s="37">
        <f t="shared" si="0"/>
        <v>455</v>
      </c>
      <c r="K172" s="37">
        <f t="shared" si="0"/>
        <v>456</v>
      </c>
      <c r="L172" s="37">
        <f t="shared" si="0"/>
        <v>457</v>
      </c>
      <c r="M172" s="37">
        <f t="shared" si="0"/>
        <v>458</v>
      </c>
      <c r="N172" s="37">
        <f t="shared" si="0"/>
        <v>459</v>
      </c>
      <c r="O172" s="37">
        <f t="shared" si="0"/>
        <v>460</v>
      </c>
      <c r="P172" s="37">
        <f t="shared" si="0"/>
        <v>461</v>
      </c>
      <c r="Q172" s="37">
        <f t="shared" si="0"/>
        <v>462</v>
      </c>
      <c r="R172" s="37">
        <f t="shared" si="0"/>
        <v>463</v>
      </c>
      <c r="S172" s="37">
        <f t="shared" si="0"/>
        <v>464</v>
      </c>
      <c r="T172" s="37">
        <f t="shared" si="0"/>
        <v>465</v>
      </c>
      <c r="U172" s="37">
        <f t="shared" si="0"/>
        <v>466</v>
      </c>
      <c r="V172" s="37">
        <f t="shared" si="0"/>
        <v>467</v>
      </c>
      <c r="W172" s="37">
        <f t="shared" si="0"/>
        <v>468</v>
      </c>
      <c r="X172" s="37">
        <f t="shared" si="0"/>
        <v>469</v>
      </c>
      <c r="Y172" s="37">
        <f t="shared" si="0"/>
        <v>470</v>
      </c>
      <c r="Z172" s="37">
        <f t="shared" si="0"/>
        <v>471</v>
      </c>
      <c r="AA172" s="37">
        <f t="shared" si="0"/>
        <v>472</v>
      </c>
      <c r="AB172" s="37">
        <f t="shared" si="0"/>
        <v>473</v>
      </c>
      <c r="AC172" s="37">
        <f t="shared" si="0"/>
        <v>474</v>
      </c>
      <c r="AD172" s="37">
        <f t="shared" si="0"/>
        <v>475</v>
      </c>
      <c r="AI172" s="160"/>
    </row>
    <row r="173" spans="1:35" s="4" customFormat="1" ht="36.75" customHeight="1">
      <c r="A173" s="16"/>
      <c r="B173" s="31">
        <v>18</v>
      </c>
      <c r="C173" s="37">
        <f t="shared" si="1"/>
        <v>476</v>
      </c>
      <c r="D173" s="37">
        <f t="shared" si="0"/>
        <v>477</v>
      </c>
      <c r="E173" s="37">
        <f t="shared" si="0"/>
        <v>478</v>
      </c>
      <c r="F173" s="37">
        <f t="shared" si="0"/>
        <v>479</v>
      </c>
      <c r="G173" s="37">
        <f t="shared" si="0"/>
        <v>480</v>
      </c>
      <c r="H173" s="37">
        <f t="shared" si="0"/>
        <v>481</v>
      </c>
      <c r="I173" s="37">
        <f t="shared" si="0"/>
        <v>482</v>
      </c>
      <c r="J173" s="37">
        <f t="shared" si="0"/>
        <v>483</v>
      </c>
      <c r="K173" s="37">
        <f t="shared" si="0"/>
        <v>484</v>
      </c>
      <c r="L173" s="37">
        <f t="shared" si="0"/>
        <v>485</v>
      </c>
      <c r="M173" s="37">
        <f t="shared" si="0"/>
        <v>486</v>
      </c>
      <c r="N173" s="37">
        <f t="shared" si="0"/>
        <v>487</v>
      </c>
      <c r="O173" s="37">
        <f t="shared" si="0"/>
        <v>488</v>
      </c>
      <c r="P173" s="37">
        <f t="shared" si="0"/>
        <v>489</v>
      </c>
      <c r="Q173" s="37">
        <f t="shared" si="0"/>
        <v>490</v>
      </c>
      <c r="R173" s="37">
        <f t="shared" si="0"/>
        <v>491</v>
      </c>
      <c r="S173" s="37">
        <f t="shared" si="0"/>
        <v>492</v>
      </c>
      <c r="T173" s="37">
        <f t="shared" si="0"/>
        <v>493</v>
      </c>
      <c r="U173" s="37">
        <f t="shared" si="0"/>
        <v>494</v>
      </c>
      <c r="V173" s="37">
        <f t="shared" si="0"/>
        <v>495</v>
      </c>
      <c r="W173" s="37">
        <f t="shared" si="0"/>
        <v>496</v>
      </c>
      <c r="X173" s="37">
        <f t="shared" si="0"/>
        <v>497</v>
      </c>
      <c r="Y173" s="37">
        <f t="shared" si="0"/>
        <v>498</v>
      </c>
      <c r="Z173" s="37">
        <f t="shared" si="0"/>
        <v>499</v>
      </c>
      <c r="AA173" s="37">
        <f t="shared" si="0"/>
        <v>500</v>
      </c>
      <c r="AB173" s="37">
        <f t="shared" si="0"/>
        <v>501</v>
      </c>
      <c r="AC173" s="37">
        <f t="shared" si="0"/>
        <v>502</v>
      </c>
      <c r="AD173" s="37">
        <f t="shared" si="0"/>
        <v>503</v>
      </c>
      <c r="AI173" s="160"/>
    </row>
    <row r="174" spans="1:35" s="4" customFormat="1" ht="36.75" customHeight="1">
      <c r="A174" s="16"/>
      <c r="B174" s="31">
        <v>19</v>
      </c>
      <c r="C174" s="37">
        <f t="shared" si="1"/>
        <v>504</v>
      </c>
      <c r="D174" s="37">
        <f t="shared" si="0"/>
        <v>505</v>
      </c>
      <c r="E174" s="37">
        <f t="shared" si="0"/>
        <v>506</v>
      </c>
      <c r="F174" s="37">
        <f t="shared" si="0"/>
        <v>507</v>
      </c>
      <c r="G174" s="37">
        <f t="shared" si="0"/>
        <v>508</v>
      </c>
      <c r="H174" s="37">
        <f t="shared" si="0"/>
        <v>509</v>
      </c>
      <c r="I174" s="37">
        <f t="shared" si="0"/>
        <v>510</v>
      </c>
      <c r="J174" s="37">
        <f t="shared" si="0"/>
        <v>511</v>
      </c>
      <c r="K174" s="37">
        <f t="shared" si="0"/>
        <v>512</v>
      </c>
      <c r="L174" s="37">
        <f t="shared" si="0"/>
        <v>513</v>
      </c>
      <c r="M174" s="37">
        <f t="shared" si="0"/>
        <v>514</v>
      </c>
      <c r="N174" s="37">
        <f t="shared" si="0"/>
        <v>515</v>
      </c>
      <c r="O174" s="37">
        <f t="shared" si="0"/>
        <v>516</v>
      </c>
      <c r="P174" s="37">
        <f t="shared" si="0"/>
        <v>517</v>
      </c>
      <c r="Q174" s="37">
        <f t="shared" si="0"/>
        <v>518</v>
      </c>
      <c r="R174" s="37">
        <f t="shared" si="0"/>
        <v>519</v>
      </c>
      <c r="S174" s="37">
        <f t="shared" si="0"/>
        <v>520</v>
      </c>
      <c r="T174" s="37">
        <f t="shared" si="0"/>
        <v>521</v>
      </c>
      <c r="U174" s="37">
        <f t="shared" si="0"/>
        <v>522</v>
      </c>
      <c r="V174" s="37">
        <f t="shared" si="0"/>
        <v>523</v>
      </c>
      <c r="W174" s="37">
        <f t="shared" si="0"/>
        <v>524</v>
      </c>
      <c r="X174" s="37">
        <f t="shared" si="0"/>
        <v>525</v>
      </c>
      <c r="Y174" s="37">
        <f t="shared" si="0"/>
        <v>526</v>
      </c>
      <c r="Z174" s="37">
        <f t="shared" si="0"/>
        <v>527</v>
      </c>
      <c r="AA174" s="37">
        <f t="shared" si="0"/>
        <v>528</v>
      </c>
      <c r="AB174" s="37">
        <f t="shared" si="0"/>
        <v>529</v>
      </c>
      <c r="AC174" s="37">
        <f t="shared" si="0"/>
        <v>530</v>
      </c>
      <c r="AD174" s="37">
        <f t="shared" si="0"/>
        <v>531</v>
      </c>
      <c r="AI174" s="160"/>
    </row>
    <row r="175" spans="1:35" s="4" customFormat="1" ht="36.75" customHeight="1">
      <c r="A175" s="16"/>
      <c r="B175" s="31">
        <v>20</v>
      </c>
      <c r="C175" s="37">
        <f t="shared" si="1"/>
        <v>532</v>
      </c>
      <c r="D175" s="37">
        <f t="shared" si="0"/>
        <v>533</v>
      </c>
      <c r="E175" s="37">
        <f t="shared" si="0"/>
        <v>534</v>
      </c>
      <c r="F175" s="37">
        <f t="shared" si="0"/>
        <v>535</v>
      </c>
      <c r="G175" s="37">
        <f t="shared" si="0"/>
        <v>536</v>
      </c>
      <c r="H175" s="37">
        <f t="shared" si="0"/>
        <v>537</v>
      </c>
      <c r="I175" s="37">
        <f t="shared" si="0"/>
        <v>538</v>
      </c>
      <c r="J175" s="37">
        <f t="shared" si="0"/>
        <v>539</v>
      </c>
      <c r="K175" s="37">
        <f t="shared" si="0"/>
        <v>540</v>
      </c>
      <c r="L175" s="37">
        <f t="shared" si="0"/>
        <v>541</v>
      </c>
      <c r="M175" s="37">
        <f t="shared" si="0"/>
        <v>542</v>
      </c>
      <c r="N175" s="37">
        <f t="shared" si="0"/>
        <v>543</v>
      </c>
      <c r="O175" s="37">
        <f t="shared" si="0"/>
        <v>544</v>
      </c>
      <c r="P175" s="37">
        <f t="shared" si="0"/>
        <v>545</v>
      </c>
      <c r="Q175" s="37">
        <f t="shared" si="0"/>
        <v>546</v>
      </c>
      <c r="R175" s="37">
        <f t="shared" si="0"/>
        <v>547</v>
      </c>
      <c r="S175" s="37">
        <f t="shared" si="0"/>
        <v>548</v>
      </c>
      <c r="T175" s="37">
        <f t="shared" si="0"/>
        <v>549</v>
      </c>
      <c r="U175" s="37">
        <f t="shared" si="0"/>
        <v>550</v>
      </c>
      <c r="V175" s="37">
        <f t="shared" si="0"/>
        <v>551</v>
      </c>
      <c r="W175" s="37">
        <f t="shared" si="0"/>
        <v>552</v>
      </c>
      <c r="X175" s="37">
        <f t="shared" si="0"/>
        <v>553</v>
      </c>
      <c r="Y175" s="37">
        <f t="shared" si="0"/>
        <v>554</v>
      </c>
      <c r="Z175" s="37">
        <f t="shared" si="0"/>
        <v>555</v>
      </c>
      <c r="AA175" s="37">
        <f t="shared" si="0"/>
        <v>556</v>
      </c>
      <c r="AB175" s="37">
        <f t="shared" si="0"/>
        <v>557</v>
      </c>
      <c r="AC175" s="37">
        <f t="shared" si="0"/>
        <v>558</v>
      </c>
      <c r="AD175" s="37">
        <f t="shared" si="0"/>
        <v>559</v>
      </c>
      <c r="AI175" s="160"/>
    </row>
    <row r="176" spans="1:35" s="4" customFormat="1" ht="36.75" customHeight="1">
      <c r="A176" s="16"/>
      <c r="B176" s="31">
        <v>21</v>
      </c>
      <c r="C176" s="37">
        <f t="shared" si="1"/>
        <v>560</v>
      </c>
      <c r="D176" s="37">
        <f t="shared" si="0"/>
        <v>561</v>
      </c>
      <c r="E176" s="37">
        <f t="shared" si="0"/>
        <v>562</v>
      </c>
      <c r="F176" s="37">
        <f t="shared" si="0"/>
        <v>563</v>
      </c>
      <c r="G176" s="37">
        <f t="shared" si="0"/>
        <v>564</v>
      </c>
      <c r="H176" s="37">
        <f t="shared" si="0"/>
        <v>565</v>
      </c>
      <c r="I176" s="37">
        <f t="shared" si="0"/>
        <v>566</v>
      </c>
      <c r="J176" s="37">
        <f t="shared" si="0"/>
        <v>567</v>
      </c>
      <c r="K176" s="37">
        <f t="shared" si="0"/>
        <v>568</v>
      </c>
      <c r="L176" s="37">
        <f t="shared" si="0"/>
        <v>569</v>
      </c>
      <c r="M176" s="37">
        <f t="shared" si="0"/>
        <v>570</v>
      </c>
      <c r="N176" s="37">
        <f t="shared" si="0"/>
        <v>571</v>
      </c>
      <c r="O176" s="37">
        <f t="shared" si="0"/>
        <v>572</v>
      </c>
      <c r="P176" s="37">
        <f t="shared" si="0"/>
        <v>573</v>
      </c>
      <c r="Q176" s="37">
        <f t="shared" si="0"/>
        <v>574</v>
      </c>
      <c r="R176" s="37">
        <f t="shared" si="0"/>
        <v>575</v>
      </c>
      <c r="S176" s="37">
        <f t="shared" si="0"/>
        <v>576</v>
      </c>
      <c r="T176" s="37">
        <f t="shared" si="0"/>
        <v>577</v>
      </c>
      <c r="U176" s="37">
        <f t="shared" si="0"/>
        <v>578</v>
      </c>
      <c r="V176" s="37">
        <f t="shared" si="0"/>
        <v>579</v>
      </c>
      <c r="W176" s="37">
        <f t="shared" si="0"/>
        <v>580</v>
      </c>
      <c r="X176" s="37">
        <f t="shared" si="0"/>
        <v>581</v>
      </c>
      <c r="Y176" s="37">
        <f t="shared" si="0"/>
        <v>582</v>
      </c>
      <c r="Z176" s="37">
        <f t="shared" si="0"/>
        <v>583</v>
      </c>
      <c r="AA176" s="37">
        <f t="shared" si="0"/>
        <v>584</v>
      </c>
      <c r="AB176" s="37">
        <f t="shared" si="0"/>
        <v>585</v>
      </c>
      <c r="AC176" s="37">
        <f t="shared" si="0"/>
        <v>586</v>
      </c>
      <c r="AD176" s="37">
        <f t="shared" si="0"/>
        <v>587</v>
      </c>
      <c r="AI176" s="160"/>
    </row>
    <row r="177" spans="1:52" s="4" customFormat="1" ht="36.75" customHeight="1">
      <c r="A177" s="15"/>
      <c r="B177" s="31">
        <v>22</v>
      </c>
      <c r="C177" s="37">
        <f t="shared" si="1"/>
        <v>588</v>
      </c>
      <c r="D177" s="37">
        <f t="shared" si="0"/>
        <v>589</v>
      </c>
      <c r="E177" s="37">
        <f t="shared" si="0"/>
        <v>590</v>
      </c>
      <c r="F177" s="37">
        <f t="shared" si="0"/>
        <v>591</v>
      </c>
      <c r="G177" s="37">
        <f t="shared" si="0"/>
        <v>592</v>
      </c>
      <c r="H177" s="37">
        <f t="shared" si="0"/>
        <v>593</v>
      </c>
      <c r="I177" s="37">
        <f t="shared" si="0"/>
        <v>594</v>
      </c>
      <c r="J177" s="37">
        <f t="shared" si="0"/>
        <v>595</v>
      </c>
      <c r="K177" s="37">
        <f t="shared" si="0"/>
        <v>596</v>
      </c>
      <c r="L177" s="37">
        <f t="shared" si="0"/>
        <v>597</v>
      </c>
      <c r="M177" s="37">
        <f t="shared" si="0"/>
        <v>598</v>
      </c>
      <c r="N177" s="37">
        <f t="shared" si="0"/>
        <v>599</v>
      </c>
      <c r="O177" s="37">
        <f t="shared" si="0"/>
        <v>600</v>
      </c>
      <c r="P177" s="37">
        <f t="shared" si="0"/>
        <v>601</v>
      </c>
      <c r="Q177" s="37">
        <f t="shared" si="0"/>
        <v>602</v>
      </c>
      <c r="R177" s="37">
        <f t="shared" si="0"/>
        <v>603</v>
      </c>
      <c r="S177" s="37">
        <f t="shared" si="0"/>
        <v>604</v>
      </c>
      <c r="T177" s="37">
        <f t="shared" si="0"/>
        <v>605</v>
      </c>
      <c r="U177" s="37">
        <f t="shared" si="0"/>
        <v>606</v>
      </c>
      <c r="V177" s="37">
        <f t="shared" si="0"/>
        <v>607</v>
      </c>
      <c r="W177" s="37">
        <f t="shared" si="0"/>
        <v>608</v>
      </c>
      <c r="X177" s="37">
        <f t="shared" si="0"/>
        <v>609</v>
      </c>
      <c r="Y177" s="37">
        <f t="shared" si="0"/>
        <v>610</v>
      </c>
      <c r="Z177" s="37">
        <f t="shared" si="0"/>
        <v>611</v>
      </c>
      <c r="AA177" s="37">
        <f t="shared" si="0"/>
        <v>612</v>
      </c>
      <c r="AB177" s="37">
        <f t="shared" si="0"/>
        <v>613</v>
      </c>
      <c r="AC177" s="37">
        <f t="shared" si="0"/>
        <v>614</v>
      </c>
      <c r="AD177" s="37">
        <f t="shared" si="0"/>
        <v>615</v>
      </c>
      <c r="AE177" s="41"/>
      <c r="AF177" s="41"/>
      <c r="AG177" s="41"/>
      <c r="AH177" s="41"/>
      <c r="AI177" s="159"/>
      <c r="AJ177" s="41"/>
      <c r="AM177" s="1"/>
      <c r="AN177" s="1"/>
    </row>
    <row r="178" spans="1:52" s="4" customFormat="1" ht="36.75" customHeight="1">
      <c r="A178" s="15"/>
      <c r="B178" s="31">
        <v>23</v>
      </c>
      <c r="C178" s="37">
        <f t="shared" si="1"/>
        <v>616</v>
      </c>
      <c r="D178" s="37">
        <f t="shared" si="0"/>
        <v>617</v>
      </c>
      <c r="E178" s="37">
        <f t="shared" si="0"/>
        <v>618</v>
      </c>
      <c r="F178" s="37">
        <f t="shared" si="0"/>
        <v>619</v>
      </c>
      <c r="G178" s="37">
        <f t="shared" si="0"/>
        <v>620</v>
      </c>
      <c r="H178" s="37">
        <f t="shared" si="0"/>
        <v>621</v>
      </c>
      <c r="I178" s="37">
        <f t="shared" si="0"/>
        <v>622</v>
      </c>
      <c r="J178" s="37">
        <f t="shared" si="0"/>
        <v>623</v>
      </c>
      <c r="K178" s="37">
        <f t="shared" si="0"/>
        <v>624</v>
      </c>
      <c r="L178" s="37">
        <f t="shared" si="0"/>
        <v>625</v>
      </c>
      <c r="M178" s="37">
        <f t="shared" si="0"/>
        <v>626</v>
      </c>
      <c r="N178" s="37">
        <f t="shared" si="0"/>
        <v>627</v>
      </c>
      <c r="O178" s="37">
        <f t="shared" si="0"/>
        <v>628</v>
      </c>
      <c r="P178" s="37">
        <f t="shared" si="0"/>
        <v>629</v>
      </c>
      <c r="Q178" s="37">
        <f t="shared" si="0"/>
        <v>630</v>
      </c>
      <c r="R178" s="37">
        <f t="shared" si="0"/>
        <v>631</v>
      </c>
      <c r="S178" s="37">
        <f t="shared" si="0"/>
        <v>632</v>
      </c>
      <c r="T178" s="37">
        <f t="shared" si="0"/>
        <v>633</v>
      </c>
      <c r="U178" s="37">
        <f t="shared" si="0"/>
        <v>634</v>
      </c>
      <c r="V178" s="37">
        <f t="shared" si="0"/>
        <v>635</v>
      </c>
      <c r="W178" s="37">
        <f t="shared" si="0"/>
        <v>636</v>
      </c>
      <c r="X178" s="37">
        <f t="shared" si="0"/>
        <v>637</v>
      </c>
      <c r="Y178" s="37">
        <f t="shared" si="0"/>
        <v>638</v>
      </c>
      <c r="Z178" s="37">
        <f t="shared" si="0"/>
        <v>639</v>
      </c>
      <c r="AA178" s="37">
        <f t="shared" si="0"/>
        <v>640</v>
      </c>
      <c r="AB178" s="37">
        <f t="shared" si="0"/>
        <v>641</v>
      </c>
      <c r="AC178" s="37">
        <f t="shared" si="0"/>
        <v>642</v>
      </c>
      <c r="AD178" s="37">
        <f t="shared" si="0"/>
        <v>643</v>
      </c>
      <c r="AE178" s="41"/>
      <c r="AF178" s="41"/>
      <c r="AG178" s="41"/>
      <c r="AH178" s="41"/>
      <c r="AI178" s="159"/>
      <c r="AJ178" s="4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</row>
    <row r="179" spans="1:52" s="4" customFormat="1" ht="36.75" customHeight="1">
      <c r="A179" s="15"/>
      <c r="B179" s="31">
        <v>24</v>
      </c>
      <c r="C179" s="37">
        <f t="shared" si="1"/>
        <v>644</v>
      </c>
      <c r="D179" s="37">
        <f t="shared" si="0"/>
        <v>645</v>
      </c>
      <c r="E179" s="37">
        <f t="shared" si="0"/>
        <v>646</v>
      </c>
      <c r="F179" s="37">
        <f t="shared" si="0"/>
        <v>647</v>
      </c>
      <c r="G179" s="37">
        <f t="shared" si="0"/>
        <v>648</v>
      </c>
      <c r="H179" s="37">
        <f t="shared" si="0"/>
        <v>649</v>
      </c>
      <c r="I179" s="37">
        <f t="shared" si="0"/>
        <v>650</v>
      </c>
      <c r="J179" s="37">
        <f t="shared" si="0"/>
        <v>651</v>
      </c>
      <c r="K179" s="37">
        <f t="shared" si="0"/>
        <v>652</v>
      </c>
      <c r="L179" s="37">
        <f t="shared" si="0"/>
        <v>653</v>
      </c>
      <c r="M179" s="37">
        <f t="shared" si="0"/>
        <v>654</v>
      </c>
      <c r="N179" s="37">
        <f t="shared" si="0"/>
        <v>655</v>
      </c>
      <c r="O179" s="37">
        <f t="shared" si="0"/>
        <v>656</v>
      </c>
      <c r="P179" s="37">
        <f t="shared" si="0"/>
        <v>657</v>
      </c>
      <c r="Q179" s="37">
        <f t="shared" si="0"/>
        <v>658</v>
      </c>
      <c r="R179" s="37">
        <f t="shared" si="0"/>
        <v>659</v>
      </c>
      <c r="S179" s="37">
        <f t="shared" si="0"/>
        <v>660</v>
      </c>
      <c r="T179" s="37">
        <f t="shared" si="0"/>
        <v>661</v>
      </c>
      <c r="U179" s="37">
        <f t="shared" si="0"/>
        <v>662</v>
      </c>
      <c r="V179" s="37">
        <f t="shared" si="0"/>
        <v>663</v>
      </c>
      <c r="W179" s="37">
        <f t="shared" si="0"/>
        <v>664</v>
      </c>
      <c r="X179" s="37">
        <f t="shared" si="0"/>
        <v>665</v>
      </c>
      <c r="Y179" s="37">
        <f t="shared" si="0"/>
        <v>666</v>
      </c>
      <c r="Z179" s="37">
        <f t="shared" si="0"/>
        <v>667</v>
      </c>
      <c r="AA179" s="37">
        <f t="shared" si="0"/>
        <v>668</v>
      </c>
      <c r="AB179" s="37">
        <f t="shared" si="0"/>
        <v>669</v>
      </c>
      <c r="AC179" s="37">
        <f t="shared" si="0"/>
        <v>670</v>
      </c>
      <c r="AD179" s="37">
        <f t="shared" si="0"/>
        <v>671</v>
      </c>
      <c r="AE179" s="41"/>
      <c r="AF179" s="41"/>
      <c r="AG179" s="41"/>
      <c r="AH179" s="41"/>
      <c r="AI179" s="159"/>
      <c r="AJ179" s="4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</row>
    <row r="180" spans="1:52" ht="36.75" customHeight="1">
      <c r="A180" s="15"/>
      <c r="B180" s="31">
        <v>25</v>
      </c>
      <c r="C180" s="37">
        <f t="shared" si="1"/>
        <v>672</v>
      </c>
      <c r="D180" s="37">
        <f t="shared" si="0"/>
        <v>673</v>
      </c>
      <c r="E180" s="37">
        <f t="shared" si="0"/>
        <v>674</v>
      </c>
      <c r="F180" s="37">
        <f t="shared" si="0"/>
        <v>675</v>
      </c>
      <c r="G180" s="37">
        <f t="shared" si="0"/>
        <v>676</v>
      </c>
      <c r="H180" s="37">
        <f t="shared" si="0"/>
        <v>677</v>
      </c>
      <c r="I180" s="37">
        <f t="shared" si="0"/>
        <v>678</v>
      </c>
      <c r="J180" s="37">
        <f t="shared" si="0"/>
        <v>679</v>
      </c>
      <c r="K180" s="37">
        <f t="shared" si="0"/>
        <v>680</v>
      </c>
      <c r="L180" s="37">
        <f t="shared" si="0"/>
        <v>681</v>
      </c>
      <c r="M180" s="37">
        <f t="shared" si="0"/>
        <v>682</v>
      </c>
      <c r="N180" s="37">
        <f t="shared" si="0"/>
        <v>683</v>
      </c>
      <c r="O180" s="37">
        <f t="shared" si="0"/>
        <v>684</v>
      </c>
      <c r="P180" s="37">
        <f t="shared" si="0"/>
        <v>685</v>
      </c>
      <c r="Q180" s="37">
        <f t="shared" si="0"/>
        <v>686</v>
      </c>
      <c r="R180" s="37">
        <f t="shared" si="0"/>
        <v>687</v>
      </c>
      <c r="S180" s="37">
        <f t="shared" si="0"/>
        <v>688</v>
      </c>
      <c r="T180" s="37">
        <f t="shared" si="0"/>
        <v>689</v>
      </c>
      <c r="U180" s="37">
        <f t="shared" si="0"/>
        <v>690</v>
      </c>
      <c r="V180" s="37">
        <f t="shared" si="0"/>
        <v>691</v>
      </c>
      <c r="W180" s="37">
        <f t="shared" si="0"/>
        <v>692</v>
      </c>
      <c r="X180" s="37">
        <f t="shared" si="0"/>
        <v>693</v>
      </c>
      <c r="Y180" s="37">
        <f t="shared" si="0"/>
        <v>694</v>
      </c>
      <c r="Z180" s="37">
        <f t="shared" si="0"/>
        <v>695</v>
      </c>
      <c r="AA180" s="37">
        <f t="shared" si="0"/>
        <v>696</v>
      </c>
      <c r="AB180" s="37">
        <f t="shared" si="0"/>
        <v>697</v>
      </c>
      <c r="AC180" s="37">
        <f t="shared" si="0"/>
        <v>698</v>
      </c>
      <c r="AD180" s="37">
        <f t="shared" si="0"/>
        <v>699</v>
      </c>
      <c r="AE180" s="41"/>
      <c r="AF180" s="41"/>
      <c r="AG180" s="41"/>
      <c r="AH180" s="41"/>
      <c r="AI180" s="159"/>
      <c r="AJ180" s="41"/>
    </row>
    <row r="181" spans="1:52" ht="36.75" customHeight="1">
      <c r="A181" s="15"/>
      <c r="B181" s="31">
        <v>26</v>
      </c>
      <c r="C181" s="37">
        <f t="shared" si="1"/>
        <v>700</v>
      </c>
      <c r="D181" s="37">
        <f t="shared" si="0"/>
        <v>701</v>
      </c>
      <c r="E181" s="37">
        <f t="shared" si="0"/>
        <v>702</v>
      </c>
      <c r="F181" s="37">
        <f t="shared" si="0"/>
        <v>703</v>
      </c>
      <c r="G181" s="37">
        <f t="shared" si="0"/>
        <v>704</v>
      </c>
      <c r="H181" s="37">
        <f t="shared" si="0"/>
        <v>705</v>
      </c>
      <c r="I181" s="37">
        <f t="shared" si="0"/>
        <v>706</v>
      </c>
      <c r="J181" s="37">
        <f t="shared" si="0"/>
        <v>707</v>
      </c>
      <c r="K181" s="37">
        <f t="shared" si="0"/>
        <v>708</v>
      </c>
      <c r="L181" s="37">
        <f t="shared" si="0"/>
        <v>709</v>
      </c>
      <c r="M181" s="37">
        <f t="shared" si="0"/>
        <v>710</v>
      </c>
      <c r="N181" s="37">
        <f t="shared" si="0"/>
        <v>711</v>
      </c>
      <c r="O181" s="37">
        <f t="shared" si="0"/>
        <v>712</v>
      </c>
      <c r="P181" s="37">
        <f t="shared" si="0"/>
        <v>713</v>
      </c>
      <c r="Q181" s="37">
        <f t="shared" si="0"/>
        <v>714</v>
      </c>
      <c r="R181" s="37">
        <f t="shared" si="0"/>
        <v>715</v>
      </c>
      <c r="S181" s="37">
        <f t="shared" si="0"/>
        <v>716</v>
      </c>
      <c r="T181" s="37">
        <f t="shared" si="0"/>
        <v>717</v>
      </c>
      <c r="U181" s="37">
        <f t="shared" si="0"/>
        <v>718</v>
      </c>
      <c r="V181" s="37">
        <f t="shared" si="0"/>
        <v>719</v>
      </c>
      <c r="W181" s="37">
        <f t="shared" si="0"/>
        <v>720</v>
      </c>
      <c r="X181" s="37">
        <f t="shared" si="0"/>
        <v>721</v>
      </c>
      <c r="Y181" s="37">
        <f t="shared" si="0"/>
        <v>722</v>
      </c>
      <c r="Z181" s="37">
        <f t="shared" si="0"/>
        <v>723</v>
      </c>
      <c r="AA181" s="37">
        <f t="shared" si="0"/>
        <v>724</v>
      </c>
      <c r="AB181" s="37">
        <f t="shared" si="0"/>
        <v>725</v>
      </c>
      <c r="AC181" s="37">
        <f t="shared" si="0"/>
        <v>726</v>
      </c>
      <c r="AD181" s="37">
        <f t="shared" si="0"/>
        <v>727</v>
      </c>
      <c r="AE181" s="41"/>
      <c r="AF181" s="41"/>
      <c r="AG181" s="41"/>
      <c r="AH181" s="41"/>
      <c r="AI181" s="159"/>
      <c r="AJ181" s="41"/>
    </row>
    <row r="182" spans="1:52" ht="36.75" customHeight="1">
      <c r="A182" s="15"/>
      <c r="B182" s="31">
        <v>27</v>
      </c>
      <c r="C182" s="37">
        <f t="shared" si="1"/>
        <v>728</v>
      </c>
      <c r="D182" s="37">
        <f t="shared" si="0"/>
        <v>729</v>
      </c>
      <c r="E182" s="37">
        <f t="shared" si="0"/>
        <v>730</v>
      </c>
      <c r="F182" s="37">
        <f t="shared" si="0"/>
        <v>731</v>
      </c>
      <c r="G182" s="37">
        <f t="shared" si="0"/>
        <v>732</v>
      </c>
      <c r="H182" s="37">
        <f t="shared" si="0"/>
        <v>733</v>
      </c>
      <c r="I182" s="37">
        <f t="shared" si="0"/>
        <v>734</v>
      </c>
      <c r="J182" s="37">
        <f t="shared" si="0"/>
        <v>735</v>
      </c>
      <c r="K182" s="37">
        <f t="shared" si="0"/>
        <v>736</v>
      </c>
      <c r="L182" s="37">
        <f t="shared" si="0"/>
        <v>737</v>
      </c>
      <c r="M182" s="37">
        <f t="shared" si="0"/>
        <v>738</v>
      </c>
      <c r="N182" s="37">
        <f t="shared" si="0"/>
        <v>739</v>
      </c>
      <c r="O182" s="37">
        <f t="shared" si="0"/>
        <v>740</v>
      </c>
      <c r="P182" s="37">
        <f t="shared" si="0"/>
        <v>741</v>
      </c>
      <c r="Q182" s="37">
        <f t="shared" si="0"/>
        <v>742</v>
      </c>
      <c r="R182" s="37">
        <f t="shared" si="0"/>
        <v>743</v>
      </c>
      <c r="S182" s="37">
        <f t="shared" si="0"/>
        <v>744</v>
      </c>
      <c r="T182" s="37">
        <f t="shared" si="0"/>
        <v>745</v>
      </c>
      <c r="U182" s="37">
        <f t="shared" si="0"/>
        <v>746</v>
      </c>
      <c r="V182" s="37">
        <f t="shared" si="0"/>
        <v>747</v>
      </c>
      <c r="W182" s="37">
        <f t="shared" si="0"/>
        <v>748</v>
      </c>
      <c r="X182" s="37">
        <f t="shared" si="0"/>
        <v>749</v>
      </c>
      <c r="Y182" s="37">
        <f t="shared" si="0"/>
        <v>750</v>
      </c>
      <c r="Z182" s="37">
        <f t="shared" si="0"/>
        <v>751</v>
      </c>
      <c r="AA182" s="37">
        <f t="shared" si="0"/>
        <v>752</v>
      </c>
      <c r="AB182" s="37">
        <f t="shared" si="0"/>
        <v>753</v>
      </c>
      <c r="AC182" s="37">
        <f t="shared" si="0"/>
        <v>754</v>
      </c>
      <c r="AD182" s="37">
        <f t="shared" si="0"/>
        <v>755</v>
      </c>
      <c r="AE182" s="41"/>
      <c r="AF182" s="41"/>
      <c r="AG182" s="41"/>
      <c r="AH182" s="41"/>
      <c r="AI182" s="159"/>
      <c r="AJ182" s="41"/>
    </row>
    <row r="183" spans="1:52" ht="36.75" customHeight="1">
      <c r="A183" s="15"/>
      <c r="B183" s="31">
        <v>28</v>
      </c>
      <c r="C183" s="37">
        <f t="shared" si="1"/>
        <v>756</v>
      </c>
      <c r="D183" s="37">
        <f t="shared" si="0"/>
        <v>757</v>
      </c>
      <c r="E183" s="37">
        <f t="shared" si="0"/>
        <v>758</v>
      </c>
      <c r="F183" s="37">
        <f t="shared" si="0"/>
        <v>759</v>
      </c>
      <c r="G183" s="37">
        <f t="shared" si="0"/>
        <v>760</v>
      </c>
      <c r="H183" s="37">
        <f t="shared" si="0"/>
        <v>761</v>
      </c>
      <c r="I183" s="37">
        <f t="shared" si="0"/>
        <v>762</v>
      </c>
      <c r="J183" s="37">
        <f t="shared" si="0"/>
        <v>763</v>
      </c>
      <c r="K183" s="37">
        <f t="shared" si="0"/>
        <v>764</v>
      </c>
      <c r="L183" s="37">
        <f t="shared" si="0"/>
        <v>765</v>
      </c>
      <c r="M183" s="37">
        <f t="shared" si="0"/>
        <v>766</v>
      </c>
      <c r="N183" s="37">
        <f t="shared" si="0"/>
        <v>767</v>
      </c>
      <c r="O183" s="37">
        <f t="shared" si="0"/>
        <v>768</v>
      </c>
      <c r="P183" s="37">
        <f t="shared" si="0"/>
        <v>769</v>
      </c>
      <c r="Q183" s="37">
        <f t="shared" si="0"/>
        <v>770</v>
      </c>
      <c r="R183" s="37">
        <f t="shared" si="0"/>
        <v>771</v>
      </c>
      <c r="S183" s="37">
        <f t="shared" si="0"/>
        <v>772</v>
      </c>
      <c r="T183" s="37">
        <f t="shared" si="0"/>
        <v>773</v>
      </c>
      <c r="U183" s="37">
        <f t="shared" si="0"/>
        <v>774</v>
      </c>
      <c r="V183" s="37">
        <f t="shared" si="0"/>
        <v>775</v>
      </c>
      <c r="W183" s="37">
        <f t="shared" si="0"/>
        <v>776</v>
      </c>
      <c r="X183" s="37">
        <f t="shared" si="0"/>
        <v>777</v>
      </c>
      <c r="Y183" s="37">
        <f t="shared" si="0"/>
        <v>778</v>
      </c>
      <c r="Z183" s="37">
        <f t="shared" si="0"/>
        <v>779</v>
      </c>
      <c r="AA183" s="37">
        <f t="shared" si="0"/>
        <v>780</v>
      </c>
      <c r="AB183" s="37">
        <f t="shared" si="0"/>
        <v>781</v>
      </c>
      <c r="AC183" s="37">
        <f t="shared" si="0"/>
        <v>782</v>
      </c>
      <c r="AD183" s="37">
        <f t="shared" si="0"/>
        <v>783</v>
      </c>
      <c r="AE183" s="41"/>
      <c r="AF183" s="41"/>
      <c r="AG183" s="41"/>
      <c r="AH183" s="41"/>
      <c r="AI183" s="159"/>
      <c r="AJ183" s="41"/>
    </row>
    <row r="184" spans="1:52" ht="36.75" customHeight="1">
      <c r="A184" s="15"/>
      <c r="B184" s="31">
        <v>29</v>
      </c>
      <c r="C184" s="37">
        <f t="shared" si="1"/>
        <v>784</v>
      </c>
      <c r="D184" s="37">
        <f t="shared" si="0"/>
        <v>785</v>
      </c>
      <c r="E184" s="37">
        <f t="shared" si="0"/>
        <v>786</v>
      </c>
      <c r="F184" s="37">
        <f t="shared" si="0"/>
        <v>787</v>
      </c>
      <c r="G184" s="37">
        <f t="shared" si="0"/>
        <v>788</v>
      </c>
      <c r="H184" s="37">
        <f t="shared" si="0"/>
        <v>789</v>
      </c>
      <c r="I184" s="37">
        <f t="shared" si="0"/>
        <v>790</v>
      </c>
      <c r="J184" s="37">
        <f t="shared" si="0"/>
        <v>791</v>
      </c>
      <c r="K184" s="37">
        <f t="shared" si="0"/>
        <v>792</v>
      </c>
      <c r="L184" s="37">
        <f t="shared" si="0"/>
        <v>793</v>
      </c>
      <c r="M184" s="37">
        <f t="shared" si="0"/>
        <v>794</v>
      </c>
      <c r="N184" s="37">
        <f t="shared" si="0"/>
        <v>795</v>
      </c>
      <c r="O184" s="37">
        <f t="shared" si="0"/>
        <v>796</v>
      </c>
      <c r="P184" s="37">
        <f t="shared" si="0"/>
        <v>797</v>
      </c>
      <c r="Q184" s="37">
        <f t="shared" si="0"/>
        <v>798</v>
      </c>
      <c r="R184" s="37">
        <f t="shared" si="0"/>
        <v>799</v>
      </c>
      <c r="S184" s="37">
        <f t="shared" si="0"/>
        <v>800</v>
      </c>
      <c r="T184" s="37">
        <f t="shared" si="0"/>
        <v>801</v>
      </c>
      <c r="U184" s="37">
        <f t="shared" si="0"/>
        <v>802</v>
      </c>
      <c r="V184" s="37">
        <f t="shared" si="0"/>
        <v>803</v>
      </c>
      <c r="W184" s="37">
        <f t="shared" si="0"/>
        <v>804</v>
      </c>
      <c r="X184" s="37">
        <f t="shared" si="0"/>
        <v>805</v>
      </c>
      <c r="Y184" s="37">
        <f t="shared" si="0"/>
        <v>806</v>
      </c>
      <c r="Z184" s="37">
        <f t="shared" si="0"/>
        <v>807</v>
      </c>
      <c r="AA184" s="37">
        <f t="shared" si="0"/>
        <v>808</v>
      </c>
      <c r="AB184" s="37">
        <f t="shared" si="0"/>
        <v>809</v>
      </c>
      <c r="AC184" s="37">
        <f t="shared" si="0"/>
        <v>810</v>
      </c>
      <c r="AD184" s="37">
        <f t="shared" si="0"/>
        <v>811</v>
      </c>
      <c r="AE184" s="41"/>
      <c r="AF184" s="41"/>
      <c r="AG184" s="41"/>
      <c r="AH184" s="41"/>
      <c r="AI184" s="159"/>
      <c r="AJ184" s="41"/>
    </row>
    <row r="185" spans="1:52" ht="36.75" customHeight="1">
      <c r="A185" s="15"/>
      <c r="B185" s="31">
        <v>30</v>
      </c>
      <c r="C185" s="37">
        <f t="shared" si="1"/>
        <v>812</v>
      </c>
      <c r="D185" s="37">
        <f t="shared" si="0"/>
        <v>813</v>
      </c>
      <c r="E185" s="37">
        <f t="shared" si="0"/>
        <v>814</v>
      </c>
      <c r="F185" s="37">
        <f t="shared" si="0"/>
        <v>815</v>
      </c>
      <c r="G185" s="37">
        <f t="shared" si="0"/>
        <v>816</v>
      </c>
      <c r="H185" s="37">
        <f t="shared" si="0"/>
        <v>817</v>
      </c>
      <c r="I185" s="37">
        <f t="shared" si="0"/>
        <v>818</v>
      </c>
      <c r="J185" s="37">
        <f t="shared" si="0"/>
        <v>819</v>
      </c>
      <c r="K185" s="37">
        <f t="shared" si="0"/>
        <v>820</v>
      </c>
      <c r="L185" s="37">
        <f t="shared" si="0"/>
        <v>821</v>
      </c>
      <c r="M185" s="37">
        <f t="shared" si="0"/>
        <v>822</v>
      </c>
      <c r="N185" s="37">
        <f t="shared" si="0"/>
        <v>823</v>
      </c>
      <c r="O185" s="37">
        <f t="shared" si="0"/>
        <v>824</v>
      </c>
      <c r="P185" s="37">
        <f t="shared" si="0"/>
        <v>825</v>
      </c>
      <c r="Q185" s="37">
        <f t="shared" si="0"/>
        <v>826</v>
      </c>
      <c r="R185" s="37">
        <f t="shared" si="0"/>
        <v>827</v>
      </c>
      <c r="S185" s="37">
        <f t="shared" si="0"/>
        <v>828</v>
      </c>
      <c r="T185" s="37">
        <f t="shared" si="0"/>
        <v>829</v>
      </c>
      <c r="U185" s="37">
        <f t="shared" si="0"/>
        <v>830</v>
      </c>
      <c r="V185" s="37">
        <f t="shared" si="0"/>
        <v>831</v>
      </c>
      <c r="W185" s="37">
        <f t="shared" si="0"/>
        <v>832</v>
      </c>
      <c r="X185" s="37">
        <f t="shared" si="0"/>
        <v>833</v>
      </c>
      <c r="Y185" s="37">
        <f t="shared" si="0"/>
        <v>834</v>
      </c>
      <c r="Z185" s="37">
        <f t="shared" si="0"/>
        <v>835</v>
      </c>
      <c r="AA185" s="37">
        <f t="shared" si="0"/>
        <v>836</v>
      </c>
      <c r="AB185" s="37">
        <f t="shared" si="0"/>
        <v>837</v>
      </c>
      <c r="AC185" s="37">
        <f t="shared" si="0"/>
        <v>838</v>
      </c>
      <c r="AD185" s="37">
        <f t="shared" si="0"/>
        <v>839</v>
      </c>
      <c r="AE185" s="41"/>
      <c r="AF185" s="41"/>
      <c r="AG185" s="41"/>
      <c r="AH185" s="41"/>
      <c r="AI185" s="159"/>
      <c r="AJ185" s="41"/>
    </row>
    <row r="186" spans="1:52" ht="36.75" customHeight="1">
      <c r="A186" s="15"/>
      <c r="B186" s="31">
        <v>31</v>
      </c>
      <c r="C186" s="37">
        <f t="shared" si="1"/>
        <v>840</v>
      </c>
      <c r="D186" s="37">
        <f t="shared" si="0"/>
        <v>841</v>
      </c>
      <c r="E186" s="37">
        <f t="shared" si="0"/>
        <v>842</v>
      </c>
      <c r="F186" s="37">
        <f t="shared" si="0"/>
        <v>843</v>
      </c>
      <c r="G186" s="37">
        <f t="shared" si="0"/>
        <v>844</v>
      </c>
      <c r="H186" s="37">
        <f t="shared" si="0"/>
        <v>845</v>
      </c>
      <c r="I186" s="37">
        <f t="shared" si="0"/>
        <v>846</v>
      </c>
      <c r="J186" s="37">
        <f t="shared" si="0"/>
        <v>847</v>
      </c>
      <c r="K186" s="37">
        <f t="shared" si="0"/>
        <v>848</v>
      </c>
      <c r="L186" s="37">
        <f t="shared" si="0"/>
        <v>849</v>
      </c>
      <c r="M186" s="37">
        <f t="shared" si="0"/>
        <v>850</v>
      </c>
      <c r="N186" s="37">
        <f t="shared" si="0"/>
        <v>851</v>
      </c>
      <c r="O186" s="37">
        <f t="shared" si="0"/>
        <v>852</v>
      </c>
      <c r="P186" s="37">
        <f t="shared" si="0"/>
        <v>853</v>
      </c>
      <c r="Q186" s="37">
        <f t="shared" si="0"/>
        <v>854</v>
      </c>
      <c r="R186" s="37">
        <f t="shared" si="0"/>
        <v>855</v>
      </c>
      <c r="S186" s="37">
        <f t="shared" si="0"/>
        <v>856</v>
      </c>
      <c r="T186" s="37">
        <f t="shared" si="0"/>
        <v>857</v>
      </c>
      <c r="U186" s="37">
        <f t="shared" si="0"/>
        <v>858</v>
      </c>
      <c r="V186" s="37">
        <f t="shared" si="0"/>
        <v>859</v>
      </c>
      <c r="W186" s="37">
        <f t="shared" si="0"/>
        <v>860</v>
      </c>
      <c r="X186" s="37">
        <f t="shared" si="0"/>
        <v>861</v>
      </c>
      <c r="Y186" s="37">
        <f t="shared" si="0"/>
        <v>862</v>
      </c>
      <c r="Z186" s="37">
        <f t="shared" si="0"/>
        <v>863</v>
      </c>
      <c r="AA186" s="37">
        <f t="shared" si="0"/>
        <v>864</v>
      </c>
      <c r="AB186" s="37">
        <f t="shared" si="0"/>
        <v>865</v>
      </c>
      <c r="AC186" s="37">
        <f t="shared" si="0"/>
        <v>866</v>
      </c>
      <c r="AD186" s="37">
        <f t="shared" si="0"/>
        <v>867</v>
      </c>
      <c r="AE186" s="41"/>
      <c r="AF186" s="41"/>
      <c r="AG186" s="41"/>
      <c r="AH186" s="41"/>
      <c r="AI186" s="159"/>
      <c r="AJ186" s="41"/>
    </row>
    <row r="187" spans="1:52" ht="36.75" customHeight="1">
      <c r="A187" s="15"/>
      <c r="B187" s="31">
        <v>32</v>
      </c>
      <c r="C187" s="37">
        <f t="shared" si="1"/>
        <v>868</v>
      </c>
      <c r="D187" s="37">
        <f t="shared" si="0"/>
        <v>869</v>
      </c>
      <c r="E187" s="37">
        <f t="shared" si="0"/>
        <v>870</v>
      </c>
      <c r="F187" s="37">
        <f t="shared" si="0"/>
        <v>871</v>
      </c>
      <c r="G187" s="37">
        <f t="shared" si="0"/>
        <v>872</v>
      </c>
      <c r="H187" s="37">
        <f t="shared" si="0"/>
        <v>873</v>
      </c>
      <c r="I187" s="37">
        <f t="shared" si="0"/>
        <v>874</v>
      </c>
      <c r="J187" s="37">
        <f t="shared" si="0"/>
        <v>875</v>
      </c>
      <c r="K187" s="37">
        <f t="shared" si="0"/>
        <v>876</v>
      </c>
      <c r="L187" s="37">
        <f t="shared" si="0"/>
        <v>877</v>
      </c>
      <c r="M187" s="37">
        <f t="shared" si="0"/>
        <v>878</v>
      </c>
      <c r="N187" s="37">
        <f t="shared" si="0"/>
        <v>879</v>
      </c>
      <c r="O187" s="37">
        <f t="shared" si="0"/>
        <v>880</v>
      </c>
      <c r="P187" s="37">
        <f t="shared" si="0"/>
        <v>881</v>
      </c>
      <c r="Q187" s="37">
        <f t="shared" si="0"/>
        <v>882</v>
      </c>
      <c r="R187" s="37">
        <f t="shared" si="0"/>
        <v>883</v>
      </c>
      <c r="S187" s="37">
        <f t="shared" si="0"/>
        <v>884</v>
      </c>
      <c r="T187" s="37">
        <f t="shared" si="0"/>
        <v>885</v>
      </c>
      <c r="U187" s="37">
        <f t="shared" si="0"/>
        <v>886</v>
      </c>
      <c r="V187" s="37">
        <f t="shared" si="0"/>
        <v>887</v>
      </c>
      <c r="W187" s="37">
        <f t="shared" si="0"/>
        <v>888</v>
      </c>
      <c r="X187" s="37">
        <f t="shared" si="0"/>
        <v>889</v>
      </c>
      <c r="Y187" s="37">
        <f t="shared" si="0"/>
        <v>890</v>
      </c>
      <c r="Z187" s="37">
        <f t="shared" si="0"/>
        <v>891</v>
      </c>
      <c r="AA187" s="37">
        <f t="shared" si="0"/>
        <v>892</v>
      </c>
      <c r="AB187" s="37">
        <f t="shared" si="0"/>
        <v>893</v>
      </c>
      <c r="AC187" s="37">
        <f t="shared" si="0"/>
        <v>894</v>
      </c>
      <c r="AD187" s="37">
        <f t="shared" si="0"/>
        <v>895</v>
      </c>
      <c r="AE187" s="41"/>
      <c r="AF187" s="41"/>
      <c r="AG187" s="41"/>
      <c r="AH187" s="41"/>
      <c r="AI187" s="159"/>
      <c r="AJ187" s="41"/>
    </row>
    <row r="188" spans="1:52" ht="36.75" customHeight="1">
      <c r="A188" s="15"/>
      <c r="B188" s="31">
        <v>33</v>
      </c>
      <c r="C188" s="37">
        <f t="shared" si="1"/>
        <v>896</v>
      </c>
      <c r="D188" s="37">
        <f t="shared" si="0"/>
        <v>897</v>
      </c>
      <c r="E188" s="37">
        <f t="shared" si="0"/>
        <v>898</v>
      </c>
      <c r="F188" s="37">
        <f t="shared" si="0"/>
        <v>899</v>
      </c>
      <c r="G188" s="37">
        <f t="shared" si="0"/>
        <v>900</v>
      </c>
      <c r="H188" s="37">
        <f t="shared" si="0"/>
        <v>901</v>
      </c>
      <c r="I188" s="37">
        <f t="shared" si="0"/>
        <v>902</v>
      </c>
      <c r="J188" s="37">
        <f t="shared" si="0"/>
        <v>903</v>
      </c>
      <c r="K188" s="37">
        <f t="shared" si="0"/>
        <v>904</v>
      </c>
      <c r="L188" s="37">
        <f t="shared" si="0"/>
        <v>905</v>
      </c>
      <c r="M188" s="37">
        <f t="shared" si="0"/>
        <v>906</v>
      </c>
      <c r="N188" s="37">
        <f t="shared" si="0"/>
        <v>907</v>
      </c>
      <c r="O188" s="37">
        <f t="shared" si="0"/>
        <v>908</v>
      </c>
      <c r="P188" s="37">
        <f t="shared" si="0"/>
        <v>909</v>
      </c>
      <c r="Q188" s="37">
        <f t="shared" si="0"/>
        <v>910</v>
      </c>
      <c r="R188" s="37">
        <f t="shared" si="0"/>
        <v>911</v>
      </c>
      <c r="S188" s="37">
        <f t="shared" si="0"/>
        <v>912</v>
      </c>
      <c r="T188" s="37">
        <f t="shared" si="0"/>
        <v>913</v>
      </c>
      <c r="U188" s="37">
        <f t="shared" si="0"/>
        <v>914</v>
      </c>
      <c r="V188" s="37">
        <f t="shared" si="0"/>
        <v>915</v>
      </c>
      <c r="W188" s="37">
        <f t="shared" si="0"/>
        <v>916</v>
      </c>
      <c r="X188" s="37">
        <f t="shared" si="0"/>
        <v>917</v>
      </c>
      <c r="Y188" s="37">
        <f t="shared" si="0"/>
        <v>918</v>
      </c>
      <c r="Z188" s="37">
        <f t="shared" si="0"/>
        <v>919</v>
      </c>
      <c r="AA188" s="37">
        <f t="shared" si="0"/>
        <v>920</v>
      </c>
      <c r="AB188" s="37">
        <f t="shared" si="0"/>
        <v>921</v>
      </c>
      <c r="AC188" s="37">
        <f t="shared" si="0"/>
        <v>922</v>
      </c>
      <c r="AD188" s="37">
        <f t="shared" si="0"/>
        <v>923</v>
      </c>
      <c r="AE188" s="41"/>
      <c r="AF188" s="41"/>
      <c r="AG188" s="41"/>
      <c r="AH188" s="41"/>
      <c r="AI188" s="159"/>
      <c r="AJ188" s="41"/>
    </row>
    <row r="189" spans="1:52" ht="36.75" customHeight="1">
      <c r="A189" s="15"/>
      <c r="B189" s="31">
        <v>34</v>
      </c>
      <c r="C189" s="37">
        <f t="shared" si="1"/>
        <v>924</v>
      </c>
      <c r="D189" s="37">
        <f t="shared" si="0"/>
        <v>925</v>
      </c>
      <c r="E189" s="37">
        <f t="shared" si="0"/>
        <v>926</v>
      </c>
      <c r="F189" s="37">
        <f t="shared" si="0"/>
        <v>927</v>
      </c>
      <c r="G189" s="37">
        <f t="shared" si="0"/>
        <v>928</v>
      </c>
      <c r="H189" s="37">
        <f t="shared" si="0"/>
        <v>929</v>
      </c>
      <c r="I189" s="37">
        <f t="shared" si="0"/>
        <v>930</v>
      </c>
      <c r="J189" s="37">
        <f t="shared" si="0"/>
        <v>931</v>
      </c>
      <c r="K189" s="37">
        <f t="shared" si="0"/>
        <v>932</v>
      </c>
      <c r="L189" s="37">
        <f t="shared" si="0"/>
        <v>933</v>
      </c>
      <c r="M189" s="37">
        <f t="shared" si="0"/>
        <v>934</v>
      </c>
      <c r="N189" s="37">
        <f t="shared" si="0"/>
        <v>935</v>
      </c>
      <c r="O189" s="37">
        <f t="shared" si="0"/>
        <v>936</v>
      </c>
      <c r="P189" s="37">
        <f t="shared" si="0"/>
        <v>937</v>
      </c>
      <c r="Q189" s="37">
        <f t="shared" si="0"/>
        <v>938</v>
      </c>
      <c r="R189" s="37">
        <f t="shared" si="0"/>
        <v>939</v>
      </c>
      <c r="S189" s="37">
        <f t="shared" si="0"/>
        <v>940</v>
      </c>
      <c r="T189" s="37">
        <f t="shared" si="0"/>
        <v>941</v>
      </c>
      <c r="U189" s="37">
        <f t="shared" si="0"/>
        <v>942</v>
      </c>
      <c r="V189" s="37">
        <f t="shared" si="0"/>
        <v>943</v>
      </c>
      <c r="W189" s="37">
        <f t="shared" si="0"/>
        <v>944</v>
      </c>
      <c r="X189" s="37">
        <f t="shared" si="0"/>
        <v>945</v>
      </c>
      <c r="Y189" s="37">
        <f t="shared" si="0"/>
        <v>946</v>
      </c>
      <c r="Z189" s="37">
        <f t="shared" si="0"/>
        <v>947</v>
      </c>
      <c r="AA189" s="37">
        <f t="shared" si="0"/>
        <v>948</v>
      </c>
      <c r="AB189" s="37">
        <f t="shared" si="0"/>
        <v>949</v>
      </c>
      <c r="AC189" s="37">
        <f t="shared" si="0"/>
        <v>950</v>
      </c>
      <c r="AD189" s="37">
        <f t="shared" si="0"/>
        <v>951</v>
      </c>
      <c r="AE189" s="41"/>
      <c r="AF189" s="41"/>
      <c r="AG189" s="41"/>
      <c r="AH189" s="41"/>
      <c r="AI189" s="159"/>
      <c r="AJ189" s="41"/>
    </row>
    <row r="190" spans="1:52" s="1" customFormat="1" ht="36.75" customHeight="1">
      <c r="A190" s="15"/>
      <c r="B190" s="31">
        <v>35</v>
      </c>
      <c r="C190" s="37">
        <f t="shared" si="1"/>
        <v>952</v>
      </c>
      <c r="D190" s="37">
        <f t="shared" si="0"/>
        <v>953</v>
      </c>
      <c r="E190" s="37">
        <f t="shared" si="0"/>
        <v>954</v>
      </c>
      <c r="F190" s="37">
        <f t="shared" si="0"/>
        <v>955</v>
      </c>
      <c r="G190" s="37">
        <f t="shared" si="0"/>
        <v>956</v>
      </c>
      <c r="H190" s="37">
        <f t="shared" si="0"/>
        <v>957</v>
      </c>
      <c r="I190" s="37">
        <f t="shared" si="0"/>
        <v>958</v>
      </c>
      <c r="J190" s="37">
        <f t="shared" si="0"/>
        <v>959</v>
      </c>
      <c r="K190" s="37">
        <f t="shared" si="0"/>
        <v>960</v>
      </c>
      <c r="L190" s="37">
        <f t="shared" si="0"/>
        <v>961</v>
      </c>
      <c r="M190" s="37">
        <f t="shared" si="0"/>
        <v>962</v>
      </c>
      <c r="N190" s="37">
        <f t="shared" si="0"/>
        <v>963</v>
      </c>
      <c r="O190" s="37">
        <f t="shared" si="0"/>
        <v>964</v>
      </c>
      <c r="P190" s="37">
        <f t="shared" si="0"/>
        <v>965</v>
      </c>
      <c r="Q190" s="37">
        <f t="shared" si="0"/>
        <v>966</v>
      </c>
      <c r="R190" s="37">
        <f t="shared" si="0"/>
        <v>967</v>
      </c>
      <c r="S190" s="37">
        <f t="shared" si="0"/>
        <v>968</v>
      </c>
      <c r="T190" s="37">
        <f t="shared" si="0"/>
        <v>969</v>
      </c>
      <c r="U190" s="37">
        <f t="shared" si="0"/>
        <v>970</v>
      </c>
      <c r="V190" s="37">
        <f t="shared" si="0"/>
        <v>971</v>
      </c>
      <c r="W190" s="37">
        <f t="shared" si="0"/>
        <v>972</v>
      </c>
      <c r="X190" s="37">
        <f t="shared" si="0"/>
        <v>973</v>
      </c>
      <c r="Y190" s="37">
        <f t="shared" si="0"/>
        <v>974</v>
      </c>
      <c r="Z190" s="37">
        <f t="shared" si="0"/>
        <v>975</v>
      </c>
      <c r="AA190" s="37">
        <f t="shared" si="0"/>
        <v>976</v>
      </c>
      <c r="AB190" s="37">
        <f t="shared" si="0"/>
        <v>977</v>
      </c>
      <c r="AC190" s="37">
        <f t="shared" si="0"/>
        <v>978</v>
      </c>
      <c r="AD190" s="37">
        <f t="shared" si="0"/>
        <v>979</v>
      </c>
      <c r="AI190" s="159"/>
    </row>
    <row r="191" spans="1:52" s="1" customFormat="1" ht="36.75" customHeight="1">
      <c r="A191" s="15"/>
      <c r="B191" s="31">
        <v>36</v>
      </c>
      <c r="C191" s="37">
        <f t="shared" si="1"/>
        <v>980</v>
      </c>
      <c r="D191" s="37">
        <f t="shared" si="0"/>
        <v>981</v>
      </c>
      <c r="E191" s="37">
        <f t="shared" si="0"/>
        <v>982</v>
      </c>
      <c r="F191" s="37">
        <f t="shared" si="0"/>
        <v>983</v>
      </c>
      <c r="G191" s="37">
        <f t="shared" si="0"/>
        <v>984</v>
      </c>
      <c r="H191" s="37">
        <f t="shared" si="0"/>
        <v>985</v>
      </c>
      <c r="I191" s="37">
        <f t="shared" si="0"/>
        <v>986</v>
      </c>
      <c r="J191" s="37">
        <f t="shared" si="0"/>
        <v>987</v>
      </c>
      <c r="K191" s="37">
        <f t="shared" si="0"/>
        <v>988</v>
      </c>
      <c r="L191" s="37">
        <f t="shared" si="0"/>
        <v>989</v>
      </c>
      <c r="M191" s="37">
        <f t="shared" si="0"/>
        <v>990</v>
      </c>
      <c r="N191" s="37">
        <f t="shared" si="0"/>
        <v>991</v>
      </c>
      <c r="O191" s="37">
        <f t="shared" si="0"/>
        <v>992</v>
      </c>
      <c r="P191" s="37">
        <f t="shared" si="0"/>
        <v>993</v>
      </c>
      <c r="Q191" s="37">
        <f t="shared" si="0"/>
        <v>994</v>
      </c>
      <c r="R191" s="37">
        <f t="shared" si="0"/>
        <v>995</v>
      </c>
      <c r="S191" s="37">
        <f t="shared" si="0"/>
        <v>996</v>
      </c>
      <c r="T191" s="37">
        <f t="shared" si="0"/>
        <v>997</v>
      </c>
      <c r="U191" s="37">
        <f t="shared" si="0"/>
        <v>998</v>
      </c>
      <c r="V191" s="37">
        <f t="shared" si="0"/>
        <v>999</v>
      </c>
      <c r="W191" s="37">
        <f t="shared" si="0"/>
        <v>1000</v>
      </c>
      <c r="X191" s="37">
        <f t="shared" si="0"/>
        <v>1001</v>
      </c>
      <c r="Y191" s="37">
        <f t="shared" si="0"/>
        <v>1002</v>
      </c>
      <c r="Z191" s="37">
        <f t="shared" si="0"/>
        <v>1003</v>
      </c>
      <c r="AA191" s="37">
        <f t="shared" si="0"/>
        <v>1004</v>
      </c>
      <c r="AB191" s="37">
        <f t="shared" si="0"/>
        <v>1005</v>
      </c>
      <c r="AC191" s="37">
        <f t="shared" si="0"/>
        <v>1006</v>
      </c>
      <c r="AD191" s="37">
        <f t="shared" si="0"/>
        <v>1007</v>
      </c>
      <c r="AI191" s="159"/>
    </row>
    <row r="192" spans="1:52" s="1" customFormat="1" ht="36.75" customHeight="1">
      <c r="A192" s="15"/>
      <c r="B192" s="31">
        <v>37</v>
      </c>
      <c r="C192" s="37">
        <f t="shared" si="1"/>
        <v>1008</v>
      </c>
      <c r="D192" s="37">
        <f t="shared" si="0"/>
        <v>1009</v>
      </c>
      <c r="E192" s="37">
        <f t="shared" si="0"/>
        <v>1010</v>
      </c>
      <c r="F192" s="37">
        <f t="shared" si="0"/>
        <v>1011</v>
      </c>
      <c r="G192" s="37">
        <f t="shared" si="0"/>
        <v>1012</v>
      </c>
      <c r="H192" s="37">
        <f t="shared" si="0"/>
        <v>1013</v>
      </c>
      <c r="I192" s="37">
        <f t="shared" si="0"/>
        <v>1014</v>
      </c>
      <c r="J192" s="37">
        <f t="shared" si="0"/>
        <v>1015</v>
      </c>
      <c r="K192" s="37">
        <f t="shared" si="0"/>
        <v>1016</v>
      </c>
      <c r="L192" s="37">
        <f t="shared" si="0"/>
        <v>1017</v>
      </c>
      <c r="M192" s="37">
        <f t="shared" si="0"/>
        <v>1018</v>
      </c>
      <c r="N192" s="37">
        <f t="shared" si="0"/>
        <v>1019</v>
      </c>
      <c r="O192" s="37">
        <f t="shared" si="0"/>
        <v>1020</v>
      </c>
      <c r="P192" s="37">
        <f t="shared" si="0"/>
        <v>1021</v>
      </c>
      <c r="Q192" s="37">
        <f t="shared" si="0"/>
        <v>1022</v>
      </c>
      <c r="R192" s="37">
        <f t="shared" si="0"/>
        <v>1023</v>
      </c>
      <c r="S192" s="37">
        <f t="shared" si="0"/>
        <v>1024</v>
      </c>
      <c r="T192" s="37">
        <f t="shared" si="0"/>
        <v>1025</v>
      </c>
      <c r="U192" s="37">
        <f t="shared" si="0"/>
        <v>1026</v>
      </c>
      <c r="V192" s="37">
        <f t="shared" si="0"/>
        <v>1027</v>
      </c>
      <c r="W192" s="37">
        <f t="shared" si="0"/>
        <v>1028</v>
      </c>
      <c r="X192" s="37">
        <f t="shared" si="0"/>
        <v>1029</v>
      </c>
      <c r="Y192" s="37">
        <f t="shared" si="0"/>
        <v>1030</v>
      </c>
      <c r="Z192" s="37">
        <f t="shared" si="0"/>
        <v>1031</v>
      </c>
      <c r="AA192" s="37">
        <f t="shared" si="0"/>
        <v>1032</v>
      </c>
      <c r="AB192" s="37">
        <f t="shared" si="0"/>
        <v>1033</v>
      </c>
      <c r="AC192" s="37">
        <f t="shared" si="0"/>
        <v>1034</v>
      </c>
      <c r="AD192" s="37">
        <f t="shared" si="0"/>
        <v>1035</v>
      </c>
      <c r="AI192" s="159"/>
    </row>
    <row r="193" spans="1:35" s="1" customFormat="1" ht="36.75" customHeight="1">
      <c r="A193" s="15"/>
      <c r="B193" s="31">
        <v>38</v>
      </c>
      <c r="C193" s="37">
        <f t="shared" si="1"/>
        <v>1036</v>
      </c>
      <c r="D193" s="37">
        <f t="shared" si="0"/>
        <v>1037</v>
      </c>
      <c r="E193" s="37">
        <f t="shared" si="0"/>
        <v>1038</v>
      </c>
      <c r="F193" s="37">
        <f t="shared" si="0"/>
        <v>1039</v>
      </c>
      <c r="G193" s="37">
        <f t="shared" si="0"/>
        <v>1040</v>
      </c>
      <c r="H193" s="37">
        <f t="shared" si="0"/>
        <v>1041</v>
      </c>
      <c r="I193" s="37">
        <f t="shared" si="0"/>
        <v>1042</v>
      </c>
      <c r="J193" s="37">
        <f t="shared" si="0"/>
        <v>1043</v>
      </c>
      <c r="K193" s="37">
        <f t="shared" si="0"/>
        <v>1044</v>
      </c>
      <c r="L193" s="37">
        <f t="shared" si="0"/>
        <v>1045</v>
      </c>
      <c r="M193" s="37">
        <f t="shared" si="0"/>
        <v>1046</v>
      </c>
      <c r="N193" s="37">
        <f t="shared" si="0"/>
        <v>1047</v>
      </c>
      <c r="O193" s="37">
        <f t="shared" si="0"/>
        <v>1048</v>
      </c>
      <c r="P193" s="37">
        <f t="shared" si="0"/>
        <v>1049</v>
      </c>
      <c r="Q193" s="37">
        <f t="shared" si="0"/>
        <v>1050</v>
      </c>
      <c r="R193" s="37">
        <f t="shared" si="0"/>
        <v>1051</v>
      </c>
      <c r="S193" s="37">
        <f t="shared" si="0"/>
        <v>1052</v>
      </c>
      <c r="T193" s="37">
        <f t="shared" si="0"/>
        <v>1053</v>
      </c>
      <c r="U193" s="37">
        <f t="shared" si="0"/>
        <v>1054</v>
      </c>
      <c r="V193" s="37">
        <f t="shared" si="0"/>
        <v>1055</v>
      </c>
      <c r="W193" s="37">
        <f t="shared" si="0"/>
        <v>1056</v>
      </c>
      <c r="X193" s="37">
        <f t="shared" si="0"/>
        <v>1057</v>
      </c>
      <c r="Y193" s="37">
        <f t="shared" si="0"/>
        <v>1058</v>
      </c>
      <c r="Z193" s="37">
        <f t="shared" si="0"/>
        <v>1059</v>
      </c>
      <c r="AA193" s="37">
        <f t="shared" si="0"/>
        <v>1060</v>
      </c>
      <c r="AB193" s="37">
        <f t="shared" si="0"/>
        <v>1061</v>
      </c>
      <c r="AC193" s="37">
        <f t="shared" si="0"/>
        <v>1062</v>
      </c>
      <c r="AD193" s="37">
        <f t="shared" si="0"/>
        <v>1063</v>
      </c>
      <c r="AI193" s="159"/>
    </row>
    <row r="194" spans="1:35" s="1" customFormat="1" ht="36.75" customHeight="1">
      <c r="A194" s="15"/>
      <c r="B194" s="31">
        <v>39</v>
      </c>
      <c r="C194" s="37">
        <f t="shared" si="1"/>
        <v>1064</v>
      </c>
      <c r="D194" s="37">
        <f t="shared" si="0"/>
        <v>1065</v>
      </c>
      <c r="E194" s="37">
        <f t="shared" si="0"/>
        <v>1066</v>
      </c>
      <c r="F194" s="37">
        <f t="shared" si="0"/>
        <v>1067</v>
      </c>
      <c r="G194" s="37">
        <f t="shared" si="0"/>
        <v>1068</v>
      </c>
      <c r="H194" s="37">
        <f t="shared" si="0"/>
        <v>1069</v>
      </c>
      <c r="I194" s="37">
        <f t="shared" si="0"/>
        <v>1070</v>
      </c>
      <c r="J194" s="37">
        <f t="shared" si="0"/>
        <v>1071</v>
      </c>
      <c r="K194" s="37">
        <f t="shared" si="0"/>
        <v>1072</v>
      </c>
      <c r="L194" s="37">
        <f t="shared" si="0"/>
        <v>1073</v>
      </c>
      <c r="M194" s="37">
        <f t="shared" si="0"/>
        <v>1074</v>
      </c>
      <c r="N194" s="37">
        <f t="shared" si="0"/>
        <v>1075</v>
      </c>
      <c r="O194" s="37">
        <f t="shared" si="0"/>
        <v>1076</v>
      </c>
      <c r="P194" s="37">
        <f t="shared" si="0"/>
        <v>1077</v>
      </c>
      <c r="Q194" s="37">
        <f t="shared" si="0"/>
        <v>1078</v>
      </c>
      <c r="R194" s="37">
        <f t="shared" si="0"/>
        <v>1079</v>
      </c>
      <c r="S194" s="37">
        <f t="shared" si="0"/>
        <v>1080</v>
      </c>
      <c r="T194" s="37">
        <f t="shared" si="0"/>
        <v>1081</v>
      </c>
      <c r="U194" s="37">
        <f t="shared" si="0"/>
        <v>1082</v>
      </c>
      <c r="V194" s="37">
        <f t="shared" si="0"/>
        <v>1083</v>
      </c>
      <c r="W194" s="37">
        <f t="shared" si="0"/>
        <v>1084</v>
      </c>
      <c r="X194" s="37">
        <f t="shared" si="0"/>
        <v>1085</v>
      </c>
      <c r="Y194" s="37">
        <f t="shared" si="0"/>
        <v>1086</v>
      </c>
      <c r="Z194" s="37">
        <f t="shared" si="0"/>
        <v>1087</v>
      </c>
      <c r="AA194" s="37">
        <f t="shared" si="0"/>
        <v>1088</v>
      </c>
      <c r="AB194" s="37">
        <f t="shared" si="0"/>
        <v>1089</v>
      </c>
      <c r="AC194" s="37">
        <f t="shared" si="0"/>
        <v>1090</v>
      </c>
      <c r="AD194" s="37">
        <f t="shared" si="0"/>
        <v>1091</v>
      </c>
      <c r="AI194" s="159"/>
    </row>
    <row r="195" spans="1:35" s="1" customFormat="1" ht="36.75" customHeight="1">
      <c r="A195" s="17"/>
      <c r="B195" s="32">
        <v>40</v>
      </c>
      <c r="C195" s="38">
        <f t="shared" si="1"/>
        <v>1092</v>
      </c>
      <c r="D195" s="38">
        <f t="shared" si="0"/>
        <v>1093</v>
      </c>
      <c r="E195" s="38">
        <f t="shared" si="0"/>
        <v>1094</v>
      </c>
      <c r="F195" s="38">
        <f t="shared" si="0"/>
        <v>1095</v>
      </c>
      <c r="G195" s="38">
        <f t="shared" si="0"/>
        <v>1096</v>
      </c>
      <c r="H195" s="38">
        <f t="shared" si="0"/>
        <v>1097</v>
      </c>
      <c r="I195" s="38">
        <f t="shared" si="0"/>
        <v>1098</v>
      </c>
      <c r="J195" s="38">
        <f t="shared" si="0"/>
        <v>1099</v>
      </c>
      <c r="K195" s="38">
        <f t="shared" si="0"/>
        <v>1100</v>
      </c>
      <c r="L195" s="38">
        <f t="shared" si="0"/>
        <v>1101</v>
      </c>
      <c r="M195" s="38">
        <f t="shared" si="0"/>
        <v>1102</v>
      </c>
      <c r="N195" s="38">
        <f t="shared" si="0"/>
        <v>1103</v>
      </c>
      <c r="O195" s="38">
        <f t="shared" si="0"/>
        <v>1104</v>
      </c>
      <c r="P195" s="38">
        <f t="shared" si="0"/>
        <v>1105</v>
      </c>
      <c r="Q195" s="38">
        <f t="shared" si="0"/>
        <v>1106</v>
      </c>
      <c r="R195" s="38">
        <f t="shared" si="0"/>
        <v>1107</v>
      </c>
      <c r="S195" s="38">
        <f t="shared" si="0"/>
        <v>1108</v>
      </c>
      <c r="T195" s="38">
        <f t="shared" si="0"/>
        <v>1109</v>
      </c>
      <c r="U195" s="38">
        <f t="shared" si="0"/>
        <v>1110</v>
      </c>
      <c r="V195" s="38">
        <f t="shared" si="0"/>
        <v>1111</v>
      </c>
      <c r="W195" s="38">
        <f t="shared" si="0"/>
        <v>1112</v>
      </c>
      <c r="X195" s="38">
        <f t="shared" si="0"/>
        <v>1113</v>
      </c>
      <c r="Y195" s="38">
        <f t="shared" si="0"/>
        <v>1114</v>
      </c>
      <c r="Z195" s="38">
        <f t="shared" si="0"/>
        <v>1115</v>
      </c>
      <c r="AA195" s="38">
        <f t="shared" si="0"/>
        <v>1116</v>
      </c>
      <c r="AB195" s="38">
        <f t="shared" si="0"/>
        <v>1117</v>
      </c>
      <c r="AC195" s="38">
        <f t="shared" si="0"/>
        <v>1118</v>
      </c>
      <c r="AD195" s="38">
        <f t="shared" si="0"/>
        <v>1119</v>
      </c>
      <c r="AE195" s="111"/>
      <c r="AF195" s="111"/>
      <c r="AG195" s="111"/>
      <c r="AH195" s="111"/>
      <c r="AI195" s="161"/>
    </row>
    <row r="196" spans="1:35" s="1" customFormat="1" ht="36.75" customHeight="1">
      <c r="B196" s="2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</row>
    <row r="197" spans="1:35" s="1" customFormat="1" ht="36.75" customHeight="1">
      <c r="B197" s="2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</row>
    <row r="198" spans="1:35" s="1" customFormat="1" ht="36.75" customHeight="1">
      <c r="B198" s="2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</row>
    <row r="199" spans="1:35" s="1" customFormat="1" ht="36.75" customHeight="1">
      <c r="B199" s="2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</row>
    <row r="200" spans="1:35" s="1" customFormat="1" ht="36.75" customHeight="1">
      <c r="B200" s="2"/>
      <c r="C200" s="37"/>
    </row>
    <row r="201" spans="1:35" s="1" customFormat="1" ht="36.75" customHeight="1">
      <c r="B201" s="2"/>
      <c r="C201" s="37"/>
    </row>
    <row r="202" spans="1:35" s="1" customFormat="1" ht="36.75" customHeight="1">
      <c r="B202" s="2"/>
      <c r="C202" s="37"/>
    </row>
    <row r="203" spans="1:35" ht="36.75" customHeight="1"/>
    <row r="204" spans="1:35" ht="36.75" customHeight="1"/>
    <row r="205" spans="1:35" ht="36.75" customHeight="1"/>
    <row r="206" spans="1:35" ht="36.75" customHeight="1"/>
    <row r="207" spans="1:35" ht="36.75" customHeight="1"/>
    <row r="208" spans="1:35" ht="36.75" customHeight="1"/>
    <row r="209" ht="36.75" customHeight="1"/>
    <row r="210" ht="36.75" customHeight="1"/>
    <row r="211" ht="36.75" customHeight="1"/>
    <row r="212" ht="36.75" customHeight="1"/>
    <row r="213" ht="36.75" customHeight="1"/>
    <row r="214" ht="36.75" customHeight="1"/>
    <row r="215" ht="36.75" customHeight="1"/>
    <row r="216" ht="36.75" customHeight="1"/>
    <row r="217" ht="36.75" customHeight="1"/>
    <row r="218" ht="36.75" customHeight="1"/>
    <row r="219" ht="36.75" customHeight="1"/>
    <row r="220" ht="36.75" customHeight="1"/>
    <row r="221" ht="36.75" customHeight="1"/>
    <row r="222" ht="36.75" customHeight="1"/>
    <row r="223" ht="36.75" customHeight="1"/>
    <row r="224" ht="36.75" customHeight="1"/>
    <row r="225" ht="36.75" customHeight="1"/>
    <row r="226" ht="36.75" customHeight="1"/>
    <row r="227" ht="36.75" customHeight="1"/>
    <row r="539" spans="3:4">
      <c r="C539" s="37">
        <v>45923</v>
      </c>
      <c r="D539" s="41" t="str">
        <f>IFERROR(VLOOKUP(C539,DAY!$A$542:$E$542,5,0),0)</f>
        <v>秋分の日</v>
      </c>
    </row>
  </sheetData>
  <sheetProtection sheet="1" objects="1" scenarios="1"/>
  <mergeCells count="177">
    <mergeCell ref="A1:U1"/>
    <mergeCell ref="AG1:AJ1"/>
    <mergeCell ref="X3:Y3"/>
    <mergeCell ref="Z3:AA3"/>
    <mergeCell ref="AB3:AC3"/>
    <mergeCell ref="AE3:AG3"/>
    <mergeCell ref="AH3:AJ3"/>
    <mergeCell ref="X4:Y4"/>
    <mergeCell ref="Z4:AA4"/>
    <mergeCell ref="AB4:AC4"/>
    <mergeCell ref="X5:Y5"/>
    <mergeCell ref="Z5:AA5"/>
    <mergeCell ref="AB5:AC5"/>
    <mergeCell ref="X6:Y6"/>
    <mergeCell ref="Z6:AA6"/>
    <mergeCell ref="AB6:AC6"/>
    <mergeCell ref="AE6:AJ6"/>
    <mergeCell ref="C8:AD8"/>
    <mergeCell ref="C10:I10"/>
    <mergeCell ref="J10:P10"/>
    <mergeCell ref="Q10:W10"/>
    <mergeCell ref="X10:AD10"/>
    <mergeCell ref="AM11:AN11"/>
    <mergeCell ref="AE132:AF132"/>
    <mergeCell ref="AH132:AI132"/>
    <mergeCell ref="A3:B4"/>
    <mergeCell ref="D3:U4"/>
    <mergeCell ref="AE4:AG5"/>
    <mergeCell ref="AH4:AJ5"/>
    <mergeCell ref="A5:B6"/>
    <mergeCell ref="C5:F6"/>
    <mergeCell ref="G5:J6"/>
    <mergeCell ref="K5:K6"/>
    <mergeCell ref="L5:P6"/>
    <mergeCell ref="Q5:U6"/>
    <mergeCell ref="V5:V6"/>
    <mergeCell ref="A10:B11"/>
    <mergeCell ref="A12:A17"/>
    <mergeCell ref="AE12:AE15"/>
    <mergeCell ref="AF12:AF15"/>
    <mergeCell ref="AG12:AG15"/>
    <mergeCell ref="AH12:AH15"/>
    <mergeCell ref="AI12:AI15"/>
    <mergeCell ref="AJ12:AJ15"/>
    <mergeCell ref="A18:A23"/>
    <mergeCell ref="AE18:AE21"/>
    <mergeCell ref="AF18:AF21"/>
    <mergeCell ref="AG18:AG21"/>
    <mergeCell ref="AH18:AH21"/>
    <mergeCell ref="AI18:AI21"/>
    <mergeCell ref="AJ18:AJ21"/>
    <mergeCell ref="A24:A29"/>
    <mergeCell ref="AE24:AE27"/>
    <mergeCell ref="AF24:AF27"/>
    <mergeCell ref="AG24:AG27"/>
    <mergeCell ref="AH24:AH27"/>
    <mergeCell ref="AI24:AI27"/>
    <mergeCell ref="AJ24:AJ27"/>
    <mergeCell ref="A30:A35"/>
    <mergeCell ref="AE30:AE33"/>
    <mergeCell ref="AF30:AF33"/>
    <mergeCell ref="AG30:AG33"/>
    <mergeCell ref="AH30:AH33"/>
    <mergeCell ref="AI30:AI33"/>
    <mergeCell ref="AJ30:AJ33"/>
    <mergeCell ref="A36:A41"/>
    <mergeCell ref="AE36:AE39"/>
    <mergeCell ref="AF36:AF39"/>
    <mergeCell ref="AG36:AG39"/>
    <mergeCell ref="AH36:AH39"/>
    <mergeCell ref="AI36:AI39"/>
    <mergeCell ref="AJ36:AJ39"/>
    <mergeCell ref="A42:A47"/>
    <mergeCell ref="AE42:AE45"/>
    <mergeCell ref="AF42:AF45"/>
    <mergeCell ref="AG42:AG45"/>
    <mergeCell ref="AH42:AH45"/>
    <mergeCell ref="AI42:AI45"/>
    <mergeCell ref="AJ42:AJ45"/>
    <mergeCell ref="A48:A53"/>
    <mergeCell ref="AE48:AE51"/>
    <mergeCell ref="AF48:AF51"/>
    <mergeCell ref="AG48:AG51"/>
    <mergeCell ref="AH48:AH51"/>
    <mergeCell ref="AI48:AI51"/>
    <mergeCell ref="AJ48:AJ51"/>
    <mergeCell ref="A54:A59"/>
    <mergeCell ref="AE54:AE57"/>
    <mergeCell ref="AF54:AF57"/>
    <mergeCell ref="AG54:AG57"/>
    <mergeCell ref="AH54:AH57"/>
    <mergeCell ref="AI54:AI57"/>
    <mergeCell ref="AJ54:AJ57"/>
    <mergeCell ref="A60:A65"/>
    <mergeCell ref="AE60:AE63"/>
    <mergeCell ref="AF60:AF63"/>
    <mergeCell ref="AG60:AG63"/>
    <mergeCell ref="AH60:AH63"/>
    <mergeCell ref="AI60:AI63"/>
    <mergeCell ref="AJ60:AJ63"/>
    <mergeCell ref="A66:A71"/>
    <mergeCell ref="AE66:AE69"/>
    <mergeCell ref="AF66:AF69"/>
    <mergeCell ref="AG66:AG69"/>
    <mergeCell ref="AH66:AH69"/>
    <mergeCell ref="AI66:AI69"/>
    <mergeCell ref="AJ66:AJ69"/>
    <mergeCell ref="A72:A77"/>
    <mergeCell ref="AE72:AE75"/>
    <mergeCell ref="AF72:AF75"/>
    <mergeCell ref="AG72:AG75"/>
    <mergeCell ref="AH72:AH75"/>
    <mergeCell ref="AI72:AI75"/>
    <mergeCell ref="AJ72:AJ75"/>
    <mergeCell ref="A78:A83"/>
    <mergeCell ref="AE78:AE81"/>
    <mergeCell ref="AF78:AF81"/>
    <mergeCell ref="AG78:AG81"/>
    <mergeCell ref="AH78:AH81"/>
    <mergeCell ref="AI78:AI81"/>
    <mergeCell ref="AJ78:AJ81"/>
    <mergeCell ref="A84:A89"/>
    <mergeCell ref="AE84:AE87"/>
    <mergeCell ref="AF84:AF87"/>
    <mergeCell ref="AG84:AG87"/>
    <mergeCell ref="AH84:AH87"/>
    <mergeCell ref="AI84:AI87"/>
    <mergeCell ref="AJ84:AJ87"/>
    <mergeCell ref="A90:A95"/>
    <mergeCell ref="AE90:AE93"/>
    <mergeCell ref="AF90:AF93"/>
    <mergeCell ref="AG90:AG93"/>
    <mergeCell ref="AH90:AH93"/>
    <mergeCell ref="AI90:AI93"/>
    <mergeCell ref="AJ90:AJ93"/>
    <mergeCell ref="A96:A101"/>
    <mergeCell ref="AE96:AE99"/>
    <mergeCell ref="AF96:AF99"/>
    <mergeCell ref="AG96:AG99"/>
    <mergeCell ref="AH96:AH99"/>
    <mergeCell ref="AI96:AI99"/>
    <mergeCell ref="AJ96:AJ99"/>
    <mergeCell ref="A102:A107"/>
    <mergeCell ref="AE102:AE105"/>
    <mergeCell ref="AF102:AF105"/>
    <mergeCell ref="AG102:AG105"/>
    <mergeCell ref="AH102:AH105"/>
    <mergeCell ref="AI102:AI105"/>
    <mergeCell ref="AJ102:AJ105"/>
    <mergeCell ref="A108:A113"/>
    <mergeCell ref="AE108:AE111"/>
    <mergeCell ref="AF108:AF111"/>
    <mergeCell ref="AG108:AG111"/>
    <mergeCell ref="AH108:AH111"/>
    <mergeCell ref="AI108:AI111"/>
    <mergeCell ref="AJ108:AJ111"/>
    <mergeCell ref="A114:A119"/>
    <mergeCell ref="AE114:AE117"/>
    <mergeCell ref="AF114:AF117"/>
    <mergeCell ref="AG114:AG117"/>
    <mergeCell ref="AH114:AH117"/>
    <mergeCell ref="AI114:AI117"/>
    <mergeCell ref="AJ114:AJ117"/>
    <mergeCell ref="A120:A125"/>
    <mergeCell ref="AE120:AE123"/>
    <mergeCell ref="AF120:AF123"/>
    <mergeCell ref="AG120:AG123"/>
    <mergeCell ref="AH120:AH123"/>
    <mergeCell ref="AI120:AI123"/>
    <mergeCell ref="AJ120:AJ123"/>
    <mergeCell ref="A126:A131"/>
    <mergeCell ref="AE126:AE129"/>
    <mergeCell ref="AF126:AF129"/>
    <mergeCell ref="AG126:AG129"/>
    <mergeCell ref="AH126:AH129"/>
    <mergeCell ref="AI126:AI129"/>
    <mergeCell ref="AJ126:AJ129"/>
  </mergeCells>
  <phoneticPr fontId="2"/>
  <conditionalFormatting sqref="C14:AD14">
    <cfRule type="containsText" dxfId="1562" priority="1455" text="日">
      <formula>NOT(ISERROR(SEARCH("日",C14)))</formula>
    </cfRule>
    <cfRule type="containsText" dxfId="1561" priority="1456" text="土">
      <formula>NOT(ISERROR(SEARCH("土",C14)))</formula>
    </cfRule>
  </conditionalFormatting>
  <conditionalFormatting sqref="C16:AD16">
    <cfRule type="containsText" dxfId="1560" priority="1453" text="正月">
      <formula>NOT(ISERROR(SEARCH("正月",C16)))</formula>
    </cfRule>
    <cfRule type="containsText" dxfId="1559" priority="1454" text="夏休">
      <formula>NOT(ISERROR(SEARCH("夏休",C16)))</formula>
    </cfRule>
  </conditionalFormatting>
  <conditionalFormatting sqref="C16:AD17">
    <cfRule type="containsText" dxfId="1558" priority="1337" text="中止">
      <formula>NOT(ISERROR(SEARCH("中止",C16)))</formula>
    </cfRule>
    <cfRule type="containsText" dxfId="1557" priority="1444" text="休日">
      <formula>NOT(ISERROR(SEARCH("休日",C16)))</formula>
    </cfRule>
  </conditionalFormatting>
  <conditionalFormatting sqref="C14:AD14">
    <cfRule type="expression" dxfId="1556" priority="1443">
      <formula>IF($C$15&lt;&gt;""+$D$14,)</formula>
    </cfRule>
  </conditionalFormatting>
  <conditionalFormatting sqref="C74:AD74">
    <cfRule type="containsText" dxfId="1555" priority="982" text="日">
      <formula>NOT(ISERROR(SEARCH("日",C74)))</formula>
    </cfRule>
    <cfRule type="containsText" dxfId="1554" priority="983" text="土">
      <formula>NOT(ISERROR(SEARCH("土",C74)))</formula>
    </cfRule>
  </conditionalFormatting>
  <conditionalFormatting sqref="C89:AD89">
    <cfRule type="containsText" dxfId="1553" priority="516" text="正月">
      <formula>NOT(ISERROR(SEARCH("正月",C89)))</formula>
    </cfRule>
    <cfRule type="containsText" dxfId="1552" priority="517" text="夏休">
      <formula>NOT(ISERROR(SEARCH("夏休",C89)))</formula>
    </cfRule>
  </conditionalFormatting>
  <conditionalFormatting sqref="C94:AD94">
    <cfRule type="containsText" dxfId="1551" priority="514" text="正月">
      <formula>NOT(ISERROR(SEARCH("正月",C94)))</formula>
    </cfRule>
    <cfRule type="containsText" dxfId="1550" priority="515" text="夏休">
      <formula>NOT(ISERROR(SEARCH("夏休",C94)))</formula>
    </cfRule>
  </conditionalFormatting>
  <conditionalFormatting sqref="C95:AD95">
    <cfRule type="containsText" dxfId="1549" priority="508" text="正月">
      <formula>NOT(ISERROR(SEARCH("正月",C95)))</formula>
    </cfRule>
    <cfRule type="containsText" dxfId="1548" priority="509" text="夏休">
      <formula>NOT(ISERROR(SEARCH("夏休",C95)))</formula>
    </cfRule>
  </conditionalFormatting>
  <conditionalFormatting sqref="C101:AD101">
    <cfRule type="containsText" dxfId="1547" priority="504" text="正月">
      <formula>NOT(ISERROR(SEARCH("正月",C101)))</formula>
    </cfRule>
    <cfRule type="containsText" dxfId="1546" priority="505" text="夏休">
      <formula>NOT(ISERROR(SEARCH("夏休",C101)))</formula>
    </cfRule>
  </conditionalFormatting>
  <conditionalFormatting sqref="C106:AD106">
    <cfRule type="containsText" dxfId="1545" priority="498" text="正月">
      <formula>NOT(ISERROR(SEARCH("正月",C106)))</formula>
    </cfRule>
    <cfRule type="containsText" dxfId="1544" priority="499" text="夏休">
      <formula>NOT(ISERROR(SEARCH("夏休",C106)))</formula>
    </cfRule>
  </conditionalFormatting>
  <conditionalFormatting sqref="C107:AD107">
    <cfRule type="containsText" dxfId="1543" priority="496" text="正月">
      <formula>NOT(ISERROR(SEARCH("正月",C107)))</formula>
    </cfRule>
    <cfRule type="containsText" dxfId="1542" priority="497" text="夏休">
      <formula>NOT(ISERROR(SEARCH("夏休",C107)))</formula>
    </cfRule>
  </conditionalFormatting>
  <conditionalFormatting sqref="C106:AD107">
    <cfRule type="containsText" dxfId="1541" priority="494" text="中止">
      <formula>NOT(ISERROR(SEARCH("中止",C106)))</formula>
    </cfRule>
    <cfRule type="containsText" dxfId="1540" priority="495" text="休">
      <formula>NOT(ISERROR(SEARCH("休",C106)))</formula>
    </cfRule>
  </conditionalFormatting>
  <conditionalFormatting sqref="C107:AD107">
    <cfRule type="containsText" dxfId="1539" priority="492" text="正月">
      <formula>NOT(ISERROR(SEARCH("正月",C107)))</formula>
    </cfRule>
    <cfRule type="containsText" dxfId="1538" priority="493" text="夏休">
      <formula>NOT(ISERROR(SEARCH("夏休",C107)))</formula>
    </cfRule>
  </conditionalFormatting>
  <conditionalFormatting sqref="C112:AD112">
    <cfRule type="containsText" dxfId="1537" priority="490" text="正月">
      <formula>NOT(ISERROR(SEARCH("正月",C112)))</formula>
    </cfRule>
    <cfRule type="containsText" dxfId="1536" priority="491" text="夏休">
      <formula>NOT(ISERROR(SEARCH("夏休",C112)))</formula>
    </cfRule>
  </conditionalFormatting>
  <conditionalFormatting sqref="C100:AD100">
    <cfRule type="containsText" dxfId="1535" priority="506" text="正月">
      <formula>NOT(ISERROR(SEARCH("正月",C100)))</formula>
    </cfRule>
    <cfRule type="containsText" dxfId="1534" priority="507" text="夏休">
      <formula>NOT(ISERROR(SEARCH("夏休",C100)))</formula>
    </cfRule>
  </conditionalFormatting>
  <conditionalFormatting sqref="C101:AD101">
    <cfRule type="containsText" dxfId="1533" priority="500" text="正月">
      <formula>NOT(ISERROR(SEARCH("正月",C101)))</formula>
    </cfRule>
    <cfRule type="containsText" dxfId="1532" priority="501" text="夏休">
      <formula>NOT(ISERROR(SEARCH("夏休",C101)))</formula>
    </cfRule>
  </conditionalFormatting>
  <conditionalFormatting sqref="C124:AD124">
    <cfRule type="containsText" dxfId="1531" priority="474" text="正月">
      <formula>NOT(ISERROR(SEARCH("正月",C124)))</formula>
    </cfRule>
    <cfRule type="containsText" dxfId="1530" priority="475" text="夏休">
      <formula>NOT(ISERROR(SEARCH("夏休",C124)))</formula>
    </cfRule>
  </conditionalFormatting>
  <conditionalFormatting sqref="C125:AD125">
    <cfRule type="containsText" dxfId="1529" priority="472" text="正月">
      <formula>NOT(ISERROR(SEARCH("正月",C125)))</formula>
    </cfRule>
    <cfRule type="containsText" dxfId="1528" priority="473" text="夏休">
      <formula>NOT(ISERROR(SEARCH("夏休",C125)))</formula>
    </cfRule>
  </conditionalFormatting>
  <conditionalFormatting sqref="C17:AD17">
    <cfRule type="containsText" dxfId="1527" priority="1160" text="正月">
      <formula>NOT(ISERROR(SEARCH("正月",C17)))</formula>
    </cfRule>
    <cfRule type="containsText" dxfId="1526" priority="1161" text="夏休">
      <formula>NOT(ISERROR(SEARCH("夏休",C17)))</formula>
    </cfRule>
  </conditionalFormatting>
  <conditionalFormatting sqref="C56:AD56">
    <cfRule type="containsText" dxfId="1525" priority="1048" text="日">
      <formula>NOT(ISERROR(SEARCH("日",C56)))</formula>
    </cfRule>
    <cfRule type="containsText" dxfId="1524" priority="1049" text="土">
      <formula>NOT(ISERROR(SEARCH("土",C56)))</formula>
    </cfRule>
  </conditionalFormatting>
  <conditionalFormatting sqref="C56:AD56">
    <cfRule type="expression" dxfId="1523" priority="1047">
      <formula>IF($C$15&lt;&gt;""+$D$14,)</formula>
    </cfRule>
  </conditionalFormatting>
  <conditionalFormatting sqref="C62:AD62">
    <cfRule type="containsText" dxfId="1522" priority="1026" text="日">
      <formula>NOT(ISERROR(SEARCH("日",C62)))</formula>
    </cfRule>
    <cfRule type="containsText" dxfId="1521" priority="1027" text="土">
      <formula>NOT(ISERROR(SEARCH("土",C62)))</formula>
    </cfRule>
  </conditionalFormatting>
  <conditionalFormatting sqref="C62:AD62">
    <cfRule type="expression" dxfId="1520" priority="1025">
      <formula>IF($C$15&lt;&gt;""+$D$14,)</formula>
    </cfRule>
  </conditionalFormatting>
  <conditionalFormatting sqref="C68:AD68">
    <cfRule type="containsText" dxfId="1519" priority="1004" text="日">
      <formula>NOT(ISERROR(SEARCH("日",C68)))</formula>
    </cfRule>
    <cfRule type="containsText" dxfId="1518" priority="1005" text="土">
      <formula>NOT(ISERROR(SEARCH("土",C68)))</formula>
    </cfRule>
  </conditionalFormatting>
  <conditionalFormatting sqref="C68:AD68">
    <cfRule type="expression" dxfId="1517" priority="1003">
      <formula>IF($C$15&lt;&gt;""+$D$14,)</formula>
    </cfRule>
  </conditionalFormatting>
  <conditionalFormatting sqref="C74:AD74">
    <cfRule type="expression" dxfId="1516" priority="981">
      <formula>IF($C$15&lt;&gt;""+$D$14,)</formula>
    </cfRule>
  </conditionalFormatting>
  <conditionalFormatting sqref="C80:AD80">
    <cfRule type="containsText" dxfId="1515" priority="960" text="日">
      <formula>NOT(ISERROR(SEARCH("日",C80)))</formula>
    </cfRule>
    <cfRule type="containsText" dxfId="1514" priority="961" text="土">
      <formula>NOT(ISERROR(SEARCH("土",C80)))</formula>
    </cfRule>
  </conditionalFormatting>
  <conditionalFormatting sqref="C80:AD80">
    <cfRule type="expression" dxfId="1513" priority="959">
      <formula>IF($C$15&lt;&gt;""+$D$14,)</formula>
    </cfRule>
  </conditionalFormatting>
  <conditionalFormatting sqref="C86:AD86">
    <cfRule type="containsText" dxfId="1512" priority="938" text="日">
      <formula>NOT(ISERROR(SEARCH("日",C86)))</formula>
    </cfRule>
    <cfRule type="containsText" dxfId="1511" priority="939" text="土">
      <formula>NOT(ISERROR(SEARCH("土",C86)))</formula>
    </cfRule>
  </conditionalFormatting>
  <conditionalFormatting sqref="C86:AD86">
    <cfRule type="expression" dxfId="1510" priority="937">
      <formula>IF($C$15&lt;&gt;""+$D$14,)</formula>
    </cfRule>
  </conditionalFormatting>
  <conditionalFormatting sqref="C92:AD92">
    <cfRule type="containsText" dxfId="1509" priority="916" text="日">
      <formula>NOT(ISERROR(SEARCH("日",C92)))</formula>
    </cfRule>
    <cfRule type="containsText" dxfId="1508" priority="917" text="土">
      <formula>NOT(ISERROR(SEARCH("土",C92)))</formula>
    </cfRule>
  </conditionalFormatting>
  <conditionalFormatting sqref="C92:AD92">
    <cfRule type="expression" dxfId="1507" priority="915">
      <formula>IF($C$15&lt;&gt;""+$D$14,)</formula>
    </cfRule>
  </conditionalFormatting>
  <conditionalFormatting sqref="C98:AD98">
    <cfRule type="containsText" dxfId="1506" priority="894" text="日">
      <formula>NOT(ISERROR(SEARCH("日",C98)))</formula>
    </cfRule>
    <cfRule type="containsText" dxfId="1505" priority="895" text="土">
      <formula>NOT(ISERROR(SEARCH("土",C98)))</formula>
    </cfRule>
  </conditionalFormatting>
  <conditionalFormatting sqref="C98:AD98">
    <cfRule type="expression" dxfId="1504" priority="893">
      <formula>IF($C$15&lt;&gt;""+$D$14,)</formula>
    </cfRule>
  </conditionalFormatting>
  <conditionalFormatting sqref="C104:AD104">
    <cfRule type="containsText" dxfId="1503" priority="872" text="日">
      <formula>NOT(ISERROR(SEARCH("日",C104)))</formula>
    </cfRule>
    <cfRule type="containsText" dxfId="1502" priority="873" text="土">
      <formula>NOT(ISERROR(SEARCH("土",C104)))</formula>
    </cfRule>
  </conditionalFormatting>
  <conditionalFormatting sqref="C104:AD104">
    <cfRule type="expression" dxfId="1501" priority="871">
      <formula>IF($C$15&lt;&gt;""+$D$14,)</formula>
    </cfRule>
  </conditionalFormatting>
  <conditionalFormatting sqref="C110:AD110">
    <cfRule type="containsText" dxfId="1500" priority="850" text="日">
      <formula>NOT(ISERROR(SEARCH("日",C110)))</formula>
    </cfRule>
    <cfRule type="containsText" dxfId="1499" priority="851" text="土">
      <formula>NOT(ISERROR(SEARCH("土",C110)))</formula>
    </cfRule>
  </conditionalFormatting>
  <conditionalFormatting sqref="C110:AD110">
    <cfRule type="expression" dxfId="1498" priority="849">
      <formula>IF($C$15&lt;&gt;""+$D$14,)</formula>
    </cfRule>
  </conditionalFormatting>
  <conditionalFormatting sqref="C116:AD116">
    <cfRule type="containsText" dxfId="1497" priority="828" text="日">
      <formula>NOT(ISERROR(SEARCH("日",C116)))</formula>
    </cfRule>
    <cfRule type="containsText" dxfId="1496" priority="829" text="土">
      <formula>NOT(ISERROR(SEARCH("土",C116)))</formula>
    </cfRule>
  </conditionalFormatting>
  <conditionalFormatting sqref="C116:AD116">
    <cfRule type="expression" dxfId="1495" priority="827">
      <formula>IF($C$15&lt;&gt;""+$D$14,)</formula>
    </cfRule>
  </conditionalFormatting>
  <conditionalFormatting sqref="C122:AD122">
    <cfRule type="containsText" dxfId="1494" priority="806" text="日">
      <formula>NOT(ISERROR(SEARCH("日",C122)))</formula>
    </cfRule>
    <cfRule type="containsText" dxfId="1493" priority="807" text="土">
      <formula>NOT(ISERROR(SEARCH("土",C122)))</formula>
    </cfRule>
  </conditionalFormatting>
  <conditionalFormatting sqref="C122:AD122">
    <cfRule type="expression" dxfId="1492" priority="805">
      <formula>IF($C$15&lt;&gt;""+$D$14,)</formula>
    </cfRule>
  </conditionalFormatting>
  <conditionalFormatting sqref="C128:AD128">
    <cfRule type="containsText" dxfId="1491" priority="784" text="日">
      <formula>NOT(ISERROR(SEARCH("日",C128)))</formula>
    </cfRule>
    <cfRule type="containsText" dxfId="1490" priority="785" text="土">
      <formula>NOT(ISERROR(SEARCH("土",C128)))</formula>
    </cfRule>
  </conditionalFormatting>
  <conditionalFormatting sqref="C128:AD128">
    <cfRule type="expression" dxfId="1489" priority="783">
      <formula>IF($C$15&lt;&gt;""+$D$14,)</formula>
    </cfRule>
  </conditionalFormatting>
  <conditionalFormatting sqref="C23:AC23">
    <cfRule type="containsText" dxfId="1488" priority="608" text="正月">
      <formula>NOT(ISERROR(SEARCH("正月",C23)))</formula>
    </cfRule>
    <cfRule type="containsText" dxfId="1487" priority="609" text="夏休">
      <formula>NOT(ISERROR(SEARCH("夏休",C23)))</formula>
    </cfRule>
  </conditionalFormatting>
  <conditionalFormatting sqref="C22:AC22">
    <cfRule type="containsText" dxfId="1486" priority="610" text="正月">
      <formula>NOT(ISERROR(SEARCH("正月",C22)))</formula>
    </cfRule>
    <cfRule type="containsText" dxfId="1485" priority="611" text="夏休">
      <formula>NOT(ISERROR(SEARCH("夏休",C22)))</formula>
    </cfRule>
  </conditionalFormatting>
  <conditionalFormatting sqref="C22:AC23">
    <cfRule type="containsText" dxfId="1484" priority="606" text="中止">
      <formula>NOT(ISERROR(SEARCH("中止",C22)))</formula>
    </cfRule>
    <cfRule type="containsText" dxfId="1483" priority="607" text="休">
      <formula>NOT(ISERROR(SEARCH("休",C22)))</formula>
    </cfRule>
  </conditionalFormatting>
  <conditionalFormatting sqref="C23:AC23">
    <cfRule type="containsText" dxfId="1482" priority="604" text="正月">
      <formula>NOT(ISERROR(SEARCH("正月",C23)))</formula>
    </cfRule>
    <cfRule type="containsText" dxfId="1481" priority="605" text="夏休">
      <formula>NOT(ISERROR(SEARCH("夏休",C23)))</formula>
    </cfRule>
  </conditionalFormatting>
  <conditionalFormatting sqref="C28:AD28">
    <cfRule type="containsText" dxfId="1480" priority="602" text="正月">
      <formula>NOT(ISERROR(SEARCH("正月",C28)))</formula>
    </cfRule>
    <cfRule type="containsText" dxfId="1479" priority="603" text="夏休">
      <formula>NOT(ISERROR(SEARCH("夏休",C28)))</formula>
    </cfRule>
  </conditionalFormatting>
  <conditionalFormatting sqref="C29:AD29">
    <cfRule type="containsText" dxfId="1478" priority="600" text="正月">
      <formula>NOT(ISERROR(SEARCH("正月",C29)))</formula>
    </cfRule>
    <cfRule type="containsText" dxfId="1477" priority="601" text="夏休">
      <formula>NOT(ISERROR(SEARCH("夏休",C29)))</formula>
    </cfRule>
  </conditionalFormatting>
  <conditionalFormatting sqref="C28:AD29">
    <cfRule type="containsText" dxfId="1476" priority="598" text="中止">
      <formula>NOT(ISERROR(SEARCH("中止",C28)))</formula>
    </cfRule>
    <cfRule type="containsText" dxfId="1475" priority="599" text="休">
      <formula>NOT(ISERROR(SEARCH("休",C28)))</formula>
    </cfRule>
  </conditionalFormatting>
  <conditionalFormatting sqref="C29:AD29">
    <cfRule type="containsText" dxfId="1474" priority="596" text="正月">
      <formula>NOT(ISERROR(SEARCH("正月",C29)))</formula>
    </cfRule>
    <cfRule type="containsText" dxfId="1473" priority="597" text="夏休">
      <formula>NOT(ISERROR(SEARCH("夏休",C29)))</formula>
    </cfRule>
  </conditionalFormatting>
  <conditionalFormatting sqref="C34:AD34">
    <cfRule type="containsText" dxfId="1472" priority="594" text="正月">
      <formula>NOT(ISERROR(SEARCH("正月",C34)))</formula>
    </cfRule>
    <cfRule type="containsText" dxfId="1471" priority="595" text="夏休">
      <formula>NOT(ISERROR(SEARCH("夏休",C34)))</formula>
    </cfRule>
  </conditionalFormatting>
  <conditionalFormatting sqref="C35:AD35">
    <cfRule type="containsText" dxfId="1470" priority="592" text="正月">
      <formula>NOT(ISERROR(SEARCH("正月",C35)))</formula>
    </cfRule>
    <cfRule type="containsText" dxfId="1469" priority="593" text="夏休">
      <formula>NOT(ISERROR(SEARCH("夏休",C35)))</formula>
    </cfRule>
  </conditionalFormatting>
  <conditionalFormatting sqref="C34:AD35">
    <cfRule type="containsText" dxfId="1468" priority="590" text="中止">
      <formula>NOT(ISERROR(SEARCH("中止",C34)))</formula>
    </cfRule>
    <cfRule type="containsText" dxfId="1467" priority="591" text="休">
      <formula>NOT(ISERROR(SEARCH("休",C34)))</formula>
    </cfRule>
  </conditionalFormatting>
  <conditionalFormatting sqref="C35:AD35">
    <cfRule type="containsText" dxfId="1466" priority="588" text="正月">
      <formula>NOT(ISERROR(SEARCH("正月",C35)))</formula>
    </cfRule>
    <cfRule type="containsText" dxfId="1465" priority="589" text="夏休">
      <formula>NOT(ISERROR(SEARCH("夏休",C35)))</formula>
    </cfRule>
  </conditionalFormatting>
  <conditionalFormatting sqref="C40:AD40">
    <cfRule type="containsText" dxfId="1464" priority="586" text="正月">
      <formula>NOT(ISERROR(SEARCH("正月",C40)))</formula>
    </cfRule>
    <cfRule type="containsText" dxfId="1463" priority="587" text="夏休">
      <formula>NOT(ISERROR(SEARCH("夏休",C40)))</formula>
    </cfRule>
  </conditionalFormatting>
  <conditionalFormatting sqref="C41:AD41">
    <cfRule type="containsText" dxfId="1462" priority="584" text="正月">
      <formula>NOT(ISERROR(SEARCH("正月",C41)))</formula>
    </cfRule>
    <cfRule type="containsText" dxfId="1461" priority="585" text="夏休">
      <formula>NOT(ISERROR(SEARCH("夏休",C41)))</formula>
    </cfRule>
  </conditionalFormatting>
  <conditionalFormatting sqref="C40:AD41">
    <cfRule type="containsText" dxfId="1460" priority="582" text="中止">
      <formula>NOT(ISERROR(SEARCH("中止",C40)))</formula>
    </cfRule>
    <cfRule type="containsText" dxfId="1459" priority="583" text="休">
      <formula>NOT(ISERROR(SEARCH("休",C40)))</formula>
    </cfRule>
  </conditionalFormatting>
  <conditionalFormatting sqref="C41:AD41">
    <cfRule type="containsText" dxfId="1458" priority="580" text="正月">
      <formula>NOT(ISERROR(SEARCH("正月",C41)))</formula>
    </cfRule>
    <cfRule type="containsText" dxfId="1457" priority="581" text="夏休">
      <formula>NOT(ISERROR(SEARCH("夏休",C41)))</formula>
    </cfRule>
  </conditionalFormatting>
  <conditionalFormatting sqref="C46:AD46">
    <cfRule type="containsText" dxfId="1456" priority="578" text="正月">
      <formula>NOT(ISERROR(SEARCH("正月",C46)))</formula>
    </cfRule>
    <cfRule type="containsText" dxfId="1455" priority="579" text="夏休">
      <formula>NOT(ISERROR(SEARCH("夏休",C46)))</formula>
    </cfRule>
  </conditionalFormatting>
  <conditionalFormatting sqref="C47:AD47">
    <cfRule type="containsText" dxfId="1454" priority="576" text="正月">
      <formula>NOT(ISERROR(SEARCH("正月",C47)))</formula>
    </cfRule>
    <cfRule type="containsText" dxfId="1453" priority="577" text="夏休">
      <formula>NOT(ISERROR(SEARCH("夏休",C47)))</formula>
    </cfRule>
  </conditionalFormatting>
  <conditionalFormatting sqref="C46:AD47">
    <cfRule type="containsText" dxfId="1452" priority="574" text="中止">
      <formula>NOT(ISERROR(SEARCH("中止",C46)))</formula>
    </cfRule>
    <cfRule type="containsText" dxfId="1451" priority="575" text="休">
      <formula>NOT(ISERROR(SEARCH("休",C46)))</formula>
    </cfRule>
  </conditionalFormatting>
  <conditionalFormatting sqref="C47:AD47">
    <cfRule type="containsText" dxfId="1450" priority="572" text="正月">
      <formula>NOT(ISERROR(SEARCH("正月",C47)))</formula>
    </cfRule>
    <cfRule type="containsText" dxfId="1449" priority="573" text="夏休">
      <formula>NOT(ISERROR(SEARCH("夏休",C47)))</formula>
    </cfRule>
  </conditionalFormatting>
  <conditionalFormatting sqref="C52:AD52">
    <cfRule type="containsText" dxfId="1448" priority="570" text="正月">
      <formula>NOT(ISERROR(SEARCH("正月",C52)))</formula>
    </cfRule>
    <cfRule type="containsText" dxfId="1447" priority="571" text="夏休">
      <formula>NOT(ISERROR(SEARCH("夏休",C52)))</formula>
    </cfRule>
  </conditionalFormatting>
  <conditionalFormatting sqref="C53:AD53">
    <cfRule type="containsText" dxfId="1446" priority="568" text="正月">
      <formula>NOT(ISERROR(SEARCH("正月",C53)))</formula>
    </cfRule>
    <cfRule type="containsText" dxfId="1445" priority="569" text="夏休">
      <formula>NOT(ISERROR(SEARCH("夏休",C53)))</formula>
    </cfRule>
  </conditionalFormatting>
  <conditionalFormatting sqref="C52:AD53">
    <cfRule type="containsText" dxfId="1444" priority="566" text="中止">
      <formula>NOT(ISERROR(SEARCH("中止",C52)))</formula>
    </cfRule>
    <cfRule type="containsText" dxfId="1443" priority="567" text="休">
      <formula>NOT(ISERROR(SEARCH("休",C52)))</formula>
    </cfRule>
  </conditionalFormatting>
  <conditionalFormatting sqref="C53:AD53">
    <cfRule type="containsText" dxfId="1442" priority="564" text="正月">
      <formula>NOT(ISERROR(SEARCH("正月",C53)))</formula>
    </cfRule>
    <cfRule type="containsText" dxfId="1441" priority="565" text="夏休">
      <formula>NOT(ISERROR(SEARCH("夏休",C53)))</formula>
    </cfRule>
  </conditionalFormatting>
  <conditionalFormatting sqref="C58:AD58">
    <cfRule type="containsText" dxfId="1440" priority="562" text="正月">
      <formula>NOT(ISERROR(SEARCH("正月",C58)))</formula>
    </cfRule>
    <cfRule type="containsText" dxfId="1439" priority="563" text="夏休">
      <formula>NOT(ISERROR(SEARCH("夏休",C58)))</formula>
    </cfRule>
  </conditionalFormatting>
  <conditionalFormatting sqref="C59:AD59">
    <cfRule type="containsText" dxfId="1438" priority="560" text="正月">
      <formula>NOT(ISERROR(SEARCH("正月",C59)))</formula>
    </cfRule>
    <cfRule type="containsText" dxfId="1437" priority="561" text="夏休">
      <formula>NOT(ISERROR(SEARCH("夏休",C59)))</formula>
    </cfRule>
  </conditionalFormatting>
  <conditionalFormatting sqref="C58:AD59">
    <cfRule type="containsText" dxfId="1436" priority="558" text="中止">
      <formula>NOT(ISERROR(SEARCH("中止",C58)))</formula>
    </cfRule>
    <cfRule type="containsText" dxfId="1435" priority="559" text="休">
      <formula>NOT(ISERROR(SEARCH("休",C58)))</formula>
    </cfRule>
  </conditionalFormatting>
  <conditionalFormatting sqref="C59:AD59">
    <cfRule type="containsText" dxfId="1434" priority="556" text="正月">
      <formula>NOT(ISERROR(SEARCH("正月",C59)))</formula>
    </cfRule>
    <cfRule type="containsText" dxfId="1433" priority="557" text="夏休">
      <formula>NOT(ISERROR(SEARCH("夏休",C59)))</formula>
    </cfRule>
  </conditionalFormatting>
  <conditionalFormatting sqref="C64:AD64">
    <cfRule type="containsText" dxfId="1432" priority="554" text="正月">
      <formula>NOT(ISERROR(SEARCH("正月",C64)))</formula>
    </cfRule>
    <cfRule type="containsText" dxfId="1431" priority="555" text="夏休">
      <formula>NOT(ISERROR(SEARCH("夏休",C64)))</formula>
    </cfRule>
  </conditionalFormatting>
  <conditionalFormatting sqref="C65:AD65">
    <cfRule type="containsText" dxfId="1430" priority="552" text="正月">
      <formula>NOT(ISERROR(SEARCH("正月",C65)))</formula>
    </cfRule>
    <cfRule type="containsText" dxfId="1429" priority="553" text="夏休">
      <formula>NOT(ISERROR(SEARCH("夏休",C65)))</formula>
    </cfRule>
  </conditionalFormatting>
  <conditionalFormatting sqref="C64:AD65">
    <cfRule type="containsText" dxfId="1428" priority="550" text="中止">
      <formula>NOT(ISERROR(SEARCH("中止",C64)))</formula>
    </cfRule>
    <cfRule type="containsText" dxfId="1427" priority="551" text="休">
      <formula>NOT(ISERROR(SEARCH("休",C64)))</formula>
    </cfRule>
  </conditionalFormatting>
  <conditionalFormatting sqref="C65:AD65">
    <cfRule type="containsText" dxfId="1426" priority="548" text="正月">
      <formula>NOT(ISERROR(SEARCH("正月",C65)))</formula>
    </cfRule>
    <cfRule type="containsText" dxfId="1425" priority="549" text="夏休">
      <formula>NOT(ISERROR(SEARCH("夏休",C65)))</formula>
    </cfRule>
  </conditionalFormatting>
  <conditionalFormatting sqref="C70:AD70">
    <cfRule type="containsText" dxfId="1424" priority="546" text="正月">
      <formula>NOT(ISERROR(SEARCH("正月",C70)))</formula>
    </cfRule>
    <cfRule type="containsText" dxfId="1423" priority="547" text="夏休">
      <formula>NOT(ISERROR(SEARCH("夏休",C70)))</formula>
    </cfRule>
  </conditionalFormatting>
  <conditionalFormatting sqref="C71:AD71">
    <cfRule type="containsText" dxfId="1422" priority="544" text="正月">
      <formula>NOT(ISERROR(SEARCH("正月",C71)))</formula>
    </cfRule>
    <cfRule type="containsText" dxfId="1421" priority="545" text="夏休">
      <formula>NOT(ISERROR(SEARCH("夏休",C71)))</formula>
    </cfRule>
  </conditionalFormatting>
  <conditionalFormatting sqref="C70:AD71">
    <cfRule type="containsText" dxfId="1420" priority="542" text="中止">
      <formula>NOT(ISERROR(SEARCH("中止",C70)))</formula>
    </cfRule>
    <cfRule type="containsText" dxfId="1419" priority="543" text="休">
      <formula>NOT(ISERROR(SEARCH("休",C70)))</formula>
    </cfRule>
  </conditionalFormatting>
  <conditionalFormatting sqref="C71:AD71">
    <cfRule type="containsText" dxfId="1418" priority="540" text="正月">
      <formula>NOT(ISERROR(SEARCH("正月",C71)))</formula>
    </cfRule>
    <cfRule type="containsText" dxfId="1417" priority="541" text="夏休">
      <formula>NOT(ISERROR(SEARCH("夏休",C71)))</formula>
    </cfRule>
  </conditionalFormatting>
  <conditionalFormatting sqref="C76:AD76">
    <cfRule type="containsText" dxfId="1416" priority="538" text="正月">
      <formula>NOT(ISERROR(SEARCH("正月",C76)))</formula>
    </cfRule>
    <cfRule type="containsText" dxfId="1415" priority="539" text="夏休">
      <formula>NOT(ISERROR(SEARCH("夏休",C76)))</formula>
    </cfRule>
  </conditionalFormatting>
  <conditionalFormatting sqref="C77:AD77">
    <cfRule type="containsText" dxfId="1414" priority="536" text="正月">
      <formula>NOT(ISERROR(SEARCH("正月",C77)))</formula>
    </cfRule>
    <cfRule type="containsText" dxfId="1413" priority="537" text="夏休">
      <formula>NOT(ISERROR(SEARCH("夏休",C77)))</formula>
    </cfRule>
  </conditionalFormatting>
  <conditionalFormatting sqref="C76:AD77">
    <cfRule type="containsText" dxfId="1412" priority="534" text="中止">
      <formula>NOT(ISERROR(SEARCH("中止",C76)))</formula>
    </cfRule>
    <cfRule type="containsText" dxfId="1411" priority="535" text="休">
      <formula>NOT(ISERROR(SEARCH("休",C76)))</formula>
    </cfRule>
  </conditionalFormatting>
  <conditionalFormatting sqref="C77:AD77">
    <cfRule type="containsText" dxfId="1410" priority="532" text="正月">
      <formula>NOT(ISERROR(SEARCH("正月",C77)))</formula>
    </cfRule>
    <cfRule type="containsText" dxfId="1409" priority="533" text="夏休">
      <formula>NOT(ISERROR(SEARCH("夏休",C77)))</formula>
    </cfRule>
  </conditionalFormatting>
  <conditionalFormatting sqref="C82:AD82">
    <cfRule type="containsText" dxfId="1408" priority="530" text="正月">
      <formula>NOT(ISERROR(SEARCH("正月",C82)))</formula>
    </cfRule>
    <cfRule type="containsText" dxfId="1407" priority="531" text="夏休">
      <formula>NOT(ISERROR(SEARCH("夏休",C82)))</formula>
    </cfRule>
  </conditionalFormatting>
  <conditionalFormatting sqref="C83:AD83">
    <cfRule type="containsText" dxfId="1406" priority="528" text="正月">
      <formula>NOT(ISERROR(SEARCH("正月",C83)))</formula>
    </cfRule>
    <cfRule type="containsText" dxfId="1405" priority="529" text="夏休">
      <formula>NOT(ISERROR(SEARCH("夏休",C83)))</formula>
    </cfRule>
  </conditionalFormatting>
  <conditionalFormatting sqref="C82:AD83">
    <cfRule type="containsText" dxfId="1404" priority="526" text="中止">
      <formula>NOT(ISERROR(SEARCH("中止",C82)))</formula>
    </cfRule>
    <cfRule type="containsText" dxfId="1403" priority="527" text="休">
      <formula>NOT(ISERROR(SEARCH("休",C82)))</formula>
    </cfRule>
  </conditionalFormatting>
  <conditionalFormatting sqref="C83:AD83">
    <cfRule type="containsText" dxfId="1402" priority="524" text="正月">
      <formula>NOT(ISERROR(SEARCH("正月",C83)))</formula>
    </cfRule>
    <cfRule type="containsText" dxfId="1401" priority="525" text="夏休">
      <formula>NOT(ISERROR(SEARCH("夏休",C83)))</formula>
    </cfRule>
  </conditionalFormatting>
  <conditionalFormatting sqref="C88:AD88">
    <cfRule type="containsText" dxfId="1400" priority="522" text="正月">
      <formula>NOT(ISERROR(SEARCH("正月",C88)))</formula>
    </cfRule>
    <cfRule type="containsText" dxfId="1399" priority="523" text="夏休">
      <formula>NOT(ISERROR(SEARCH("夏休",C88)))</formula>
    </cfRule>
  </conditionalFormatting>
  <conditionalFormatting sqref="C89:AD89">
    <cfRule type="containsText" dxfId="1398" priority="520" text="正月">
      <formula>NOT(ISERROR(SEARCH("正月",C89)))</formula>
    </cfRule>
    <cfRule type="containsText" dxfId="1397" priority="521" text="夏休">
      <formula>NOT(ISERROR(SEARCH("夏休",C89)))</formula>
    </cfRule>
  </conditionalFormatting>
  <conditionalFormatting sqref="C88:AD89">
    <cfRule type="containsText" dxfId="1396" priority="518" text="中止">
      <formula>NOT(ISERROR(SEARCH("中止",C88)))</formula>
    </cfRule>
    <cfRule type="containsText" dxfId="1395" priority="519" text="休">
      <formula>NOT(ISERROR(SEARCH("休",C88)))</formula>
    </cfRule>
  </conditionalFormatting>
  <conditionalFormatting sqref="C95:AD95">
    <cfRule type="containsText" dxfId="1394" priority="512" text="正月">
      <formula>NOT(ISERROR(SEARCH("正月",C95)))</formula>
    </cfRule>
    <cfRule type="containsText" dxfId="1393" priority="513" text="夏休">
      <formula>NOT(ISERROR(SEARCH("夏休",C95)))</formula>
    </cfRule>
  </conditionalFormatting>
  <conditionalFormatting sqref="C94:AD95">
    <cfRule type="containsText" dxfId="1392" priority="510" text="中止">
      <formula>NOT(ISERROR(SEARCH("中止",C94)))</formula>
    </cfRule>
    <cfRule type="containsText" dxfId="1391" priority="511" text="休">
      <formula>NOT(ISERROR(SEARCH("休",C94)))</formula>
    </cfRule>
  </conditionalFormatting>
  <conditionalFormatting sqref="C100:AD101">
    <cfRule type="containsText" dxfId="1390" priority="502" text="中止">
      <formula>NOT(ISERROR(SEARCH("中止",C100)))</formula>
    </cfRule>
    <cfRule type="containsText" dxfId="1389" priority="503" text="休">
      <formula>NOT(ISERROR(SEARCH("休",C100)))</formula>
    </cfRule>
  </conditionalFormatting>
  <conditionalFormatting sqref="C113:AD113">
    <cfRule type="containsText" dxfId="1388" priority="488" text="正月">
      <formula>NOT(ISERROR(SEARCH("正月",C113)))</formula>
    </cfRule>
    <cfRule type="containsText" dxfId="1387" priority="489" text="夏休">
      <formula>NOT(ISERROR(SEARCH("夏休",C113)))</formula>
    </cfRule>
  </conditionalFormatting>
  <conditionalFormatting sqref="C112:AD113">
    <cfRule type="containsText" dxfId="1386" priority="486" text="中止">
      <formula>NOT(ISERROR(SEARCH("中止",C112)))</formula>
    </cfRule>
    <cfRule type="containsText" dxfId="1385" priority="487" text="休">
      <formula>NOT(ISERROR(SEARCH("休",C112)))</formula>
    </cfRule>
  </conditionalFormatting>
  <conditionalFormatting sqref="C113:AD113">
    <cfRule type="containsText" dxfId="1384" priority="484" text="正月">
      <formula>NOT(ISERROR(SEARCH("正月",C113)))</formula>
    </cfRule>
    <cfRule type="containsText" dxfId="1383" priority="485" text="夏休">
      <formula>NOT(ISERROR(SEARCH("夏休",C113)))</formula>
    </cfRule>
  </conditionalFormatting>
  <conditionalFormatting sqref="C118:AD118">
    <cfRule type="containsText" dxfId="1382" priority="482" text="正月">
      <formula>NOT(ISERROR(SEARCH("正月",C118)))</formula>
    </cfRule>
    <cfRule type="containsText" dxfId="1381" priority="483" text="夏休">
      <formula>NOT(ISERROR(SEARCH("夏休",C118)))</formula>
    </cfRule>
  </conditionalFormatting>
  <conditionalFormatting sqref="C119:AD119">
    <cfRule type="containsText" dxfId="1380" priority="480" text="正月">
      <formula>NOT(ISERROR(SEARCH("正月",C119)))</formula>
    </cfRule>
    <cfRule type="containsText" dxfId="1379" priority="481" text="夏休">
      <formula>NOT(ISERROR(SEARCH("夏休",C119)))</formula>
    </cfRule>
  </conditionalFormatting>
  <conditionalFormatting sqref="C118:AD119">
    <cfRule type="containsText" dxfId="1378" priority="478" text="中止">
      <formula>NOT(ISERROR(SEARCH("中止",C118)))</formula>
    </cfRule>
    <cfRule type="containsText" dxfId="1377" priority="479" text="休">
      <formula>NOT(ISERROR(SEARCH("休",C118)))</formula>
    </cfRule>
  </conditionalFormatting>
  <conditionalFormatting sqref="C119:AD119">
    <cfRule type="containsText" dxfId="1376" priority="476" text="正月">
      <formula>NOT(ISERROR(SEARCH("正月",C119)))</formula>
    </cfRule>
    <cfRule type="containsText" dxfId="1375" priority="477" text="夏休">
      <formula>NOT(ISERROR(SEARCH("夏休",C119)))</formula>
    </cfRule>
  </conditionalFormatting>
  <conditionalFormatting sqref="C124:AD125">
    <cfRule type="containsText" dxfId="1374" priority="470" text="中止">
      <formula>NOT(ISERROR(SEARCH("中止",C124)))</formula>
    </cfRule>
    <cfRule type="containsText" dxfId="1373" priority="471" text="休">
      <formula>NOT(ISERROR(SEARCH("休",C124)))</formula>
    </cfRule>
  </conditionalFormatting>
  <conditionalFormatting sqref="C125:AD125">
    <cfRule type="containsText" dxfId="1372" priority="468" text="正月">
      <formula>NOT(ISERROR(SEARCH("正月",C125)))</formula>
    </cfRule>
    <cfRule type="containsText" dxfId="1371" priority="469" text="夏休">
      <formula>NOT(ISERROR(SEARCH("夏休",C125)))</formula>
    </cfRule>
  </conditionalFormatting>
  <conditionalFormatting sqref="C130:AD130">
    <cfRule type="containsText" dxfId="1370" priority="466" text="正月">
      <formula>NOT(ISERROR(SEARCH("正月",C130)))</formula>
    </cfRule>
    <cfRule type="containsText" dxfId="1369" priority="467" text="夏休">
      <formula>NOT(ISERROR(SEARCH("夏休",C130)))</formula>
    </cfRule>
  </conditionalFormatting>
  <conditionalFormatting sqref="C131:AD131">
    <cfRule type="containsText" dxfId="1368" priority="464" text="正月">
      <formula>NOT(ISERROR(SEARCH("正月",C131)))</formula>
    </cfRule>
    <cfRule type="containsText" dxfId="1367" priority="465" text="夏休">
      <formula>NOT(ISERROR(SEARCH("夏休",C131)))</formula>
    </cfRule>
  </conditionalFormatting>
  <conditionalFormatting sqref="C130:AD131">
    <cfRule type="containsText" dxfId="1366" priority="462" text="中止">
      <formula>NOT(ISERROR(SEARCH("中止",C130)))</formula>
    </cfRule>
    <cfRule type="containsText" dxfId="1365" priority="463" text="休">
      <formula>NOT(ISERROR(SEARCH("休",C130)))</formula>
    </cfRule>
  </conditionalFormatting>
  <conditionalFormatting sqref="C131:AD131">
    <cfRule type="containsText" dxfId="1364" priority="460" text="正月">
      <formula>NOT(ISERROR(SEARCH("正月",C131)))</formula>
    </cfRule>
    <cfRule type="containsText" dxfId="1363" priority="461" text="夏休">
      <formula>NOT(ISERROR(SEARCH("夏休",C131)))</formula>
    </cfRule>
  </conditionalFormatting>
  <conditionalFormatting sqref="AE4:AG5">
    <cfRule type="containsText" dxfId="1362" priority="403" text="クリア">
      <formula>NOT(ISERROR(SEARCH("クリア",AE4)))</formula>
    </cfRule>
    <cfRule type="containsText" dxfId="1361" priority="406" text="閉所不足">
      <formula>NOT(ISERROR(SEARCH("閉所不足",AE4)))</formula>
    </cfRule>
  </conditionalFormatting>
  <conditionalFormatting sqref="AH4:AJ5">
    <cfRule type="containsText" dxfId="1360" priority="404" text=" 達成 ">
      <formula>NOT(ISERROR(SEARCH(" 達成 ",AH4)))</formula>
    </cfRule>
    <cfRule type="containsText" dxfId="1359" priority="405" text="未達成">
      <formula>NOT(ISERROR(SEARCH("未達成",AH4)))</formula>
    </cfRule>
  </conditionalFormatting>
  <conditionalFormatting sqref="AJ41">
    <cfRule type="containsText" dxfId="1358" priority="223" text="クリア">
      <formula>NOT(ISERROR(SEARCH("クリア",AJ41)))</formula>
    </cfRule>
    <cfRule type="containsText" dxfId="1357" priority="224" text="閉所不足">
      <formula>NOT(ISERROR(SEARCH("閉所不足",AJ41)))</formula>
    </cfRule>
  </conditionalFormatting>
  <conditionalFormatting sqref="AJ40">
    <cfRule type="containsText" dxfId="1356" priority="221" text="クリア">
      <formula>NOT(ISERROR(SEARCH("クリア",AJ40)))</formula>
    </cfRule>
    <cfRule type="containsText" dxfId="1355" priority="222" text="閉所不足">
      <formula>NOT(ISERROR(SEARCH("閉所不足",AJ40)))</formula>
    </cfRule>
  </conditionalFormatting>
  <conditionalFormatting sqref="AJ47">
    <cfRule type="containsText" dxfId="1354" priority="171" text="クリア">
      <formula>NOT(ISERROR(SEARCH("クリア",AJ47)))</formula>
    </cfRule>
    <cfRule type="containsText" dxfId="1353" priority="172" text="閉所不足">
      <formula>NOT(ISERROR(SEARCH("閉所不足",AJ47)))</formula>
    </cfRule>
  </conditionalFormatting>
  <conditionalFormatting sqref="AJ46">
    <cfRule type="containsText" dxfId="1352" priority="169" text="クリア">
      <formula>NOT(ISERROR(SEARCH("クリア",AJ46)))</formula>
    </cfRule>
    <cfRule type="containsText" dxfId="1351" priority="170" text="閉所不足">
      <formula>NOT(ISERROR(SEARCH("閉所不足",AJ46)))</formula>
    </cfRule>
  </conditionalFormatting>
  <conditionalFormatting sqref="AJ17">
    <cfRule type="containsText" dxfId="1350" priority="159" text="クリア">
      <formula>NOT(ISERROR(SEARCH("クリア",AJ17)))</formula>
    </cfRule>
    <cfRule type="containsText" dxfId="1349" priority="160" text="閉所不足">
      <formula>NOT(ISERROR(SEARCH("閉所不足",AJ17)))</formula>
    </cfRule>
  </conditionalFormatting>
  <conditionalFormatting sqref="AJ16">
    <cfRule type="containsText" dxfId="1348" priority="141" text="クリア">
      <formula>NOT(ISERROR(SEARCH("クリア",AJ16)))</formula>
    </cfRule>
    <cfRule type="containsText" dxfId="1347" priority="142" text="閉所不足">
      <formula>NOT(ISERROR(SEARCH("閉所不足",AJ16)))</formula>
    </cfRule>
  </conditionalFormatting>
  <conditionalFormatting sqref="AJ23">
    <cfRule type="containsText" dxfId="1346" priority="139" text="クリア">
      <formula>NOT(ISERROR(SEARCH("クリア",AJ23)))</formula>
    </cfRule>
    <cfRule type="containsText" dxfId="1345" priority="140" text="閉所不足">
      <formula>NOT(ISERROR(SEARCH("閉所不足",AJ23)))</formula>
    </cfRule>
  </conditionalFormatting>
  <conditionalFormatting sqref="AJ22">
    <cfRule type="containsText" dxfId="1344" priority="137" text="クリア">
      <formula>NOT(ISERROR(SEARCH("クリア",AJ22)))</formula>
    </cfRule>
    <cfRule type="containsText" dxfId="1343" priority="138" text="閉所不足">
      <formula>NOT(ISERROR(SEARCH("閉所不足",AJ22)))</formula>
    </cfRule>
  </conditionalFormatting>
  <conditionalFormatting sqref="AJ35">
    <cfRule type="containsText" dxfId="1342" priority="127" text="クリア">
      <formula>NOT(ISERROR(SEARCH("クリア",AJ35)))</formula>
    </cfRule>
    <cfRule type="containsText" dxfId="1341" priority="128" text="閉所不足">
      <formula>NOT(ISERROR(SEARCH("閉所不足",AJ35)))</formula>
    </cfRule>
  </conditionalFormatting>
  <conditionalFormatting sqref="AJ34">
    <cfRule type="containsText" dxfId="1340" priority="125" text="クリア">
      <formula>NOT(ISERROR(SEARCH("クリア",AJ34)))</formula>
    </cfRule>
    <cfRule type="containsText" dxfId="1339" priority="126" text="閉所不足">
      <formula>NOT(ISERROR(SEARCH("閉所不足",AJ34)))</formula>
    </cfRule>
  </conditionalFormatting>
  <conditionalFormatting sqref="AJ29">
    <cfRule type="containsText" dxfId="1338" priority="123" text="クリア">
      <formula>NOT(ISERROR(SEARCH("クリア",AJ29)))</formula>
    </cfRule>
    <cfRule type="containsText" dxfId="1337" priority="124" text="閉所不足">
      <formula>NOT(ISERROR(SEARCH("閉所不足",AJ29)))</formula>
    </cfRule>
  </conditionalFormatting>
  <conditionalFormatting sqref="AJ28">
    <cfRule type="containsText" dxfId="1336" priority="121" text="クリア">
      <formula>NOT(ISERROR(SEARCH("クリア",AJ28)))</formula>
    </cfRule>
    <cfRule type="containsText" dxfId="1335" priority="122" text="閉所不足">
      <formula>NOT(ISERROR(SEARCH("閉所不足",AJ28)))</formula>
    </cfRule>
  </conditionalFormatting>
  <conditionalFormatting sqref="AJ53">
    <cfRule type="containsText" dxfId="1334" priority="115" text="クリア">
      <formula>NOT(ISERROR(SEARCH("クリア",AJ53)))</formula>
    </cfRule>
    <cfRule type="containsText" dxfId="1333" priority="116" text="閉所不足">
      <formula>NOT(ISERROR(SEARCH("閉所不足",AJ53)))</formula>
    </cfRule>
  </conditionalFormatting>
  <conditionalFormatting sqref="AJ52">
    <cfRule type="containsText" dxfId="1332" priority="113" text="クリア">
      <formula>NOT(ISERROR(SEARCH("クリア",AJ52)))</formula>
    </cfRule>
    <cfRule type="containsText" dxfId="1331" priority="114" text="閉所不足">
      <formula>NOT(ISERROR(SEARCH("閉所不足",AJ52)))</formula>
    </cfRule>
  </conditionalFormatting>
  <conditionalFormatting sqref="AJ59">
    <cfRule type="containsText" dxfId="1330" priority="111" text="クリア">
      <formula>NOT(ISERROR(SEARCH("クリア",AJ59)))</formula>
    </cfRule>
    <cfRule type="containsText" dxfId="1329" priority="112" text="閉所不足">
      <formula>NOT(ISERROR(SEARCH("閉所不足",AJ59)))</formula>
    </cfRule>
  </conditionalFormatting>
  <conditionalFormatting sqref="AJ58">
    <cfRule type="containsText" dxfId="1328" priority="109" text="クリア">
      <formula>NOT(ISERROR(SEARCH("クリア",AJ58)))</formula>
    </cfRule>
    <cfRule type="containsText" dxfId="1327" priority="110" text="閉所不足">
      <formula>NOT(ISERROR(SEARCH("閉所不足",AJ58)))</formula>
    </cfRule>
  </conditionalFormatting>
  <conditionalFormatting sqref="AJ65">
    <cfRule type="containsText" dxfId="1326" priority="107" text="クリア">
      <formula>NOT(ISERROR(SEARCH("クリア",AJ65)))</formula>
    </cfRule>
    <cfRule type="containsText" dxfId="1325" priority="108" text="閉所不足">
      <formula>NOT(ISERROR(SEARCH("閉所不足",AJ65)))</formula>
    </cfRule>
  </conditionalFormatting>
  <conditionalFormatting sqref="AJ64">
    <cfRule type="containsText" dxfId="1324" priority="105" text="クリア">
      <formula>NOT(ISERROR(SEARCH("クリア",AJ64)))</formula>
    </cfRule>
    <cfRule type="containsText" dxfId="1323" priority="106" text="閉所不足">
      <formula>NOT(ISERROR(SEARCH("閉所不足",AJ64)))</formula>
    </cfRule>
  </conditionalFormatting>
  <conditionalFormatting sqref="AJ71">
    <cfRule type="containsText" dxfId="1322" priority="103" text="クリア">
      <formula>NOT(ISERROR(SEARCH("クリア",AJ71)))</formula>
    </cfRule>
    <cfRule type="containsText" dxfId="1321" priority="104" text="閉所不足">
      <formula>NOT(ISERROR(SEARCH("閉所不足",AJ71)))</formula>
    </cfRule>
  </conditionalFormatting>
  <conditionalFormatting sqref="AJ70">
    <cfRule type="containsText" dxfId="1320" priority="101" text="クリア">
      <formula>NOT(ISERROR(SEARCH("クリア",AJ70)))</formula>
    </cfRule>
    <cfRule type="containsText" dxfId="1319" priority="102" text="閉所不足">
      <formula>NOT(ISERROR(SEARCH("閉所不足",AJ70)))</formula>
    </cfRule>
  </conditionalFormatting>
  <conditionalFormatting sqref="AJ77">
    <cfRule type="containsText" dxfId="1318" priority="99" text="クリア">
      <formula>NOT(ISERROR(SEARCH("クリア",AJ77)))</formula>
    </cfRule>
    <cfRule type="containsText" dxfId="1317" priority="100" text="閉所不足">
      <formula>NOT(ISERROR(SEARCH("閉所不足",AJ77)))</formula>
    </cfRule>
  </conditionalFormatting>
  <conditionalFormatting sqref="AJ76">
    <cfRule type="containsText" dxfId="1316" priority="97" text="クリア">
      <formula>NOT(ISERROR(SEARCH("クリア",AJ76)))</formula>
    </cfRule>
    <cfRule type="containsText" dxfId="1315" priority="98" text="閉所不足">
      <formula>NOT(ISERROR(SEARCH("閉所不足",AJ76)))</formula>
    </cfRule>
  </conditionalFormatting>
  <conditionalFormatting sqref="AJ83">
    <cfRule type="containsText" dxfId="1314" priority="95" text="クリア">
      <formula>NOT(ISERROR(SEARCH("クリア",AJ83)))</formula>
    </cfRule>
    <cfRule type="containsText" dxfId="1313" priority="96" text="閉所不足">
      <formula>NOT(ISERROR(SEARCH("閉所不足",AJ83)))</formula>
    </cfRule>
  </conditionalFormatting>
  <conditionalFormatting sqref="AJ82">
    <cfRule type="containsText" dxfId="1312" priority="93" text="クリア">
      <formula>NOT(ISERROR(SEARCH("クリア",AJ82)))</formula>
    </cfRule>
    <cfRule type="containsText" dxfId="1311" priority="94" text="閉所不足">
      <formula>NOT(ISERROR(SEARCH("閉所不足",AJ82)))</formula>
    </cfRule>
  </conditionalFormatting>
  <conditionalFormatting sqref="AJ89">
    <cfRule type="containsText" dxfId="1310" priority="91" text="クリア">
      <formula>NOT(ISERROR(SEARCH("クリア",AJ89)))</formula>
    </cfRule>
    <cfRule type="containsText" dxfId="1309" priority="92" text="閉所不足">
      <formula>NOT(ISERROR(SEARCH("閉所不足",AJ89)))</formula>
    </cfRule>
  </conditionalFormatting>
  <conditionalFormatting sqref="AJ88">
    <cfRule type="containsText" dxfId="1308" priority="89" text="クリア">
      <formula>NOT(ISERROR(SEARCH("クリア",AJ88)))</formula>
    </cfRule>
    <cfRule type="containsText" dxfId="1307" priority="90" text="閉所不足">
      <formula>NOT(ISERROR(SEARCH("閉所不足",AJ88)))</formula>
    </cfRule>
  </conditionalFormatting>
  <conditionalFormatting sqref="AJ95">
    <cfRule type="containsText" dxfId="1306" priority="87" text="クリア">
      <formula>NOT(ISERROR(SEARCH("クリア",AJ95)))</formula>
    </cfRule>
    <cfRule type="containsText" dxfId="1305" priority="88" text="閉所不足">
      <formula>NOT(ISERROR(SEARCH("閉所不足",AJ95)))</formula>
    </cfRule>
  </conditionalFormatting>
  <conditionalFormatting sqref="AJ94">
    <cfRule type="containsText" dxfId="1304" priority="85" text="クリア">
      <formula>NOT(ISERROR(SEARCH("クリア",AJ94)))</formula>
    </cfRule>
    <cfRule type="containsText" dxfId="1303" priority="86" text="閉所不足">
      <formula>NOT(ISERROR(SEARCH("閉所不足",AJ94)))</formula>
    </cfRule>
  </conditionalFormatting>
  <conditionalFormatting sqref="AJ101">
    <cfRule type="containsText" dxfId="1302" priority="83" text="クリア">
      <formula>NOT(ISERROR(SEARCH("クリア",AJ101)))</formula>
    </cfRule>
    <cfRule type="containsText" dxfId="1301" priority="84" text="閉所不足">
      <formula>NOT(ISERROR(SEARCH("閉所不足",AJ101)))</formula>
    </cfRule>
  </conditionalFormatting>
  <conditionalFormatting sqref="AJ100">
    <cfRule type="containsText" dxfId="1300" priority="81" text="クリア">
      <formula>NOT(ISERROR(SEARCH("クリア",AJ100)))</formula>
    </cfRule>
    <cfRule type="containsText" dxfId="1299" priority="82" text="閉所不足">
      <formula>NOT(ISERROR(SEARCH("閉所不足",AJ100)))</formula>
    </cfRule>
  </conditionalFormatting>
  <conditionalFormatting sqref="AJ107">
    <cfRule type="containsText" dxfId="1298" priority="79" text="クリア">
      <formula>NOT(ISERROR(SEARCH("クリア",AJ107)))</formula>
    </cfRule>
    <cfRule type="containsText" dxfId="1297" priority="80" text="閉所不足">
      <formula>NOT(ISERROR(SEARCH("閉所不足",AJ107)))</formula>
    </cfRule>
  </conditionalFormatting>
  <conditionalFormatting sqref="AJ106">
    <cfRule type="containsText" dxfId="1296" priority="77" text="クリア">
      <formula>NOT(ISERROR(SEARCH("クリア",AJ106)))</formula>
    </cfRule>
    <cfRule type="containsText" dxfId="1295" priority="78" text="閉所不足">
      <formula>NOT(ISERROR(SEARCH("閉所不足",AJ106)))</formula>
    </cfRule>
  </conditionalFormatting>
  <conditionalFormatting sqref="AJ113">
    <cfRule type="containsText" dxfId="1294" priority="75" text="クリア">
      <formula>NOT(ISERROR(SEARCH("クリア",AJ113)))</formula>
    </cfRule>
    <cfRule type="containsText" dxfId="1293" priority="76" text="閉所不足">
      <formula>NOT(ISERROR(SEARCH("閉所不足",AJ113)))</formula>
    </cfRule>
  </conditionalFormatting>
  <conditionalFormatting sqref="AJ112">
    <cfRule type="containsText" dxfId="1292" priority="73" text="クリア">
      <formula>NOT(ISERROR(SEARCH("クリア",AJ112)))</formula>
    </cfRule>
    <cfRule type="containsText" dxfId="1291" priority="74" text="閉所不足">
      <formula>NOT(ISERROR(SEARCH("閉所不足",AJ112)))</formula>
    </cfRule>
  </conditionalFormatting>
  <conditionalFormatting sqref="AJ131">
    <cfRule type="containsText" dxfId="1290" priority="63" text="クリア">
      <formula>NOT(ISERROR(SEARCH("クリア",AJ131)))</formula>
    </cfRule>
    <cfRule type="containsText" dxfId="1289" priority="64" text="閉所不足">
      <formula>NOT(ISERROR(SEARCH("閉所不足",AJ131)))</formula>
    </cfRule>
  </conditionalFormatting>
  <conditionalFormatting sqref="AJ130">
    <cfRule type="containsText" dxfId="1288" priority="61" text="クリア">
      <formula>NOT(ISERROR(SEARCH("クリア",AJ130)))</formula>
    </cfRule>
    <cfRule type="containsText" dxfId="1287" priority="62" text="閉所不足">
      <formula>NOT(ISERROR(SEARCH("閉所不足",AJ130)))</formula>
    </cfRule>
  </conditionalFormatting>
  <conditionalFormatting sqref="AJ125">
    <cfRule type="containsText" dxfId="1286" priority="59" text="クリア">
      <formula>NOT(ISERROR(SEARCH("クリア",AJ125)))</formula>
    </cfRule>
    <cfRule type="containsText" dxfId="1285" priority="60" text="閉所不足">
      <formula>NOT(ISERROR(SEARCH("閉所不足",AJ125)))</formula>
    </cfRule>
  </conditionalFormatting>
  <conditionalFormatting sqref="AJ124">
    <cfRule type="containsText" dxfId="1284" priority="57" text="クリア">
      <formula>NOT(ISERROR(SEARCH("クリア",AJ124)))</formula>
    </cfRule>
    <cfRule type="containsText" dxfId="1283" priority="58" text="閉所不足">
      <formula>NOT(ISERROR(SEARCH("閉所不足",AJ124)))</formula>
    </cfRule>
  </conditionalFormatting>
  <conditionalFormatting sqref="AD23">
    <cfRule type="containsText" dxfId="1282" priority="49" text="正月">
      <formula>NOT(ISERROR(SEARCH("正月",AD23)))</formula>
    </cfRule>
    <cfRule type="containsText" dxfId="1281" priority="50" text="夏休">
      <formula>NOT(ISERROR(SEARCH("夏休",AD23)))</formula>
    </cfRule>
  </conditionalFormatting>
  <conditionalFormatting sqref="AD22">
    <cfRule type="containsText" dxfId="1280" priority="51" text="正月">
      <formula>NOT(ISERROR(SEARCH("正月",AD22)))</formula>
    </cfRule>
    <cfRule type="containsText" dxfId="1279" priority="52" text="夏休">
      <formula>NOT(ISERROR(SEARCH("夏休",AD22)))</formula>
    </cfRule>
  </conditionalFormatting>
  <conditionalFormatting sqref="AD22:AD23">
    <cfRule type="containsText" dxfId="1278" priority="47" text="中止">
      <formula>NOT(ISERROR(SEARCH("中止",AD22)))</formula>
    </cfRule>
    <cfRule type="containsText" dxfId="1277" priority="48" text="休">
      <formula>NOT(ISERROR(SEARCH("休",AD22)))</formula>
    </cfRule>
  </conditionalFormatting>
  <conditionalFormatting sqref="AD23">
    <cfRule type="containsText" dxfId="1276" priority="45" text="正月">
      <formula>NOT(ISERROR(SEARCH("正月",AD23)))</formula>
    </cfRule>
    <cfRule type="containsText" dxfId="1275" priority="46" text="夏休">
      <formula>NOT(ISERROR(SEARCH("夏休",AD23)))</formula>
    </cfRule>
  </conditionalFormatting>
  <conditionalFormatting sqref="AJ119">
    <cfRule type="containsText" dxfId="1274" priority="39" text="クリア">
      <formula>NOT(ISERROR(SEARCH("クリア",AJ119)))</formula>
    </cfRule>
    <cfRule type="containsText" dxfId="1273" priority="40" text="閉所不足">
      <formula>NOT(ISERROR(SEARCH("閉所不足",AJ119)))</formula>
    </cfRule>
  </conditionalFormatting>
  <conditionalFormatting sqref="AJ118">
    <cfRule type="containsText" dxfId="1272" priority="37" text="クリア">
      <formula>NOT(ISERROR(SEARCH("クリア",AJ118)))</formula>
    </cfRule>
    <cfRule type="containsText" dxfId="1271" priority="38" text="閉所不足">
      <formula>NOT(ISERROR(SEARCH("閉所不足",AJ118)))</formula>
    </cfRule>
  </conditionalFormatting>
  <conditionalFormatting sqref="C20:AD20">
    <cfRule type="containsText" dxfId="1270" priority="35" text="日">
      <formula>NOT(ISERROR(SEARCH("日",C20)))</formula>
    </cfRule>
    <cfRule type="containsText" dxfId="1269" priority="36" text="土">
      <formula>NOT(ISERROR(SEARCH("土",C20)))</formula>
    </cfRule>
  </conditionalFormatting>
  <conditionalFormatting sqref="C20:AD20">
    <cfRule type="expression" dxfId="1268" priority="34">
      <formula>IF($C$15&lt;&gt;""+$D$14,)</formula>
    </cfRule>
  </conditionalFormatting>
  <conditionalFormatting sqref="C26:AD26">
    <cfRule type="containsText" dxfId="1267" priority="31" text="日">
      <formula>NOT(ISERROR(SEARCH("日",C26)))</formula>
    </cfRule>
    <cfRule type="containsText" dxfId="1266" priority="32" text="土">
      <formula>NOT(ISERROR(SEARCH("土",C26)))</formula>
    </cfRule>
  </conditionalFormatting>
  <conditionalFormatting sqref="C26:AD26">
    <cfRule type="expression" dxfId="1265" priority="30">
      <formula>IF($C$15&lt;&gt;""+$D$14,)</formula>
    </cfRule>
  </conditionalFormatting>
  <conditionalFormatting sqref="C32:AD32">
    <cfRule type="containsText" dxfId="1264" priority="27" text="日">
      <formula>NOT(ISERROR(SEARCH("日",C32)))</formula>
    </cfRule>
    <cfRule type="containsText" dxfId="1263" priority="28" text="土">
      <formula>NOT(ISERROR(SEARCH("土",C32)))</formula>
    </cfRule>
  </conditionalFormatting>
  <conditionalFormatting sqref="C32:AD32">
    <cfRule type="expression" dxfId="1262" priority="26">
      <formula>IF($C$15&lt;&gt;""+$D$14,)</formula>
    </cfRule>
  </conditionalFormatting>
  <conditionalFormatting sqref="C38:AD38">
    <cfRule type="containsText" dxfId="1261" priority="11" text="日">
      <formula>NOT(ISERROR(SEARCH("日",C38)))</formula>
    </cfRule>
    <cfRule type="containsText" dxfId="1260" priority="12" text="土">
      <formula>NOT(ISERROR(SEARCH("土",C38)))</formula>
    </cfRule>
  </conditionalFormatting>
  <conditionalFormatting sqref="C38:AD38">
    <cfRule type="expression" dxfId="1259" priority="10">
      <formula>IF($C$15&lt;&gt;""+$D$14,)</formula>
    </cfRule>
  </conditionalFormatting>
  <conditionalFormatting sqref="C44:AD44">
    <cfRule type="containsText" dxfId="1258" priority="7" text="日">
      <formula>NOT(ISERROR(SEARCH("日",C44)))</formula>
    </cfRule>
    <cfRule type="containsText" dxfId="1257" priority="8" text="土">
      <formula>NOT(ISERROR(SEARCH("土",C44)))</formula>
    </cfRule>
  </conditionalFormatting>
  <conditionalFormatting sqref="C44:AD44">
    <cfRule type="expression" dxfId="1256" priority="6">
      <formula>IF($C$15&lt;&gt;""+$D$14,)</formula>
    </cfRule>
  </conditionalFormatting>
  <conditionalFormatting sqref="C50:AD50">
    <cfRule type="containsText" dxfId="1255" priority="3" text="日">
      <formula>NOT(ISERROR(SEARCH("日",C50)))</formula>
    </cfRule>
    <cfRule type="containsText" dxfId="1254" priority="4" text="土">
      <formula>NOT(ISERROR(SEARCH("土",C50)))</formula>
    </cfRule>
  </conditionalFormatting>
  <conditionalFormatting sqref="C50:AD50">
    <cfRule type="expression" dxfId="1253" priority="2">
      <formula>IF($C$15&lt;&gt;""+$D$14,)</formula>
    </cfRule>
  </conditionalFormatting>
  <dataValidations count="2">
    <dataValidation type="list" allowBlank="1" showDropDown="0" showInputMessage="1" showErrorMessage="1" sqref="C16:AD16 C130:AD130 C124:AD124 C118:AD118 C112:AD112 C106:AD106 C100:AD100 C94:AD94 C88:AD88 C82:AD82 C76:AD76 C70:AD70 C64:AD64 C58:AD58 C52:AD52 C46:AD46 C40:AD40 C34:AD34 C28:AD28 C22:AD22">
      <formula1>$C$141:$C$146</formula1>
    </dataValidation>
    <dataValidation type="list" allowBlank="1" showDropDown="0" showInputMessage="1" showErrorMessage="1" sqref="C17:AD17 C131:AD131 C125:AD125 C119:AD119 C113:AD113 C107:AD107 C101:AD101 C95:AD95 C89:AD89 C83:AD83 C77:AD77 C71:AD71 C65:AD65 C59:AD59 C53:AD53 C47:AD47 C41:AD41 C35:AD35 C29:AD29 C23:AD23">
      <formula1>$D$141:$D$146</formula1>
    </dataValidation>
  </dataValidations>
  <pageMargins left="0.70866141732283472" right="0.31496062992125984" top="0.55118110236220474" bottom="0.35433070866141736" header="0.31496062992125984" footer="0"/>
  <pageSetup paperSize="8" scale="54" fitToWidth="1" fitToHeight="0" orientation="portrait" usePrinterDefaults="1" r:id="rId1"/>
  <rowBreaks count="3" manualBreakCount="3">
    <brk id="59" max="35" man="1"/>
    <brk id="107" max="35" man="1"/>
    <brk id="143" max="16383" man="1"/>
  </rowBreaks>
  <colBreaks count="1" manualBreakCount="1">
    <brk id="2" max="1048575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442" id="{B7C8EB51-C987-4654-8A9C-01EE31576F2C}">
            <xm:f>COUNTIF('HOL（2027年まで）'!$C$2:$C$109,C15)&gt;0</xm:f>
            <x14:dxf>
              <font>
                <color rgb="FF9C0006"/>
              </font>
              <fill>
                <patternFill>
                  <bgColor rgb="FFFFDDE1"/>
                </patternFill>
              </fill>
            </x14:dxf>
          </x14:cfRule>
          <xm:sqref>C14:AD14</xm:sqref>
        </x14:conditionalFormatting>
        <x14:conditionalFormatting xmlns:xm="http://schemas.microsoft.com/office/excel/2006/main">
          <x14:cfRule type="expression" priority="1046" id="{854E0722-F3E9-42A8-AEB6-5E7782A5B2F7}">
            <xm:f>COUNTIF('HOL（2027年まで）'!$C$2:$C$109,C57)&gt;0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C56:AD56</xm:sqref>
        </x14:conditionalFormatting>
        <x14:conditionalFormatting xmlns:xm="http://schemas.microsoft.com/office/excel/2006/main">
          <x14:cfRule type="expression" priority="1024" id="{979CDC99-58A9-4EE8-A87C-81914B4C091A}">
            <xm:f>COUNTIF('HOL（2027年まで）'!$C$2:$C$109,C63)&gt;0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C62:AD62</xm:sqref>
        </x14:conditionalFormatting>
        <x14:conditionalFormatting xmlns:xm="http://schemas.microsoft.com/office/excel/2006/main">
          <x14:cfRule type="expression" priority="1002" id="{D316A280-6AB6-451B-A37C-0074D5C7A47A}">
            <xm:f>COUNTIF('HOL（2027年まで）'!$C$2:$C$109,C69)&gt;0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C68:AD68</xm:sqref>
        </x14:conditionalFormatting>
        <x14:conditionalFormatting xmlns:xm="http://schemas.microsoft.com/office/excel/2006/main">
          <x14:cfRule type="expression" priority="980" id="{C25E4083-24ED-4B4E-A1CB-6C4AE580CF0B}">
            <xm:f>COUNTIF('HOL（2027年まで）'!$C$2:$C$109,C75)&gt;0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C74:AD74</xm:sqref>
        </x14:conditionalFormatting>
        <x14:conditionalFormatting xmlns:xm="http://schemas.microsoft.com/office/excel/2006/main">
          <x14:cfRule type="expression" priority="958" id="{1B3BCC53-1A0A-4BA8-9CB9-6644A190A81F}">
            <xm:f>COUNTIF('HOL（2027年まで）'!$C$2:$C$109,C81)&gt;0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C80:AD80</xm:sqref>
        </x14:conditionalFormatting>
        <x14:conditionalFormatting xmlns:xm="http://schemas.microsoft.com/office/excel/2006/main">
          <x14:cfRule type="expression" priority="936" id="{5C3163CE-0376-42F9-82CE-2479AE22D4E1}">
            <xm:f>COUNTIF('HOL（2027年まで）'!$C$2:$C$109,C87)&gt;0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C86:AD86</xm:sqref>
        </x14:conditionalFormatting>
        <x14:conditionalFormatting xmlns:xm="http://schemas.microsoft.com/office/excel/2006/main">
          <x14:cfRule type="expression" priority="914" id="{7705A988-3F2B-4518-B7AC-95F60C2B293C}">
            <xm:f>COUNTIF('HOL（2027年まで）'!$C$2:$C$109,C93)&gt;0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C92:AD92</xm:sqref>
        </x14:conditionalFormatting>
        <x14:conditionalFormatting xmlns:xm="http://schemas.microsoft.com/office/excel/2006/main">
          <x14:cfRule type="expression" priority="892" id="{432AA5F4-032E-4069-B14A-BC90A08F7C50}">
            <xm:f>COUNTIF('HOL（2027年まで）'!$C$2:$C$109,C99)&gt;0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C98:AD98</xm:sqref>
        </x14:conditionalFormatting>
        <x14:conditionalFormatting xmlns:xm="http://schemas.microsoft.com/office/excel/2006/main">
          <x14:cfRule type="expression" priority="870" id="{3B3298C1-8711-4E66-AD23-CCB131FD02D6}">
            <xm:f>COUNTIF('HOL（2027年まで）'!$C$2:$C$109,C105)&gt;0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C104:AD104</xm:sqref>
        </x14:conditionalFormatting>
        <x14:conditionalFormatting xmlns:xm="http://schemas.microsoft.com/office/excel/2006/main">
          <x14:cfRule type="expression" priority="848" id="{1762F6D2-7620-40E7-B3BD-11C0F3718EE9}">
            <xm:f>COUNTIF('HOL（2027年まで）'!$C$2:$C$109,C111)&gt;0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C110:AD110</xm:sqref>
        </x14:conditionalFormatting>
        <x14:conditionalFormatting xmlns:xm="http://schemas.microsoft.com/office/excel/2006/main">
          <x14:cfRule type="expression" priority="826" id="{FBC32DF1-2C8E-4A2F-8823-9D0531EE3934}">
            <xm:f>COUNTIF('HOL（2027年まで）'!$C$2:$C$109,C117)&gt;0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C116:AD116</xm:sqref>
        </x14:conditionalFormatting>
        <x14:conditionalFormatting xmlns:xm="http://schemas.microsoft.com/office/excel/2006/main">
          <x14:cfRule type="expression" priority="804" id="{A7CC144E-C4A9-4AF8-93A8-8BB29A86C3CC}">
            <xm:f>COUNTIF('HOL（2027年まで）'!$C$2:$C$109,C123)&gt;0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C122:AD122</xm:sqref>
        </x14:conditionalFormatting>
        <x14:conditionalFormatting xmlns:xm="http://schemas.microsoft.com/office/excel/2006/main">
          <x14:cfRule type="expression" priority="782" id="{FE52B656-6CF9-473E-BC52-0E87B2FB4E78}">
            <xm:f>COUNTIF('HOL（2027年まで）'!$C$2:$C$109,C129)&gt;0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C128:AD128</xm:sqref>
        </x14:conditionalFormatting>
        <x14:conditionalFormatting xmlns:xm="http://schemas.microsoft.com/office/excel/2006/main">
          <x14:cfRule type="expression" priority="33" id="{C466FFAB-B745-4B06-95B2-89E22A531DDC}">
            <xm:f>COUNTIF('HOL（2027年まで）'!$C$2:$C$109,C21)&gt;0</xm:f>
            <x14:dxf>
              <font>
                <color rgb="FF9C0006"/>
              </font>
              <fill>
                <patternFill>
                  <bgColor rgb="FFFFDDE1"/>
                </patternFill>
              </fill>
            </x14:dxf>
          </x14:cfRule>
          <xm:sqref>C20:AD20</xm:sqref>
        </x14:conditionalFormatting>
        <x14:conditionalFormatting xmlns:xm="http://schemas.microsoft.com/office/excel/2006/main">
          <x14:cfRule type="expression" priority="29" id="{4BF5FDCA-66EE-4BE5-8A03-945287CEB671}">
            <xm:f>COUNTIF('HOL（2027年まで）'!$C$2:$C$109,C27)&gt;0</xm:f>
            <x14:dxf>
              <font>
                <color rgb="FF9C0006"/>
              </font>
              <fill>
                <patternFill>
                  <bgColor rgb="FFFFDDE1"/>
                </patternFill>
              </fill>
            </x14:dxf>
          </x14:cfRule>
          <xm:sqref>C26:AD26</xm:sqref>
        </x14:conditionalFormatting>
        <x14:conditionalFormatting xmlns:xm="http://schemas.microsoft.com/office/excel/2006/main">
          <x14:cfRule type="expression" priority="25" id="{BE8CBA49-A12E-4014-A024-37A76DB19FFA}">
            <xm:f>COUNTIF('HOL（2027年まで）'!$C$2:$C$109,C33)&gt;0</xm:f>
            <x14:dxf>
              <font>
                <color rgb="FF9C0006"/>
              </font>
              <fill>
                <patternFill>
                  <bgColor rgb="FFFFDDE1"/>
                </patternFill>
              </fill>
            </x14:dxf>
          </x14:cfRule>
          <xm:sqref>C32:AD32</xm:sqref>
        </x14:conditionalFormatting>
        <x14:conditionalFormatting xmlns:xm="http://schemas.microsoft.com/office/excel/2006/main">
          <x14:cfRule type="expression" priority="9" id="{AE8CC021-432C-4CCA-A4AD-6B04B0F6FB04}">
            <xm:f>COUNTIF('HOL（2027年まで）'!$C$2:$C$109,C39)&gt;0</xm:f>
            <x14:dxf>
              <font>
                <color rgb="FF9C0006"/>
              </font>
              <fill>
                <patternFill>
                  <bgColor rgb="FFFFDDE1"/>
                </patternFill>
              </fill>
            </x14:dxf>
          </x14:cfRule>
          <xm:sqref>C38:AD38</xm:sqref>
        </x14:conditionalFormatting>
        <x14:conditionalFormatting xmlns:xm="http://schemas.microsoft.com/office/excel/2006/main">
          <x14:cfRule type="expression" priority="5" id="{A907FF97-5A33-4E93-BB84-E9D028382CA6}">
            <xm:f>COUNTIF('HOL（2027年まで）'!$C$2:$C$109,C45)&gt;0</xm:f>
            <x14:dxf>
              <font>
                <color rgb="FF9C0006"/>
              </font>
              <fill>
                <patternFill>
                  <bgColor rgb="FFFFDDE1"/>
                </patternFill>
              </fill>
            </x14:dxf>
          </x14:cfRule>
          <xm:sqref>C44:AD44</xm:sqref>
        </x14:conditionalFormatting>
        <x14:conditionalFormatting xmlns:xm="http://schemas.microsoft.com/office/excel/2006/main">
          <x14:cfRule type="expression" priority="1" id="{1C46D5AA-90CB-4ED8-AAF5-BA9EFD1324E8}">
            <xm:f>COUNTIF('HOL（2027年まで）'!$C$2:$C$109,C51)&gt;0</xm:f>
            <x14:dxf>
              <font>
                <color rgb="FF9C0006"/>
              </font>
              <fill>
                <patternFill>
                  <bgColor rgb="FFFFDDE1"/>
                </patternFill>
              </fill>
            </x14:dxf>
          </x14:cfRule>
          <xm:sqref>C50:AD50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6">
    <tabColor rgb="FFFF0000"/>
    <pageSetUpPr fitToPage="1"/>
  </sheetPr>
  <dimension ref="A1:BA415"/>
  <sheetViews>
    <sheetView showGridLines="0" showZeros="0" view="pageBreakPreview" zoomScale="70" zoomScaleNormal="70" zoomScaleSheetLayoutView="70" workbookViewId="0">
      <pane xSplit="1" ySplit="15" topLeftCell="B16" activePane="bottomRight" state="frozen"/>
      <selection pane="topRight"/>
      <selection pane="bottomLeft"/>
      <selection pane="bottomRight" activeCell="BA7" sqref="BA7"/>
    </sheetView>
  </sheetViews>
  <sheetFormatPr defaultColWidth="9" defaultRowHeight="15"/>
  <cols>
    <col min="1" max="2" width="6.75" style="1" customWidth="1"/>
    <col min="3" max="3" width="7.25" style="2" customWidth="1"/>
    <col min="4" max="4" width="6.625" style="2" customWidth="1"/>
    <col min="5" max="31" width="6.625" style="1" customWidth="1"/>
    <col min="32" max="37" width="6.75" style="1" customWidth="1"/>
    <col min="38" max="38" width="9" style="1"/>
    <col min="39" max="50" width="9" style="1" hidden="1" customWidth="1"/>
    <col min="51" max="16384" width="9" style="1"/>
  </cols>
  <sheetData>
    <row r="1" spans="1:43" ht="34.5" customHeight="1">
      <c r="A1" s="190" t="s">
        <v>38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6"/>
      <c r="AG1" s="41"/>
      <c r="AH1" s="41"/>
      <c r="AI1" s="530" t="s">
        <v>129</v>
      </c>
      <c r="AJ1" s="544"/>
      <c r="AK1" s="549"/>
    </row>
    <row r="2" spans="1:43" ht="5.25" customHeight="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83"/>
      <c r="AE2" s="83"/>
      <c r="AF2" s="83"/>
      <c r="AG2" s="83"/>
      <c r="AH2" s="83"/>
      <c r="AI2" s="83"/>
      <c r="AJ2" s="83"/>
      <c r="AK2" s="83"/>
    </row>
    <row r="3" spans="1:43" ht="9" customHeigh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162"/>
    </row>
    <row r="4" spans="1:43" ht="16.5" customHeight="1">
      <c r="A4" s="6"/>
      <c r="B4" s="6"/>
      <c r="C4" s="18" t="s">
        <v>131</v>
      </c>
      <c r="D4" s="18"/>
      <c r="E4" s="18"/>
      <c r="F4" s="18"/>
      <c r="G4" s="18"/>
      <c r="H4" s="45">
        <v>45383</v>
      </c>
      <c r="I4" s="45"/>
      <c r="J4" s="45"/>
      <c r="K4" s="45"/>
      <c r="L4" s="6"/>
      <c r="M4" s="18" t="s">
        <v>10</v>
      </c>
      <c r="N4" s="18"/>
      <c r="O4" s="18"/>
      <c r="P4" s="18"/>
      <c r="Q4" s="18"/>
      <c r="R4" s="45">
        <v>45717</v>
      </c>
      <c r="S4" s="45"/>
      <c r="T4" s="45"/>
      <c r="U4" s="45"/>
      <c r="V4" s="45"/>
      <c r="W4" s="6"/>
      <c r="X4" s="41"/>
    </row>
    <row r="5" spans="1:43" ht="29.25" customHeight="1">
      <c r="C5" s="18"/>
      <c r="D5" s="18"/>
      <c r="E5" s="18"/>
      <c r="F5" s="18"/>
      <c r="G5" s="18"/>
      <c r="H5" s="45"/>
      <c r="I5" s="45"/>
      <c r="J5" s="45"/>
      <c r="K5" s="45"/>
      <c r="L5" s="6"/>
      <c r="M5" s="18"/>
      <c r="N5" s="18"/>
      <c r="O5" s="18"/>
      <c r="P5" s="18"/>
      <c r="Q5" s="18"/>
      <c r="R5" s="45"/>
      <c r="S5" s="45"/>
      <c r="T5" s="45"/>
      <c r="U5" s="45"/>
      <c r="V5" s="45"/>
      <c r="W5" s="43"/>
      <c r="X5" s="41"/>
      <c r="AA5" s="459" t="s">
        <v>130</v>
      </c>
      <c r="AB5" s="459"/>
      <c r="AC5" s="459"/>
      <c r="AD5" s="459"/>
      <c r="AE5" s="459"/>
    </row>
    <row r="6" spans="1:43" ht="3" customHeight="1">
      <c r="C6" s="6"/>
      <c r="D6" s="6"/>
      <c r="E6" s="6"/>
      <c r="F6" s="6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50"/>
    </row>
    <row r="7" spans="1:43" ht="15.75" customHeight="1">
      <c r="B7" s="52" t="s">
        <v>98</v>
      </c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163"/>
      <c r="O7" s="44"/>
      <c r="P7" s="49"/>
      <c r="Q7" s="49"/>
      <c r="R7" s="6"/>
      <c r="S7" s="6"/>
      <c r="T7" s="6"/>
      <c r="U7" s="6"/>
      <c r="V7" s="6"/>
      <c r="W7" s="6"/>
      <c r="X7" s="50"/>
      <c r="AA7" s="460" t="s">
        <v>119</v>
      </c>
      <c r="AB7" s="468"/>
      <c r="AC7" s="468"/>
      <c r="AD7" s="468"/>
      <c r="AE7" s="480"/>
      <c r="AF7" s="493" t="s">
        <v>3</v>
      </c>
      <c r="AG7" s="434"/>
      <c r="AH7" s="518"/>
      <c r="AI7" s="531" t="s">
        <v>14</v>
      </c>
      <c r="AJ7" s="545"/>
      <c r="AK7" s="550"/>
    </row>
    <row r="8" spans="1:43" ht="15.75" customHeight="1">
      <c r="A8" s="7"/>
      <c r="B8" s="53" t="s">
        <v>99</v>
      </c>
      <c r="C8" s="59"/>
      <c r="D8" s="59"/>
      <c r="E8" s="72"/>
      <c r="F8" s="53" t="s">
        <v>100</v>
      </c>
      <c r="G8" s="59"/>
      <c r="H8" s="59"/>
      <c r="I8" s="59"/>
      <c r="J8" s="59"/>
      <c r="K8" s="59"/>
      <c r="L8" s="59"/>
      <c r="M8" s="59"/>
      <c r="N8" s="72"/>
      <c r="O8" s="44"/>
      <c r="P8" s="6"/>
      <c r="Q8" s="6"/>
      <c r="R8" s="6"/>
      <c r="S8" s="6"/>
      <c r="T8" s="6"/>
      <c r="U8" s="6"/>
      <c r="V8" s="6"/>
      <c r="W8" s="6"/>
      <c r="X8" s="51"/>
      <c r="AA8" s="461"/>
      <c r="AB8" s="469"/>
      <c r="AC8" s="469"/>
      <c r="AD8" s="469"/>
      <c r="AE8" s="481"/>
      <c r="AF8" s="494"/>
      <c r="AG8" s="506"/>
      <c r="AH8" s="519"/>
      <c r="AI8" s="532"/>
      <c r="AJ8" s="546"/>
      <c r="AK8" s="551"/>
    </row>
    <row r="9" spans="1:43" ht="15.75" customHeight="1">
      <c r="A9" s="6"/>
      <c r="B9" s="54" t="s">
        <v>43</v>
      </c>
      <c r="C9" s="60" t="s">
        <v>30</v>
      </c>
      <c r="D9" s="63" t="s">
        <v>73</v>
      </c>
      <c r="E9" s="73"/>
      <c r="F9" s="61" t="s">
        <v>107</v>
      </c>
      <c r="G9" s="61" t="s">
        <v>30</v>
      </c>
      <c r="H9" s="64" t="s">
        <v>103</v>
      </c>
      <c r="I9" s="64"/>
      <c r="J9" s="64"/>
      <c r="K9" s="64"/>
      <c r="L9" s="64"/>
      <c r="M9" s="64"/>
      <c r="N9" s="74"/>
      <c r="W9" s="6"/>
      <c r="X9" s="51"/>
      <c r="AA9" s="462" t="s">
        <v>31</v>
      </c>
      <c r="AB9" s="470"/>
      <c r="AC9" s="470"/>
      <c r="AD9" s="470"/>
      <c r="AE9" s="482"/>
      <c r="AF9" s="495" t="str">
        <f ca="1">IF(AF21+AF23+AF25+AF27+AF29+AF31&gt;=0,IF(COUNTIF(AH20:AH335,"休暇不足")&gt;=1,"休暇不足",IF(COUNTIF(AH20:AH335,"クリア")=0,"","クリア")),0)</f>
        <v/>
      </c>
      <c r="AG9" s="507"/>
      <c r="AH9" s="520"/>
      <c r="AI9" s="533" t="str">
        <f ca="1">IF(AI21+AI23+AI25+AI27+AI29+AI31&gt;=0,IF(COUNTIF(AK20:AK335,"未達成")&gt;=1,"未達成",IF(COUNTIF(AK20:AK335,"達成")=0,"","達成")),0)</f>
        <v/>
      </c>
      <c r="AJ9" s="547"/>
      <c r="AK9" s="552"/>
    </row>
    <row r="10" spans="1:43" ht="15.75" customHeight="1">
      <c r="A10" s="6"/>
      <c r="B10" s="55"/>
      <c r="C10" s="61"/>
      <c r="D10" s="64"/>
      <c r="E10" s="74"/>
      <c r="F10" s="61" t="s">
        <v>96</v>
      </c>
      <c r="G10" s="61" t="s">
        <v>30</v>
      </c>
      <c r="H10" s="64" t="s">
        <v>104</v>
      </c>
      <c r="I10" s="64"/>
      <c r="J10" s="64"/>
      <c r="K10" s="64"/>
      <c r="L10" s="64"/>
      <c r="M10" s="64"/>
      <c r="N10" s="74"/>
      <c r="W10" s="6"/>
      <c r="X10" s="51"/>
      <c r="Y10" s="51"/>
      <c r="AA10" s="462"/>
      <c r="AB10" s="470"/>
      <c r="AC10" s="470"/>
      <c r="AD10" s="470"/>
      <c r="AE10" s="482"/>
      <c r="AF10" s="495"/>
      <c r="AG10" s="507"/>
      <c r="AH10" s="520"/>
      <c r="AI10" s="533"/>
      <c r="AJ10" s="547"/>
      <c r="AK10" s="552"/>
    </row>
    <row r="11" spans="1:43" ht="15.75" customHeight="1">
      <c r="A11" s="6"/>
      <c r="B11" s="55" t="s">
        <v>36</v>
      </c>
      <c r="C11" s="61" t="s">
        <v>30</v>
      </c>
      <c r="D11" s="64" t="s">
        <v>36</v>
      </c>
      <c r="E11" s="74"/>
      <c r="F11" s="81" t="s">
        <v>97</v>
      </c>
      <c r="G11" s="61" t="s">
        <v>30</v>
      </c>
      <c r="H11" s="432" t="s">
        <v>105</v>
      </c>
      <c r="I11" s="64"/>
      <c r="J11" s="64"/>
      <c r="K11" s="64"/>
      <c r="L11" s="64"/>
      <c r="M11" s="64"/>
      <c r="N11" s="74"/>
      <c r="W11" s="6"/>
      <c r="X11" s="51"/>
      <c r="Y11" s="51"/>
      <c r="AA11" s="462" t="s">
        <v>120</v>
      </c>
      <c r="AB11" s="470"/>
      <c r="AC11" s="470"/>
      <c r="AD11" s="470"/>
      <c r="AE11" s="482"/>
      <c r="AF11" s="495">
        <f ca="1">IF(AF21+AF23+AF25+AF27+AF29+AF31&gt;=0,IF((COUNTIF(H343,"休暇不足")+COUNTIF(T343,"休暇不足")+COUNTIF(AF343,"休暇不足")+COUNTIF(H351,"休暇不足")+COUNTIF(T351,"休暇不足")+COUNTIF(AF351,"休暇不足"))&gt;=1,"休暇不足",IF((COUNTIF(H343,"クリア")+COUNTIF(T343,"クリア")+COUNTIF(AF343,"クリア")+COUNTIF(H351,"クリア")+COUNTIF(T351,"クリア")+COUNTIF(AF351,"クリア"))=0,0,"クリア")),0)</f>
        <v>0</v>
      </c>
      <c r="AG11" s="507"/>
      <c r="AH11" s="520"/>
      <c r="AI11" s="533">
        <f ca="1">IF(AI21+AI23+AI25+AI27+AI29+AI31&gt;=0,IF((COUNTIF(K343,"未達成")+COUNTIF(W343,"未達成")+COUNTIF(AI343,"未達成")+COUNTIF(K351,"未達成")+COUNTIF(W351,"未達成")+COUNTIF(AI351,"未達成"))&gt;=1,"未達成",IF((COUNTIF(K343,"達成")+COUNTIF(W343,"達成")+COUNTIF(AI343,"達成")+COUNTIF(K351,"達成")+COUNTIF(W351,"達成")+COUNTIF(AI351,"達成"))=0,0,"達成")),0)</f>
        <v>0</v>
      </c>
      <c r="AJ11" s="547"/>
      <c r="AK11" s="552"/>
    </row>
    <row r="12" spans="1:43" ht="15.75" customHeight="1">
      <c r="A12" s="6"/>
      <c r="B12" s="56"/>
      <c r="C12" s="62"/>
      <c r="D12" s="65"/>
      <c r="E12" s="75"/>
      <c r="F12" s="82"/>
      <c r="G12" s="62"/>
      <c r="H12" s="433" t="s">
        <v>106</v>
      </c>
      <c r="I12" s="65"/>
      <c r="J12" s="65"/>
      <c r="K12" s="65"/>
      <c r="L12" s="65"/>
      <c r="M12" s="65"/>
      <c r="N12" s="75"/>
      <c r="W12" s="6"/>
      <c r="X12" s="7"/>
      <c r="Y12" s="7"/>
      <c r="Z12" s="458"/>
      <c r="AA12" s="463"/>
      <c r="AB12" s="471"/>
      <c r="AC12" s="471"/>
      <c r="AD12" s="471"/>
      <c r="AE12" s="483"/>
      <c r="AF12" s="496"/>
      <c r="AG12" s="508"/>
      <c r="AH12" s="521"/>
      <c r="AI12" s="534"/>
      <c r="AJ12" s="548"/>
      <c r="AK12" s="553"/>
      <c r="AN12" s="174" t="str">
        <f>IFERROR(VLOOKUP(H4,DAY!$A$2:$E$1096,4,0),0)</f>
        <v>月</v>
      </c>
    </row>
    <row r="13" spans="1:43" ht="24.75" customHeight="1">
      <c r="A13" s="7"/>
      <c r="B13" s="7"/>
      <c r="C13" s="6"/>
      <c r="D13" s="6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</row>
    <row r="14" spans="1:43" ht="29.25" customHeight="1">
      <c r="A14" s="8"/>
      <c r="B14" s="382"/>
      <c r="C14" s="19"/>
      <c r="D14" s="33" t="s">
        <v>16</v>
      </c>
      <c r="E14" s="33"/>
      <c r="F14" s="33"/>
      <c r="G14" s="33"/>
      <c r="H14" s="33"/>
      <c r="I14" s="33"/>
      <c r="J14" s="33"/>
      <c r="K14" s="33" t="s">
        <v>18</v>
      </c>
      <c r="L14" s="33"/>
      <c r="M14" s="33"/>
      <c r="N14" s="33"/>
      <c r="O14" s="33"/>
      <c r="P14" s="33"/>
      <c r="Q14" s="33"/>
      <c r="R14" s="33" t="s">
        <v>20</v>
      </c>
      <c r="S14" s="33"/>
      <c r="T14" s="33"/>
      <c r="U14" s="33"/>
      <c r="V14" s="33"/>
      <c r="W14" s="33"/>
      <c r="X14" s="33"/>
      <c r="Y14" s="33" t="s">
        <v>21</v>
      </c>
      <c r="Z14" s="33"/>
      <c r="AA14" s="33"/>
      <c r="AB14" s="33"/>
      <c r="AC14" s="33"/>
      <c r="AD14" s="33"/>
      <c r="AE14" s="87"/>
      <c r="AF14" s="95" t="s">
        <v>3</v>
      </c>
      <c r="AG14" s="112"/>
      <c r="AH14" s="127"/>
      <c r="AI14" s="148" t="s">
        <v>14</v>
      </c>
      <c r="AJ14" s="148"/>
      <c r="AK14" s="165"/>
    </row>
    <row r="15" spans="1:43" ht="29.25" customHeight="1">
      <c r="A15" s="9"/>
      <c r="B15" s="383"/>
      <c r="C15" s="20"/>
      <c r="D15" s="20">
        <v>1</v>
      </c>
      <c r="E15" s="20">
        <v>2</v>
      </c>
      <c r="F15" s="20">
        <v>3</v>
      </c>
      <c r="G15" s="20">
        <v>4</v>
      </c>
      <c r="H15" s="20">
        <v>5</v>
      </c>
      <c r="I15" s="20">
        <v>6</v>
      </c>
      <c r="J15" s="20">
        <v>7</v>
      </c>
      <c r="K15" s="20">
        <v>8</v>
      </c>
      <c r="L15" s="20">
        <v>9</v>
      </c>
      <c r="M15" s="20">
        <v>10</v>
      </c>
      <c r="N15" s="20">
        <v>11</v>
      </c>
      <c r="O15" s="20">
        <v>12</v>
      </c>
      <c r="P15" s="20">
        <v>13</v>
      </c>
      <c r="Q15" s="20">
        <v>14</v>
      </c>
      <c r="R15" s="20">
        <v>15</v>
      </c>
      <c r="S15" s="20">
        <v>16</v>
      </c>
      <c r="T15" s="20">
        <v>17</v>
      </c>
      <c r="U15" s="20">
        <v>18</v>
      </c>
      <c r="V15" s="20">
        <v>19</v>
      </c>
      <c r="W15" s="20">
        <v>20</v>
      </c>
      <c r="X15" s="20">
        <v>21</v>
      </c>
      <c r="Y15" s="20">
        <v>22</v>
      </c>
      <c r="Z15" s="20">
        <v>23</v>
      </c>
      <c r="AA15" s="20">
        <v>24</v>
      </c>
      <c r="AB15" s="20">
        <v>25</v>
      </c>
      <c r="AC15" s="20">
        <v>26</v>
      </c>
      <c r="AD15" s="20">
        <v>27</v>
      </c>
      <c r="AE15" s="88">
        <v>28</v>
      </c>
      <c r="AF15" s="96"/>
      <c r="AG15" s="113"/>
      <c r="AH15" s="128"/>
      <c r="AI15" s="149"/>
      <c r="AJ15" s="149"/>
      <c r="AK15" s="166"/>
      <c r="AN15" s="175">
        <f>R4+1</f>
        <v>45718</v>
      </c>
      <c r="AO15" s="178"/>
      <c r="AP15" s="180"/>
      <c r="AQ15" s="181"/>
    </row>
    <row r="16" spans="1:43" ht="27.75" customHeight="1">
      <c r="A16" s="10" t="s">
        <v>40</v>
      </c>
      <c r="B16" s="384" t="s">
        <v>7</v>
      </c>
      <c r="C16" s="393"/>
      <c r="D16" s="410">
        <f>IFERROR(VLOOKUP(D369,DAY!$A$2:$E$3000,2,0),0)</f>
        <v>4</v>
      </c>
      <c r="E16" s="410">
        <f>IFERROR(VLOOKUP(E369,DAY!$A$2:$E$3000,2,0),0)</f>
        <v>4</v>
      </c>
      <c r="F16" s="21">
        <f>IFERROR(VLOOKUP(F369,DAY!$A$2:$E$3000,2,0),0)</f>
        <v>4</v>
      </c>
      <c r="G16" s="21">
        <f>IFERROR(VLOOKUP(G369,DAY!$A$2:$E$3000,2,0),0)</f>
        <v>4</v>
      </c>
      <c r="H16" s="21">
        <f>IFERROR(VLOOKUP(H369,DAY!$A$2:$E$3000,2,0),0)</f>
        <v>4</v>
      </c>
      <c r="I16" s="21">
        <f>IFERROR(VLOOKUP(I369,DAY!$A$2:$E$3000,2,0),0)</f>
        <v>4</v>
      </c>
      <c r="J16" s="21">
        <f>IFERROR(VLOOKUP(J369,DAY!$A$2:$E$3000,2,0),0)</f>
        <v>4</v>
      </c>
      <c r="K16" s="21">
        <f>IFERROR(VLOOKUP(K369,DAY!$A$2:$E$3000,2,0),0)</f>
        <v>4</v>
      </c>
      <c r="L16" s="21">
        <f>IFERROR(VLOOKUP(L369,DAY!$A$2:$E$3000,2,0),0)</f>
        <v>4</v>
      </c>
      <c r="M16" s="21">
        <f>IFERROR(VLOOKUP(M369,DAY!$A$2:$E$3000,2,0),0)</f>
        <v>4</v>
      </c>
      <c r="N16" s="21">
        <f>IFERROR(VLOOKUP(N369,DAY!$A$2:$E$3000,2,0),0)</f>
        <v>4</v>
      </c>
      <c r="O16" s="21">
        <f>IFERROR(VLOOKUP(O369,DAY!$A$2:$E$3000,2,0),0)</f>
        <v>4</v>
      </c>
      <c r="P16" s="21">
        <f>IFERROR(VLOOKUP(P369,DAY!$A$2:$E$3000,2,0),0)</f>
        <v>4</v>
      </c>
      <c r="Q16" s="21">
        <f>IFERROR(VLOOKUP(Q369,DAY!$A$2:$E$3000,2,0),0)</f>
        <v>4</v>
      </c>
      <c r="R16" s="21">
        <f>IFERROR(VLOOKUP(R369,DAY!$A$2:$E$3000,2,0),0)</f>
        <v>4</v>
      </c>
      <c r="S16" s="21">
        <f>IFERROR(VLOOKUP(S369,DAY!$A$2:$E$3000,2,0),0)</f>
        <v>4</v>
      </c>
      <c r="T16" s="21">
        <f>IFERROR(VLOOKUP(T369,DAY!$A$2:$E$3000,2,0),0)</f>
        <v>4</v>
      </c>
      <c r="U16" s="21">
        <f>IFERROR(VLOOKUP(U369,DAY!$A$2:$E$3000,2,0),0)</f>
        <v>4</v>
      </c>
      <c r="V16" s="21">
        <f>IFERROR(VLOOKUP(V369,DAY!$A$2:$E$3000,2,0),0)</f>
        <v>4</v>
      </c>
      <c r="W16" s="21">
        <f>IFERROR(VLOOKUP(W369,DAY!$A$2:$E$3000,2,0),0)</f>
        <v>4</v>
      </c>
      <c r="X16" s="21">
        <f>IFERROR(VLOOKUP(X369,DAY!$A$2:$E$3000,2,0),0)</f>
        <v>4</v>
      </c>
      <c r="Y16" s="21">
        <f>IFERROR(VLOOKUP(Y369,DAY!$A$2:$E$3000,2,0),0)</f>
        <v>4</v>
      </c>
      <c r="Z16" s="21">
        <f>IFERROR(VLOOKUP(Z369,DAY!$A$2:$E$3000,2,0),0)</f>
        <v>4</v>
      </c>
      <c r="AA16" s="21">
        <f>IFERROR(VLOOKUP(AA369,DAY!$A$2:$E$3000,2,0),0)</f>
        <v>4</v>
      </c>
      <c r="AB16" s="21">
        <f>IFERROR(VLOOKUP(AB369,DAY!$A$2:$E$3000,2,0),0)</f>
        <v>4</v>
      </c>
      <c r="AC16" s="21">
        <f>IFERROR(VLOOKUP(AC369,DAY!$A$2:$E$3000,2,0),0)</f>
        <v>4</v>
      </c>
      <c r="AD16" s="21">
        <f>IFERROR(VLOOKUP(AD369,DAY!$A$2:$E$3000,2,0),0)</f>
        <v>4</v>
      </c>
      <c r="AE16" s="21">
        <f>IFERROR(VLOOKUP(AE369,DAY!$A$2:$E$3000,2,0),0)</f>
        <v>4</v>
      </c>
      <c r="AF16" s="497" t="s">
        <v>23</v>
      </c>
      <c r="AG16" s="509" t="s">
        <v>6</v>
      </c>
      <c r="AH16" s="522" t="s">
        <v>93</v>
      </c>
      <c r="AI16" s="535" t="s">
        <v>23</v>
      </c>
      <c r="AJ16" s="509" t="s">
        <v>26</v>
      </c>
      <c r="AK16" s="129" t="s">
        <v>93</v>
      </c>
    </row>
    <row r="17" spans="1:53" ht="27.75" customHeight="1">
      <c r="A17" s="11"/>
      <c r="B17" s="385" t="s">
        <v>8</v>
      </c>
      <c r="C17" s="394"/>
      <c r="D17" s="22">
        <f>IFERROR(VLOOKUP(D369,DAY!$A$2:$E$3000,3,0),0)</f>
        <v>1</v>
      </c>
      <c r="E17" s="22">
        <f>IFERROR(VLOOKUP(E369,DAY!$A$2:$E$3000,3,0),0)</f>
        <v>2</v>
      </c>
      <c r="F17" s="22">
        <f>IFERROR(VLOOKUP(F369,DAY!$A$2:$E$3000,3,0),0)</f>
        <v>3</v>
      </c>
      <c r="G17" s="22">
        <f>IFERROR(VLOOKUP(G369,DAY!$A$2:$E$3000,3,0),0)</f>
        <v>4</v>
      </c>
      <c r="H17" s="22">
        <f>IFERROR(VLOOKUP(H369,DAY!$A$2:$E$3000,3,0),0)</f>
        <v>5</v>
      </c>
      <c r="I17" s="22">
        <f>IFERROR(VLOOKUP(I369,DAY!$A$2:$E$3000,3,0),0)</f>
        <v>6</v>
      </c>
      <c r="J17" s="22">
        <f>IFERROR(VLOOKUP(J369,DAY!$A$2:$E$3000,3,0),0)</f>
        <v>7</v>
      </c>
      <c r="K17" s="22">
        <f>IFERROR(VLOOKUP(K369,DAY!$A$2:$E$3000,3,0),0)</f>
        <v>8</v>
      </c>
      <c r="L17" s="22">
        <f>IFERROR(VLOOKUP(L369,DAY!$A$2:$E$3000,3,0),0)</f>
        <v>9</v>
      </c>
      <c r="M17" s="22">
        <f>IFERROR(VLOOKUP(M369,DAY!$A$2:$E$3000,3,0),0)</f>
        <v>10</v>
      </c>
      <c r="N17" s="22">
        <f>IFERROR(VLOOKUP(N369,DAY!$A$2:$E$3000,3,0),0)</f>
        <v>11</v>
      </c>
      <c r="O17" s="22">
        <f>IFERROR(VLOOKUP(O369,DAY!$A$2:$E$3000,3,0),0)</f>
        <v>12</v>
      </c>
      <c r="P17" s="22">
        <f>IFERROR(VLOOKUP(P369,DAY!$A$2:$E$3000,3,0),0)</f>
        <v>13</v>
      </c>
      <c r="Q17" s="22">
        <f>IFERROR(VLOOKUP(Q369,DAY!$A$2:$E$3000,3,0),0)</f>
        <v>14</v>
      </c>
      <c r="R17" s="22">
        <f>IFERROR(VLOOKUP(R369,DAY!$A$2:$E$3000,3,0),0)</f>
        <v>15</v>
      </c>
      <c r="S17" s="22">
        <f>IFERROR(VLOOKUP(S369,DAY!$A$2:$E$3000,3,0),0)</f>
        <v>16</v>
      </c>
      <c r="T17" s="22">
        <f>IFERROR(VLOOKUP(T369,DAY!$A$2:$E$3000,3,0),0)</f>
        <v>17</v>
      </c>
      <c r="U17" s="22">
        <f>IFERROR(VLOOKUP(U369,DAY!$A$2:$E$3000,3,0),0)</f>
        <v>18</v>
      </c>
      <c r="V17" s="22">
        <f>IFERROR(VLOOKUP(V369,DAY!$A$2:$E$3000,3,0),0)</f>
        <v>19</v>
      </c>
      <c r="W17" s="22">
        <f>IFERROR(VLOOKUP(W369,DAY!$A$2:$E$3000,3,0),0)</f>
        <v>20</v>
      </c>
      <c r="X17" s="22">
        <f>IFERROR(VLOOKUP(X369,DAY!$A$2:$E$3000,3,0),0)</f>
        <v>21</v>
      </c>
      <c r="Y17" s="22">
        <f>IFERROR(VLOOKUP(Y369,DAY!$A$2:$E$3000,3,0),0)</f>
        <v>22</v>
      </c>
      <c r="Z17" s="22">
        <f>IFERROR(VLOOKUP(Z369,DAY!$A$2:$E$3000,3,0),0)</f>
        <v>23</v>
      </c>
      <c r="AA17" s="22">
        <f>IFERROR(VLOOKUP(AA369,DAY!$A$2:$E$3000,3,0),0)</f>
        <v>24</v>
      </c>
      <c r="AB17" s="22">
        <f>IFERROR(VLOOKUP(AB369,DAY!$A$2:$E$3000,3,0),0)</f>
        <v>25</v>
      </c>
      <c r="AC17" s="22">
        <f>IFERROR(VLOOKUP(AC369,DAY!$A$2:$E$3000,3,0),0)</f>
        <v>26</v>
      </c>
      <c r="AD17" s="22">
        <f>IFERROR(VLOOKUP(AD369,DAY!$A$2:$E$3000,3,0),0)</f>
        <v>27</v>
      </c>
      <c r="AE17" s="89">
        <f>IFERROR(VLOOKUP(AE369,DAY!$A$2:$E$3000,3,0),0)</f>
        <v>28</v>
      </c>
      <c r="AF17" s="498"/>
      <c r="AG17" s="510"/>
      <c r="AH17" s="523"/>
      <c r="AI17" s="536"/>
      <c r="AJ17" s="510"/>
      <c r="AK17" s="129"/>
      <c r="AN17" s="177"/>
      <c r="AO17" s="177"/>
      <c r="AR17" s="19">
        <f>IFERROR(VLOOKUP(AR370,DAY!$A$2:$E$744,2,0),0)</f>
        <v>0</v>
      </c>
    </row>
    <row r="18" spans="1:53" s="2" customFormat="1" ht="27.75" customHeight="1">
      <c r="A18" s="11"/>
      <c r="B18" s="386" t="s">
        <v>9</v>
      </c>
      <c r="C18" s="395"/>
      <c r="D18" s="398" t="str">
        <f>IFERROR(VLOOKUP(D369,DAY!$A$2:$E$3000,4,0),0)</f>
        <v>月</v>
      </c>
      <c r="E18" s="398" t="str">
        <f>IFERROR(VLOOKUP(E369,DAY!$A$2:$E$3000,4,0),0)</f>
        <v>火</v>
      </c>
      <c r="F18" s="23" t="str">
        <f>IFERROR(VLOOKUP(F369,DAY!$A$2:$E$3000,4,0),0)</f>
        <v>水</v>
      </c>
      <c r="G18" s="23" t="str">
        <f>IFERROR(VLOOKUP(G369,DAY!$A$2:$E$3000,4,0),0)</f>
        <v>木</v>
      </c>
      <c r="H18" s="23" t="str">
        <f>IFERROR(VLOOKUP(H369,DAY!$A$2:$E$3000,4,0),0)</f>
        <v>金</v>
      </c>
      <c r="I18" s="23" t="str">
        <f>IFERROR(VLOOKUP(I369,DAY!$A$2:$E$3000,4,0),0)</f>
        <v>土</v>
      </c>
      <c r="J18" s="23" t="str">
        <f>IFERROR(VLOOKUP(J369,DAY!$A$2:$E$3000,4,0),0)</f>
        <v>日</v>
      </c>
      <c r="K18" s="23" t="str">
        <f>IFERROR(VLOOKUP(K369,DAY!$A$2:$E$3000,4,0),0)</f>
        <v>月</v>
      </c>
      <c r="L18" s="23" t="str">
        <f>IFERROR(VLOOKUP(L369,DAY!$A$2:$E$3000,4,0),0)</f>
        <v>火</v>
      </c>
      <c r="M18" s="23" t="str">
        <f>IFERROR(VLOOKUP(M369,DAY!$A$2:$E$3000,4,0),0)</f>
        <v>水</v>
      </c>
      <c r="N18" s="23" t="str">
        <f>IFERROR(VLOOKUP(N369,DAY!$A$2:$E$3000,4,0),0)</f>
        <v>木</v>
      </c>
      <c r="O18" s="23" t="str">
        <f>IFERROR(VLOOKUP(O369,DAY!$A$2:$E$3000,4,0),0)</f>
        <v>金</v>
      </c>
      <c r="P18" s="23" t="str">
        <f>IFERROR(VLOOKUP(P369,DAY!$A$2:$E$3000,4,0),0)</f>
        <v>土</v>
      </c>
      <c r="Q18" s="23" t="str">
        <f>IFERROR(VLOOKUP(Q369,DAY!$A$2:$E$3000,4,0),0)</f>
        <v>日</v>
      </c>
      <c r="R18" s="23" t="str">
        <f>IFERROR(VLOOKUP(R369,DAY!$A$2:$E$3000,4,0),0)</f>
        <v>月</v>
      </c>
      <c r="S18" s="23" t="str">
        <f>IFERROR(VLOOKUP(S369,DAY!$A$2:$E$3000,4,0),0)</f>
        <v>火</v>
      </c>
      <c r="T18" s="23" t="str">
        <f>IFERROR(VLOOKUP(T369,DAY!$A$2:$E$3000,4,0),0)</f>
        <v>水</v>
      </c>
      <c r="U18" s="23" t="str">
        <f>IFERROR(VLOOKUP(U369,DAY!$A$2:$E$3000,4,0),0)</f>
        <v>木</v>
      </c>
      <c r="V18" s="23" t="str">
        <f>IFERROR(VLOOKUP(V369,DAY!$A$2:$E$3000,4,0),0)</f>
        <v>金</v>
      </c>
      <c r="W18" s="23" t="str">
        <f>IFERROR(VLOOKUP(W369,DAY!$A$2:$E$3000,4,0),0)</f>
        <v>土</v>
      </c>
      <c r="X18" s="23" t="str">
        <f>IFERROR(VLOOKUP(X369,DAY!$A$2:$E$3000,4,0),0)</f>
        <v>日</v>
      </c>
      <c r="Y18" s="23" t="str">
        <f>IFERROR(VLOOKUP(Y369,DAY!$A$2:$E$3000,4,0),0)</f>
        <v>月</v>
      </c>
      <c r="Z18" s="23" t="str">
        <f>IFERROR(VLOOKUP(Z369,DAY!$A$2:$E$3000,4,0),0)</f>
        <v>火</v>
      </c>
      <c r="AA18" s="23" t="str">
        <f>IFERROR(VLOOKUP(AA369,DAY!$A$2:$E$3000,4,0),0)</f>
        <v>水</v>
      </c>
      <c r="AB18" s="23" t="str">
        <f>IFERROR(VLOOKUP(AB369,DAY!$A$2:$E$3000,4,0),0)</f>
        <v>木</v>
      </c>
      <c r="AC18" s="23" t="str">
        <f>IFERROR(VLOOKUP(AC369,DAY!$A$2:$E$3000,4,0),0)</f>
        <v>金</v>
      </c>
      <c r="AD18" s="23" t="str">
        <f>IFERROR(VLOOKUP(AD369,DAY!$A$2:$E$3000,4,0),0)</f>
        <v>土</v>
      </c>
      <c r="AE18" s="23" t="str">
        <f>IFERROR(VLOOKUP(AE369,DAY!$A$2:$E$3000,4,0),0)</f>
        <v>日</v>
      </c>
      <c r="AF18" s="498"/>
      <c r="AG18" s="510"/>
      <c r="AH18" s="523"/>
      <c r="AI18" s="536"/>
      <c r="AJ18" s="510"/>
      <c r="AK18" s="129"/>
      <c r="AL18" s="2"/>
      <c r="AM18" s="1"/>
      <c r="AN18" s="177"/>
      <c r="AO18" s="177"/>
      <c r="AP18" s="1"/>
      <c r="AQ18" s="1"/>
      <c r="AR18" s="25">
        <f>IFERROR(VLOOKUP(AR370,DAY!$A$2:$E$744,3,0),0)</f>
        <v>0</v>
      </c>
      <c r="AS18" s="1"/>
      <c r="AT18" s="1"/>
      <c r="AU18" s="1"/>
      <c r="AV18" s="1"/>
      <c r="AW18" s="1"/>
      <c r="AX18" s="1"/>
      <c r="AY18" s="1"/>
      <c r="AZ18" s="1"/>
      <c r="BA18" s="1"/>
    </row>
    <row r="19" spans="1:53" ht="88.5" customHeight="1">
      <c r="A19" s="11"/>
      <c r="B19" s="387" t="s">
        <v>11</v>
      </c>
      <c r="C19" s="396"/>
      <c r="D19" s="24" t="str">
        <f>IFERROR(VLOOKUP(D369,DAY!$A$2:$E$3000,5,0),0)</f>
        <v/>
      </c>
      <c r="E19" s="24" t="str">
        <f>IFERROR(VLOOKUP(E369,DAY!$A$2:$E$3000,5,0),0)</f>
        <v/>
      </c>
      <c r="F19" s="24" t="str">
        <f>IFERROR(VLOOKUP(F369,DAY!$A$2:$E$3000,5,0),0)</f>
        <v/>
      </c>
      <c r="G19" s="24" t="str">
        <f>IFERROR(VLOOKUP(G369,DAY!$A$2:$E$3000,5,0),0)</f>
        <v/>
      </c>
      <c r="H19" s="24" t="str">
        <f>IFERROR(VLOOKUP(H369,DAY!$A$2:$E$3000,5,0),0)</f>
        <v/>
      </c>
      <c r="I19" s="24" t="str">
        <f>IFERROR(VLOOKUP(I369,DAY!$A$2:$E$3000,5,0),0)</f>
        <v/>
      </c>
      <c r="J19" s="24" t="str">
        <f>IFERROR(VLOOKUP(J369,DAY!$A$2:$E$3000,5,0),0)</f>
        <v/>
      </c>
      <c r="K19" s="24" t="str">
        <f>IFERROR(VLOOKUP(K369,DAY!$A$2:$E$3000,5,0),0)</f>
        <v/>
      </c>
      <c r="L19" s="24" t="str">
        <f>IFERROR(VLOOKUP(L369,DAY!$A$2:$E$3000,5,0),0)</f>
        <v/>
      </c>
      <c r="M19" s="24" t="str">
        <f>IFERROR(VLOOKUP(M369,DAY!$A$2:$E$3000,5,0),0)</f>
        <v/>
      </c>
      <c r="N19" s="24" t="str">
        <f>IFERROR(VLOOKUP(N369,DAY!$A$2:$E$3000,5,0),0)</f>
        <v/>
      </c>
      <c r="O19" s="24" t="str">
        <f>IFERROR(VLOOKUP(O369,DAY!$A$2:$E$3000,5,0),0)</f>
        <v/>
      </c>
      <c r="P19" s="24" t="str">
        <f>IFERROR(VLOOKUP(P369,DAY!$A$2:$E$3000,5,0),0)</f>
        <v/>
      </c>
      <c r="Q19" s="24" t="str">
        <f>IFERROR(VLOOKUP(Q369,DAY!$A$2:$E$3000,5,0),0)</f>
        <v/>
      </c>
      <c r="R19" s="24" t="str">
        <f>IFERROR(VLOOKUP(R369,DAY!$A$2:$E$3000,5,0),0)</f>
        <v/>
      </c>
      <c r="S19" s="24" t="str">
        <f>IFERROR(VLOOKUP(S369,DAY!$A$2:$E$3000,5,0),0)</f>
        <v/>
      </c>
      <c r="T19" s="24" t="str">
        <f>IFERROR(VLOOKUP(T369,DAY!$A$2:$E$3000,5,0),0)</f>
        <v/>
      </c>
      <c r="U19" s="24" t="str">
        <f>IFERROR(VLOOKUP(U369,DAY!$A$2:$E$3000,5,0),0)</f>
        <v/>
      </c>
      <c r="V19" s="24" t="str">
        <f>IFERROR(VLOOKUP(V369,DAY!$A$2:$E$3000,5,0),0)</f>
        <v/>
      </c>
      <c r="W19" s="24" t="str">
        <f>IFERROR(VLOOKUP(W369,DAY!$A$2:$E$3000,5,0),0)</f>
        <v/>
      </c>
      <c r="X19" s="24" t="str">
        <f>IFERROR(VLOOKUP(X369,DAY!$A$2:$E$3000,5,0),0)</f>
        <v/>
      </c>
      <c r="Y19" s="24" t="str">
        <f>IFERROR(VLOOKUP(Y369,DAY!$A$2:$E$3000,5,0),0)</f>
        <v/>
      </c>
      <c r="Z19" s="24" t="str">
        <f>IFERROR(VLOOKUP(Z369,DAY!$A$2:$E$3000,5,0),0)</f>
        <v/>
      </c>
      <c r="AA19" s="24" t="str">
        <f>IFERROR(VLOOKUP(AA369,DAY!$A$2:$E$3000,5,0),0)</f>
        <v/>
      </c>
      <c r="AB19" s="24" t="str">
        <f>IFERROR(VLOOKUP(AB369,DAY!$A$2:$E$3000,5,0),0)</f>
        <v/>
      </c>
      <c r="AC19" s="24" t="str">
        <f>IFERROR(VLOOKUP(AC369,DAY!$A$2:$E$3000,5,0),0)</f>
        <v/>
      </c>
      <c r="AD19" s="24" t="str">
        <f>IFERROR(VLOOKUP(AD369,DAY!$A$2:$E$3000,5,0),0)</f>
        <v/>
      </c>
      <c r="AE19" s="24" t="str">
        <f>IFERROR(VLOOKUP(AE369,DAY!$A$2:$E$3000,5,0),0)</f>
        <v/>
      </c>
      <c r="AF19" s="498"/>
      <c r="AG19" s="510"/>
      <c r="AH19" s="524"/>
      <c r="AI19" s="536"/>
      <c r="AJ19" s="510"/>
      <c r="AK19" s="130"/>
      <c r="AN19" s="177"/>
      <c r="AO19" s="177"/>
      <c r="AR19" s="25">
        <f>IFERROR(VLOOKUP(AR370,DAY!$A$2:$E$744,4,0),0)</f>
        <v>0</v>
      </c>
    </row>
    <row r="20" spans="1:53" ht="27.75" customHeight="1">
      <c r="A20" s="11"/>
      <c r="B20" s="388" t="s">
        <v>71</v>
      </c>
      <c r="C20" s="397" t="s">
        <v>3</v>
      </c>
      <c r="D20" s="411"/>
      <c r="E20" s="411"/>
      <c r="F20" s="411"/>
      <c r="G20" s="411"/>
      <c r="H20" s="411"/>
      <c r="I20" s="411"/>
      <c r="J20" s="411"/>
      <c r="K20" s="411"/>
      <c r="L20" s="411"/>
      <c r="M20" s="411"/>
      <c r="N20" s="411"/>
      <c r="O20" s="411"/>
      <c r="P20" s="411"/>
      <c r="Q20" s="411"/>
      <c r="R20" s="411"/>
      <c r="S20" s="411"/>
      <c r="T20" s="411"/>
      <c r="U20" s="411"/>
      <c r="V20" s="411"/>
      <c r="W20" s="411"/>
      <c r="X20" s="411"/>
      <c r="Y20" s="411"/>
      <c r="Z20" s="411"/>
      <c r="AA20" s="411"/>
      <c r="AB20" s="411"/>
      <c r="AC20" s="411"/>
      <c r="AD20" s="411"/>
      <c r="AE20" s="411"/>
      <c r="AF20" s="499">
        <f>IF(COUNT(D20:AE20)=0,+(COUNTIF(D20:AE20,"作業"))+(COUNTIF(D20:AE20,"休日")),"")</f>
        <v>0</v>
      </c>
      <c r="AG20" s="511">
        <f>IF(+COUNT(D20:AE20)=0,(COUNTIF(D20:AE20,"休日")),"")</f>
        <v>0</v>
      </c>
      <c r="AH20" s="525">
        <f ca="1">IFERROR(IF(COUNTA(D20:AE20)=0,0,IF(COUNTA(D20:AE20)&lt;28,$G$359,IF(AN21&gt;0.284,$G$357,$G$358))),0)</f>
        <v>0</v>
      </c>
      <c r="AI20" s="537">
        <f>IF(COUNT(D21:AE21)=0,+(COUNTIF(D21:AE21,"作業"))+(COUNTIF(D21:AE21,"休日")),"")</f>
        <v>0</v>
      </c>
      <c r="AJ20" s="511">
        <f>IF(COUNT(D21:AE21)=0,(COUNTIF(D21:AE21,"休日")),"")</f>
        <v>0</v>
      </c>
      <c r="AK20" s="554">
        <f ca="1">IFERROR(IF(COUNTA(D21:AE21)=0,0,IF(COUNTA(D21:AE21)&lt;28,$G$359,IF(AO21&gt;0.284,$G$355,$G$356))),0)</f>
        <v>0</v>
      </c>
      <c r="AM20" s="3"/>
      <c r="AN20" s="177"/>
      <c r="AO20" s="177"/>
      <c r="AP20" s="3"/>
      <c r="AQ20" s="3"/>
      <c r="AR20" s="24">
        <f>IFERROR(VLOOKUP(AR368,DAY!$A$2:$E$744,5,0),0)</f>
        <v>0</v>
      </c>
      <c r="AS20" s="3"/>
      <c r="AT20" s="3"/>
      <c r="AU20" s="3"/>
      <c r="AV20" s="3"/>
      <c r="AW20" s="3"/>
      <c r="AX20" s="3"/>
      <c r="AY20" s="3"/>
      <c r="AZ20" s="3"/>
      <c r="BA20" s="3"/>
    </row>
    <row r="21" spans="1:53" ht="27.75" customHeight="1">
      <c r="A21" s="11"/>
      <c r="B21" s="389"/>
      <c r="C21" s="398" t="s">
        <v>14</v>
      </c>
      <c r="D21" s="411"/>
      <c r="E21" s="411"/>
      <c r="F21" s="411"/>
      <c r="G21" s="411"/>
      <c r="H21" s="411"/>
      <c r="I21" s="411"/>
      <c r="J21" s="411"/>
      <c r="K21" s="411"/>
      <c r="L21" s="411"/>
      <c r="M21" s="411"/>
      <c r="N21" s="411"/>
      <c r="O21" s="411"/>
      <c r="P21" s="411"/>
      <c r="Q21" s="411"/>
      <c r="R21" s="411"/>
      <c r="S21" s="411"/>
      <c r="T21" s="411"/>
      <c r="U21" s="411"/>
      <c r="V21" s="411"/>
      <c r="W21" s="411"/>
      <c r="X21" s="411"/>
      <c r="Y21" s="411"/>
      <c r="Z21" s="411"/>
      <c r="AA21" s="411"/>
      <c r="AB21" s="411"/>
      <c r="AC21" s="411"/>
      <c r="AD21" s="411"/>
      <c r="AE21" s="411"/>
      <c r="AF21" s="500">
        <f ca="1">IFERROR(AN21,0)</f>
        <v>0</v>
      </c>
      <c r="AG21" s="512"/>
      <c r="AH21" s="526"/>
      <c r="AI21" s="538">
        <f ca="1">IFERROR(AO21,0)</f>
        <v>0</v>
      </c>
      <c r="AJ21" s="512"/>
      <c r="AK21" s="555"/>
      <c r="AN21" s="176" t="e">
        <f ca="1">ROUNDDOWNDOWN(AG20/AF20,3)</f>
        <v>#NAME?</v>
      </c>
      <c r="AO21" s="179" t="e">
        <f ca="1">ROUNDDOWNDOWN(AJ20/AI20,3)</f>
        <v>#NAME?</v>
      </c>
      <c r="AR21" s="182">
        <f>IFERROR(VLOOKUP(AR368,DAY!$A$2:$E$744,6,0),0)</f>
        <v>0</v>
      </c>
    </row>
    <row r="22" spans="1:53" ht="27.75" customHeight="1">
      <c r="A22" s="11"/>
      <c r="B22" s="388" t="s">
        <v>115</v>
      </c>
      <c r="C22" s="397" t="s">
        <v>3</v>
      </c>
      <c r="D22" s="411"/>
      <c r="E22" s="411"/>
      <c r="F22" s="411"/>
      <c r="G22" s="411"/>
      <c r="H22" s="411"/>
      <c r="I22" s="411"/>
      <c r="J22" s="411"/>
      <c r="K22" s="411"/>
      <c r="L22" s="411"/>
      <c r="M22" s="411"/>
      <c r="N22" s="411"/>
      <c r="O22" s="411"/>
      <c r="P22" s="411"/>
      <c r="Q22" s="411"/>
      <c r="R22" s="411"/>
      <c r="S22" s="411"/>
      <c r="T22" s="411"/>
      <c r="U22" s="411"/>
      <c r="V22" s="411"/>
      <c r="W22" s="411"/>
      <c r="X22" s="411"/>
      <c r="Y22" s="411"/>
      <c r="Z22" s="411"/>
      <c r="AA22" s="411"/>
      <c r="AB22" s="411"/>
      <c r="AC22" s="411"/>
      <c r="AD22" s="411"/>
      <c r="AE22" s="411"/>
      <c r="AF22" s="499">
        <f>IF(COUNT(D22:AE22)=0,+(COUNTIF(D22:AE22,"作業"))+(COUNTIF(D22:AE22,"休日")),"")</f>
        <v>0</v>
      </c>
      <c r="AG22" s="511">
        <f>IF(+COUNT(D22:AE22)=0,(COUNTIF(D22:AE22,"休日")),"")</f>
        <v>0</v>
      </c>
      <c r="AH22" s="525">
        <f ca="1">IFERROR(IF(COUNTA(D22:AE22)=0,0,IF(COUNTA(D22:AE22)&lt;28,$G$359,IF(AN23&gt;0.284,$G$357,$G$358))),0)</f>
        <v>0</v>
      </c>
      <c r="AI22" s="537">
        <f>IF(COUNT(D23:AE23)=0,+(COUNTIF(D23:AE23,"作業"))+(COUNTIF(D23:AE23,"休日")),"")</f>
        <v>0</v>
      </c>
      <c r="AJ22" s="511">
        <f>IF(COUNT(D23:AE23)=0,(COUNTIF(D23:AE23,"休日")),"")</f>
        <v>0</v>
      </c>
      <c r="AK22" s="554">
        <f ca="1">IFERROR(IF(COUNTA(D23:AE23)=0,0,IF(COUNTA(D23:AE23)&lt;28,$G$359,IF(AO23&gt;0.284,$G$355,$G$356))),0)</f>
        <v>0</v>
      </c>
      <c r="AM22" s="3"/>
      <c r="AN22" s="177"/>
      <c r="AO22" s="177"/>
      <c r="AP22" s="3"/>
      <c r="AQ22" s="3"/>
      <c r="AR22" s="24">
        <f>IFERROR(VLOOKUP(AR364,DAY!$A$2:$E$744,5,0),0)</f>
        <v>0</v>
      </c>
      <c r="AS22" s="3"/>
      <c r="AT22" s="3"/>
      <c r="AU22" s="3"/>
      <c r="AV22" s="3"/>
      <c r="AW22" s="3"/>
      <c r="AX22" s="3"/>
      <c r="AY22" s="3"/>
      <c r="AZ22" s="3"/>
      <c r="BA22" s="3"/>
    </row>
    <row r="23" spans="1:53" ht="27.75" customHeight="1">
      <c r="A23" s="11"/>
      <c r="B23" s="389"/>
      <c r="C23" s="398" t="s">
        <v>14</v>
      </c>
      <c r="D23" s="411"/>
      <c r="E23" s="411"/>
      <c r="F23" s="411"/>
      <c r="G23" s="411"/>
      <c r="H23" s="411"/>
      <c r="I23" s="411"/>
      <c r="J23" s="411"/>
      <c r="K23" s="411"/>
      <c r="L23" s="411"/>
      <c r="M23" s="411"/>
      <c r="N23" s="411"/>
      <c r="O23" s="411"/>
      <c r="P23" s="411"/>
      <c r="Q23" s="411"/>
      <c r="R23" s="411"/>
      <c r="S23" s="411"/>
      <c r="T23" s="411"/>
      <c r="U23" s="411"/>
      <c r="V23" s="411"/>
      <c r="W23" s="411"/>
      <c r="X23" s="411"/>
      <c r="Y23" s="411"/>
      <c r="Z23" s="411"/>
      <c r="AA23" s="411"/>
      <c r="AB23" s="411"/>
      <c r="AC23" s="411"/>
      <c r="AD23" s="411"/>
      <c r="AE23" s="411"/>
      <c r="AF23" s="500">
        <f ca="1">IFERROR(AN23,0)</f>
        <v>0</v>
      </c>
      <c r="AG23" s="512"/>
      <c r="AH23" s="526"/>
      <c r="AI23" s="538">
        <f ca="1">IFERROR(AO23,0)</f>
        <v>0</v>
      </c>
      <c r="AJ23" s="512"/>
      <c r="AK23" s="555"/>
      <c r="AN23" s="176" t="e">
        <f ca="1">ROUNDDOWNDOWN(AG22/AF22,3)</f>
        <v>#NAME?</v>
      </c>
      <c r="AO23" s="179" t="e">
        <f ca="1">ROUNDDOWNDOWN(AJ22/AI22,3)</f>
        <v>#NAME?</v>
      </c>
      <c r="AR23" s="182">
        <f>IFERROR(VLOOKUP(AR364,DAY!$A$2:$E$744,6,0),0)</f>
        <v>0</v>
      </c>
    </row>
    <row r="24" spans="1:53" ht="27.75" customHeight="1">
      <c r="A24" s="11"/>
      <c r="B24" s="388" t="s">
        <v>116</v>
      </c>
      <c r="C24" s="397" t="s">
        <v>3</v>
      </c>
      <c r="D24" s="412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412"/>
      <c r="Q24" s="412"/>
      <c r="R24" s="412"/>
      <c r="S24" s="412"/>
      <c r="T24" s="412"/>
      <c r="U24" s="412"/>
      <c r="V24" s="412"/>
      <c r="W24" s="412"/>
      <c r="X24" s="412"/>
      <c r="Y24" s="412"/>
      <c r="Z24" s="412"/>
      <c r="AA24" s="412"/>
      <c r="AB24" s="412"/>
      <c r="AC24" s="412"/>
      <c r="AD24" s="412"/>
      <c r="AE24" s="412"/>
      <c r="AF24" s="499">
        <f>IF(COUNT(D24:AE24)=0,+(COUNTIF(D24:AE24,"作業"))+(COUNTIF(D24:AE24,"休日")),"")</f>
        <v>0</v>
      </c>
      <c r="AG24" s="511">
        <f>IF(+COUNT(D24:AE24)=0,(COUNTIF(D24:AE24,"休日")),"")</f>
        <v>0</v>
      </c>
      <c r="AH24" s="525">
        <f>IFERROR(IF(COUNTA(D24:AE24)=0,0,IF(COUNTA(D24:AE24)&lt;28,$G$359,IF(AN25&gt;0.284,$G$357,$G$358))),0)</f>
        <v>0</v>
      </c>
      <c r="AI24" s="537">
        <f>IF(COUNT(D25:AE25)=0,+(COUNTIF(D25:AE25,"作業"))+(COUNTIF(D25:AE25,"休日")),"")</f>
        <v>0</v>
      </c>
      <c r="AJ24" s="511">
        <f>IF(COUNT(D25:AE25)=0,(COUNTIF(D25:AE25,"休日")),"")</f>
        <v>0</v>
      </c>
      <c r="AK24" s="554">
        <f>IFERROR(IF(COUNTA(D25:AE25)=0,0,IF(COUNTA(D25:AE25)&lt;28,$G$359,IF(AO25&gt;0.284,$G$355,$G$356))),0)</f>
        <v>0</v>
      </c>
      <c r="AM24" s="3"/>
      <c r="AN24" s="177"/>
      <c r="AO24" s="177"/>
      <c r="AP24" s="3"/>
      <c r="AQ24" s="3"/>
      <c r="AR24" s="24">
        <f>IFERROR(VLOOKUP(AR366,DAY!$A$2:$E$744,5,0),0)</f>
        <v>0</v>
      </c>
      <c r="AS24" s="3"/>
      <c r="AT24" s="3"/>
      <c r="AU24" s="3"/>
      <c r="AV24" s="3"/>
      <c r="AW24" s="3"/>
      <c r="AX24" s="3"/>
      <c r="AY24" s="3"/>
      <c r="AZ24" s="3"/>
      <c r="BA24" s="3"/>
    </row>
    <row r="25" spans="1:53" ht="27.75" customHeight="1">
      <c r="A25" s="11"/>
      <c r="B25" s="389"/>
      <c r="C25" s="398" t="s">
        <v>14</v>
      </c>
      <c r="D25" s="411"/>
      <c r="E25" s="411"/>
      <c r="F25" s="411"/>
      <c r="G25" s="411"/>
      <c r="H25" s="411"/>
      <c r="I25" s="411"/>
      <c r="J25" s="411"/>
      <c r="K25" s="411"/>
      <c r="L25" s="411"/>
      <c r="M25" s="411"/>
      <c r="N25" s="411"/>
      <c r="O25" s="411"/>
      <c r="P25" s="411"/>
      <c r="Q25" s="411"/>
      <c r="R25" s="411"/>
      <c r="S25" s="411"/>
      <c r="T25" s="411"/>
      <c r="U25" s="411"/>
      <c r="V25" s="411"/>
      <c r="W25" s="411"/>
      <c r="X25" s="411"/>
      <c r="Y25" s="411"/>
      <c r="Z25" s="411"/>
      <c r="AA25" s="411"/>
      <c r="AB25" s="411"/>
      <c r="AC25" s="411"/>
      <c r="AD25" s="411"/>
      <c r="AE25" s="411"/>
      <c r="AF25" s="500">
        <f>IFERROR(AN25,0)</f>
        <v>0</v>
      </c>
      <c r="AG25" s="512"/>
      <c r="AH25" s="526"/>
      <c r="AI25" s="538">
        <f>IFERROR(AO25,0)</f>
        <v>0</v>
      </c>
      <c r="AJ25" s="512"/>
      <c r="AK25" s="555"/>
      <c r="AN25" s="176" t="e">
        <f>ROUNDDOWN(AG24/AF24,3)</f>
        <v>#DIV/0!</v>
      </c>
      <c r="AO25" s="179" t="e">
        <f>ROUNDDOWN(AJ24/AI24,3)</f>
        <v>#DIV/0!</v>
      </c>
      <c r="AR25" s="182">
        <f>IFERROR(VLOOKUP(AR366,DAY!$A$2:$E$744,6,0),0)</f>
        <v>0</v>
      </c>
    </row>
    <row r="26" spans="1:53" ht="27.75" customHeight="1">
      <c r="A26" s="11"/>
      <c r="B26" s="388" t="s">
        <v>117</v>
      </c>
      <c r="C26" s="397" t="s">
        <v>3</v>
      </c>
      <c r="D26" s="412"/>
      <c r="E26" s="412"/>
      <c r="F26" s="412"/>
      <c r="G26" s="412"/>
      <c r="H26" s="412"/>
      <c r="I26" s="412"/>
      <c r="J26" s="412"/>
      <c r="K26" s="412"/>
      <c r="L26" s="412"/>
      <c r="M26" s="412"/>
      <c r="N26" s="412"/>
      <c r="O26" s="412"/>
      <c r="P26" s="412"/>
      <c r="Q26" s="412"/>
      <c r="R26" s="412"/>
      <c r="S26" s="412"/>
      <c r="T26" s="412"/>
      <c r="U26" s="412"/>
      <c r="V26" s="412"/>
      <c r="W26" s="412"/>
      <c r="X26" s="412"/>
      <c r="Y26" s="412"/>
      <c r="Z26" s="412"/>
      <c r="AA26" s="412"/>
      <c r="AB26" s="412"/>
      <c r="AC26" s="412"/>
      <c r="AD26" s="412"/>
      <c r="AE26" s="412"/>
      <c r="AF26" s="499">
        <f>IF(COUNT(D26:AE26)=0,+(COUNTIF(D26:AE26,"作業"))+(COUNTIF(D26:AE26,"休日")),"")</f>
        <v>0</v>
      </c>
      <c r="AG26" s="511">
        <f>IF(+COUNT(D26:AE26)=0,(COUNTIF(D26:AE26,"休日")),"")</f>
        <v>0</v>
      </c>
      <c r="AH26" s="525">
        <f>IFERROR(IF(COUNTA(D26:AE26)=0,0,IF(COUNTA(D26:AE26)&lt;28,$G$359,IF(AN27&gt;0.284,$G$357,$G$358))),0)</f>
        <v>0</v>
      </c>
      <c r="AI26" s="537">
        <f>IF(COUNT(D27:AE27)=0,+(COUNTIF(D27:AE27,"作業"))+(COUNTIF(D27:AE27,"休日")),"")</f>
        <v>0</v>
      </c>
      <c r="AJ26" s="511">
        <f>IF(COUNT(D27:AE27)=0,(COUNTIF(D27:AE27,"休日")),"")</f>
        <v>0</v>
      </c>
      <c r="AK26" s="554">
        <f>IFERROR(IF(COUNTA(D27:AE27)=0,0,IF(COUNTA(D27:AE27)&lt;28,$G$359,IF(AO27&gt;0.284,$G$355,$G$356))),0)</f>
        <v>0</v>
      </c>
      <c r="AM26" s="3"/>
      <c r="AN26" s="177"/>
      <c r="AO26" s="177"/>
      <c r="AP26" s="3"/>
      <c r="AQ26" s="3"/>
      <c r="AR26" s="24">
        <f>IFERROR(VLOOKUP(AR368,DAY!$A$2:$E$744,5,0),0)</f>
        <v>0</v>
      </c>
      <c r="AS26" s="3"/>
      <c r="AT26" s="3"/>
      <c r="AU26" s="3"/>
      <c r="AV26" s="3"/>
      <c r="AW26" s="3"/>
      <c r="AX26" s="3"/>
      <c r="AY26" s="3"/>
      <c r="AZ26" s="3"/>
      <c r="BA26" s="3"/>
    </row>
    <row r="27" spans="1:53" ht="27.75" customHeight="1">
      <c r="A27" s="11"/>
      <c r="B27" s="389"/>
      <c r="C27" s="398" t="s">
        <v>14</v>
      </c>
      <c r="D27" s="411"/>
      <c r="E27" s="411"/>
      <c r="F27" s="411"/>
      <c r="G27" s="411"/>
      <c r="H27" s="411"/>
      <c r="I27" s="411"/>
      <c r="J27" s="411"/>
      <c r="K27" s="411"/>
      <c r="L27" s="411"/>
      <c r="M27" s="411"/>
      <c r="N27" s="411"/>
      <c r="O27" s="411"/>
      <c r="P27" s="411"/>
      <c r="Q27" s="411"/>
      <c r="R27" s="411"/>
      <c r="S27" s="411"/>
      <c r="T27" s="411"/>
      <c r="U27" s="411"/>
      <c r="V27" s="411"/>
      <c r="W27" s="411"/>
      <c r="X27" s="411"/>
      <c r="Y27" s="411"/>
      <c r="Z27" s="411"/>
      <c r="AA27" s="411"/>
      <c r="AB27" s="411"/>
      <c r="AC27" s="411"/>
      <c r="AD27" s="411"/>
      <c r="AE27" s="411"/>
      <c r="AF27" s="500">
        <f>IFERROR(AN27,0)</f>
        <v>0</v>
      </c>
      <c r="AG27" s="512"/>
      <c r="AH27" s="526"/>
      <c r="AI27" s="538">
        <f>IFERROR(AO27,0)</f>
        <v>0</v>
      </c>
      <c r="AJ27" s="512"/>
      <c r="AK27" s="555"/>
      <c r="AN27" s="176" t="e">
        <f>ROUNDDOWN(AG26/AF26,3)</f>
        <v>#DIV/0!</v>
      </c>
      <c r="AO27" s="179" t="e">
        <f>ROUNDDOWN(AJ26/AI26,3)</f>
        <v>#DIV/0!</v>
      </c>
      <c r="AR27" s="182">
        <f>IFERROR(VLOOKUP(AR368,DAY!$A$2:$E$744,6,0),0)</f>
        <v>0</v>
      </c>
    </row>
    <row r="28" spans="1:53" ht="27.75" customHeight="1">
      <c r="A28" s="11"/>
      <c r="B28" s="388" t="s">
        <v>95</v>
      </c>
      <c r="C28" s="397" t="s">
        <v>3</v>
      </c>
      <c r="D28" s="412"/>
      <c r="E28" s="412"/>
      <c r="F28" s="412"/>
      <c r="G28" s="412"/>
      <c r="H28" s="412"/>
      <c r="I28" s="412"/>
      <c r="J28" s="412"/>
      <c r="K28" s="412"/>
      <c r="L28" s="412"/>
      <c r="M28" s="412"/>
      <c r="N28" s="412"/>
      <c r="O28" s="412"/>
      <c r="P28" s="412"/>
      <c r="Q28" s="412"/>
      <c r="R28" s="412"/>
      <c r="S28" s="412"/>
      <c r="T28" s="412"/>
      <c r="U28" s="412"/>
      <c r="V28" s="412"/>
      <c r="W28" s="412"/>
      <c r="X28" s="412"/>
      <c r="Y28" s="412"/>
      <c r="Z28" s="412"/>
      <c r="AA28" s="412"/>
      <c r="AB28" s="412"/>
      <c r="AC28" s="412"/>
      <c r="AD28" s="412"/>
      <c r="AE28" s="412"/>
      <c r="AF28" s="499">
        <f>IF(COUNT(D28:AE28)=0,+(COUNTIF(D28:AE28,"作業"))+(COUNTIF(D28:AE28,"休日")),"")</f>
        <v>0</v>
      </c>
      <c r="AG28" s="511">
        <f>IF(+COUNT(D28:AE28)=0,(COUNTIF(D28:AE28,"休日")),"")</f>
        <v>0</v>
      </c>
      <c r="AH28" s="527">
        <f>IFERROR(IF(COUNTA(D28:AE28)=0,0,IF(COUNTA(D28:AE28)&lt;28,$G$359,IF(AN29&gt;0.284,$G$357,$G$358))),0)</f>
        <v>0</v>
      </c>
      <c r="AI28" s="537">
        <f>IF(COUNT(D29:AE29)=0,+(COUNTIF(D29:AE29,"作業"))+(COUNTIF(D29:AE29,"休日")),"")</f>
        <v>0</v>
      </c>
      <c r="AJ28" s="511">
        <f>IF(COUNT(D29:AE29)=0,(COUNTIF(D29:AE29,"休日")),"")</f>
        <v>0</v>
      </c>
      <c r="AK28" s="131">
        <f>IFERROR(IF(COUNTA(D29:AE29)=0,0,IF(COUNTA(D29:AE29)&lt;28,$G$359,IF(AO29&gt;0.284,$G$355,$G$356))),0)</f>
        <v>0</v>
      </c>
      <c r="AM28" s="3"/>
      <c r="AN28" s="177"/>
      <c r="AO28" s="177"/>
      <c r="AP28" s="3"/>
      <c r="AQ28" s="3"/>
      <c r="AR28" s="24">
        <f>IFERROR(VLOOKUP(AR370,DAY!$A$2:$E$744,5,0),0)</f>
        <v>0</v>
      </c>
      <c r="AS28" s="3"/>
      <c r="AT28" s="3"/>
      <c r="AU28" s="3"/>
      <c r="AV28" s="3"/>
      <c r="AW28" s="3"/>
      <c r="AX28" s="3"/>
      <c r="AY28" s="3"/>
      <c r="AZ28" s="3"/>
      <c r="BA28" s="3"/>
    </row>
    <row r="29" spans="1:53" ht="27.75" customHeight="1">
      <c r="A29" s="11"/>
      <c r="B29" s="389"/>
      <c r="C29" s="398" t="s">
        <v>14</v>
      </c>
      <c r="D29" s="411"/>
      <c r="E29" s="411"/>
      <c r="F29" s="411"/>
      <c r="G29" s="411"/>
      <c r="H29" s="411"/>
      <c r="I29" s="411"/>
      <c r="J29" s="411"/>
      <c r="K29" s="411"/>
      <c r="L29" s="411"/>
      <c r="M29" s="411"/>
      <c r="N29" s="411"/>
      <c r="O29" s="411"/>
      <c r="P29" s="411"/>
      <c r="Q29" s="411"/>
      <c r="R29" s="411"/>
      <c r="S29" s="411"/>
      <c r="T29" s="411"/>
      <c r="U29" s="411"/>
      <c r="V29" s="411"/>
      <c r="W29" s="411"/>
      <c r="X29" s="411"/>
      <c r="Y29" s="411"/>
      <c r="Z29" s="411"/>
      <c r="AA29" s="411"/>
      <c r="AB29" s="411"/>
      <c r="AC29" s="411"/>
      <c r="AD29" s="411"/>
      <c r="AE29" s="411"/>
      <c r="AF29" s="500">
        <f>IFERROR(AN29,0)</f>
        <v>0</v>
      </c>
      <c r="AG29" s="512"/>
      <c r="AH29" s="524"/>
      <c r="AI29" s="538">
        <f>IFERROR(AO29,0)</f>
        <v>0</v>
      </c>
      <c r="AJ29" s="512"/>
      <c r="AK29" s="130"/>
      <c r="AN29" s="176" t="e">
        <f>ROUNDDOWN(AG28/AF28,3)</f>
        <v>#DIV/0!</v>
      </c>
      <c r="AO29" s="179" t="e">
        <f>ROUNDDOWN(AJ28/AI28,3)</f>
        <v>#DIV/0!</v>
      </c>
      <c r="AR29" s="182">
        <f>IFERROR(VLOOKUP(AR370,DAY!$A$2:$E$744,6,0),0)</f>
        <v>0</v>
      </c>
    </row>
    <row r="30" spans="1:53" ht="27.75" customHeight="1">
      <c r="A30" s="11"/>
      <c r="B30" s="390" t="s">
        <v>118</v>
      </c>
      <c r="C30" s="399" t="s">
        <v>3</v>
      </c>
      <c r="D30" s="413"/>
      <c r="E30" s="412"/>
      <c r="F30" s="413"/>
      <c r="G30" s="413"/>
      <c r="H30" s="413"/>
      <c r="I30" s="413"/>
      <c r="J30" s="413"/>
      <c r="K30" s="413"/>
      <c r="L30" s="413"/>
      <c r="M30" s="413"/>
      <c r="N30" s="413"/>
      <c r="O30" s="413"/>
      <c r="P30" s="413"/>
      <c r="Q30" s="413"/>
      <c r="R30" s="413"/>
      <c r="S30" s="413"/>
      <c r="T30" s="413"/>
      <c r="U30" s="413"/>
      <c r="V30" s="413"/>
      <c r="W30" s="413"/>
      <c r="X30" s="413"/>
      <c r="Y30" s="413"/>
      <c r="Z30" s="413"/>
      <c r="AA30" s="413"/>
      <c r="AB30" s="413"/>
      <c r="AC30" s="413"/>
      <c r="AD30" s="413"/>
      <c r="AE30" s="413"/>
      <c r="AF30" s="501">
        <f>IF(COUNT(D30:AE30)=0,+(COUNTIF(D30:AE30,"作業"))+(COUNTIF(D30:AE30,"休日")),"")</f>
        <v>0</v>
      </c>
      <c r="AG30" s="513">
        <f>IF(+COUNT(D30:AE30)=0,(COUNTIF(D30:AE30,"休日")),"")</f>
        <v>0</v>
      </c>
      <c r="AH30" s="528">
        <f>IFERROR(IF(COUNTA(D30:AE30)=0,0,IF(COUNTA(D30:AE30)&lt;28,$G$359,IF(AN31&gt;0.284,$G$357,$G$358))),0)</f>
        <v>0</v>
      </c>
      <c r="AI30" s="539">
        <f>IF(COUNT(D31:AE31)=0,+(COUNTIF(D31:AE31,"作業"))+(COUNTIF(D31:AE31,"休日")),"")</f>
        <v>0</v>
      </c>
      <c r="AJ30" s="513">
        <f>IF(COUNT(D31:AE31)=0,(COUNTIF(D31:AE31,"休日")),"")</f>
        <v>0</v>
      </c>
      <c r="AK30" s="556">
        <f>IFERROR(IF(COUNTA(D31:AE31)=0,0,IF(COUNTA(D31:AE31)&lt;28,$G$359,IF(AO31&gt;0.284,$G$355,$G$356))),0)</f>
        <v>0</v>
      </c>
      <c r="AM30" s="3"/>
      <c r="AN30" s="177"/>
      <c r="AO30" s="177"/>
      <c r="AP30" s="3"/>
      <c r="AQ30" s="3"/>
      <c r="AR30" s="24">
        <f>IFERROR(VLOOKUP(AR370,DAY!$A$2:$E$744,5,0),0)</f>
        <v>0</v>
      </c>
      <c r="AS30" s="3"/>
      <c r="AT30" s="3"/>
      <c r="AU30" s="3"/>
      <c r="AV30" s="3"/>
      <c r="AW30" s="3"/>
      <c r="AX30" s="3"/>
      <c r="AY30" s="3"/>
      <c r="AZ30" s="3"/>
      <c r="BA30" s="3"/>
    </row>
    <row r="31" spans="1:53" ht="27.75" customHeight="1">
      <c r="A31" s="12"/>
      <c r="B31" s="391"/>
      <c r="C31" s="400" t="s">
        <v>14</v>
      </c>
      <c r="D31" s="414"/>
      <c r="E31" s="411"/>
      <c r="F31" s="414"/>
      <c r="G31" s="414"/>
      <c r="H31" s="414"/>
      <c r="I31" s="414"/>
      <c r="J31" s="414"/>
      <c r="K31" s="414"/>
      <c r="L31" s="414"/>
      <c r="M31" s="414"/>
      <c r="N31" s="414"/>
      <c r="O31" s="414"/>
      <c r="P31" s="414"/>
      <c r="Q31" s="414"/>
      <c r="R31" s="414"/>
      <c r="S31" s="414"/>
      <c r="T31" s="414"/>
      <c r="U31" s="414"/>
      <c r="V31" s="414"/>
      <c r="W31" s="414"/>
      <c r="X31" s="414"/>
      <c r="Y31" s="414"/>
      <c r="Z31" s="414"/>
      <c r="AA31" s="414"/>
      <c r="AB31" s="414"/>
      <c r="AC31" s="414"/>
      <c r="AD31" s="414"/>
      <c r="AE31" s="414"/>
      <c r="AF31" s="502">
        <f>IFERROR(AN31,0)</f>
        <v>0</v>
      </c>
      <c r="AG31" s="514"/>
      <c r="AH31" s="529"/>
      <c r="AI31" s="540">
        <f>IFERROR(AO31,0)</f>
        <v>0</v>
      </c>
      <c r="AJ31" s="514"/>
      <c r="AK31" s="557"/>
      <c r="AN31" s="176" t="e">
        <f>ROUNDDOWN(AG30/AF30,3)</f>
        <v>#DIV/0!</v>
      </c>
      <c r="AO31" s="179" t="e">
        <f>ROUNDDOWN(AJ30/AI30,3)</f>
        <v>#DIV/0!</v>
      </c>
      <c r="AR31" s="182">
        <f>IFERROR(VLOOKUP(AR370,DAY!$A$2:$E$744,6,0),0)</f>
        <v>0</v>
      </c>
    </row>
    <row r="32" spans="1:53" s="3" customFormat="1" ht="27.75" customHeight="1">
      <c r="A32" s="10" t="s">
        <v>53</v>
      </c>
      <c r="B32" s="384" t="s">
        <v>7</v>
      </c>
      <c r="C32" s="393"/>
      <c r="D32" s="21">
        <f>IFERROR(VLOOKUP(D370,DAY!$A$2:$E$3000,2,0),0)</f>
        <v>4</v>
      </c>
      <c r="E32" s="21">
        <f>IFERROR(VLOOKUP(E370,DAY!$A$2:$E$3000,2,0),0)</f>
        <v>4</v>
      </c>
      <c r="F32" s="21">
        <f>IFERROR(VLOOKUP(F370,DAY!$A$2:$E$3000,2,0),0)</f>
        <v>5</v>
      </c>
      <c r="G32" s="21">
        <f>IFERROR(VLOOKUP(G370,DAY!$A$2:$E$3000,2,0),0)</f>
        <v>5</v>
      </c>
      <c r="H32" s="21">
        <f>IFERROR(VLOOKUP(H370,DAY!$A$2:$E$3000,2,0),0)</f>
        <v>5</v>
      </c>
      <c r="I32" s="21">
        <f>IFERROR(VLOOKUP(I370,DAY!$A$2:$E$3000,2,0),0)</f>
        <v>5</v>
      </c>
      <c r="J32" s="21">
        <f>IFERROR(VLOOKUP(J370,DAY!$A$2:$E$3000,2,0),0)</f>
        <v>5</v>
      </c>
      <c r="K32" s="21">
        <f>IFERROR(VLOOKUP(K370,DAY!$A$2:$E$3000,2,0),0)</f>
        <v>5</v>
      </c>
      <c r="L32" s="21">
        <f>IFERROR(VLOOKUP(L370,DAY!$A$2:$E$3000,2,0),0)</f>
        <v>5</v>
      </c>
      <c r="M32" s="21">
        <f>IFERROR(VLOOKUP(M370,DAY!$A$2:$E$3000,2,0),0)</f>
        <v>5</v>
      </c>
      <c r="N32" s="21">
        <f>IFERROR(VLOOKUP(N370,DAY!$A$2:$E$3000,2,0),0)</f>
        <v>5</v>
      </c>
      <c r="O32" s="21">
        <f>IFERROR(VLOOKUP(O370,DAY!$A$2:$E$3000,2,0),0)</f>
        <v>5</v>
      </c>
      <c r="P32" s="21">
        <f>IFERROR(VLOOKUP(P370,DAY!$A$2:$E$3000,2,0),0)</f>
        <v>5</v>
      </c>
      <c r="Q32" s="21">
        <f>IFERROR(VLOOKUP(Q370,DAY!$A$2:$E$3000,2,0),0)</f>
        <v>5</v>
      </c>
      <c r="R32" s="21">
        <f>IFERROR(VLOOKUP(R370,DAY!$A$2:$E$3000,2,0),0)</f>
        <v>5</v>
      </c>
      <c r="S32" s="21">
        <f>IFERROR(VLOOKUP(S370,DAY!$A$2:$E$3000,2,0),0)</f>
        <v>5</v>
      </c>
      <c r="T32" s="21">
        <f>IFERROR(VLOOKUP(T370,DAY!$A$2:$E$3000,2,0),0)</f>
        <v>5</v>
      </c>
      <c r="U32" s="21">
        <f>IFERROR(VLOOKUP(U370,DAY!$A$2:$E$3000,2,0),0)</f>
        <v>5</v>
      </c>
      <c r="V32" s="21">
        <f>IFERROR(VLOOKUP(V370,DAY!$A$2:$E$3000,2,0),0)</f>
        <v>5</v>
      </c>
      <c r="W32" s="21">
        <f>IFERROR(VLOOKUP(W370,DAY!$A$2:$E$3000,2,0),0)</f>
        <v>5</v>
      </c>
      <c r="X32" s="21">
        <f>IFERROR(VLOOKUP(X370,DAY!$A$2:$E$3000,2,0),0)</f>
        <v>5</v>
      </c>
      <c r="Y32" s="21">
        <f>IFERROR(VLOOKUP(Y370,DAY!$A$2:$E$3000,2,0),0)</f>
        <v>5</v>
      </c>
      <c r="Z32" s="21">
        <f>IFERROR(VLOOKUP(Z370,DAY!$A$2:$E$3000,2,0),0)</f>
        <v>5</v>
      </c>
      <c r="AA32" s="21">
        <f>IFERROR(VLOOKUP(AA370,DAY!$A$2:$E$3000,2,0),0)</f>
        <v>5</v>
      </c>
      <c r="AB32" s="21">
        <f>IFERROR(VLOOKUP(AB370,DAY!$A$2:$E$3000,2,0),0)</f>
        <v>5</v>
      </c>
      <c r="AC32" s="21">
        <f>IFERROR(VLOOKUP(AC370,DAY!$A$2:$E$3000,2,0),0)</f>
        <v>5</v>
      </c>
      <c r="AD32" s="21">
        <f>IFERROR(VLOOKUP(AD370,DAY!$A$2:$E$3000,2,0),0)</f>
        <v>5</v>
      </c>
      <c r="AE32" s="484">
        <f>IFERROR(VLOOKUP(AE370,DAY!$A$2:$E$3000,2,0),0)</f>
        <v>5</v>
      </c>
      <c r="AF32" s="503" t="s">
        <v>23</v>
      </c>
      <c r="AG32" s="515" t="s">
        <v>6</v>
      </c>
      <c r="AH32" s="523" t="s">
        <v>93</v>
      </c>
      <c r="AI32" s="535" t="s">
        <v>23</v>
      </c>
      <c r="AJ32" s="509" t="s">
        <v>26</v>
      </c>
      <c r="AK32" s="129" t="s">
        <v>93</v>
      </c>
      <c r="AM32" s="1"/>
      <c r="AN32" s="177"/>
      <c r="AO32" s="177"/>
      <c r="AP32" s="1"/>
      <c r="AQ32" s="1"/>
      <c r="AR32" s="183">
        <f>IFERROR(VLOOKUP(AR370,DAY!$A$2:$E$744,7,0),0)</f>
        <v>0</v>
      </c>
      <c r="AS32" s="1"/>
      <c r="AT32" s="1"/>
      <c r="AU32" s="1"/>
      <c r="AV32" s="1"/>
      <c r="AW32" s="1"/>
      <c r="AX32" s="1"/>
      <c r="AY32" s="1"/>
      <c r="AZ32" s="1"/>
      <c r="BA32" s="1"/>
    </row>
    <row r="33" spans="1:53" ht="27.75" customHeight="1">
      <c r="A33" s="11"/>
      <c r="B33" s="385" t="s">
        <v>8</v>
      </c>
      <c r="C33" s="394"/>
      <c r="D33" s="22">
        <f>IFERROR(VLOOKUP(D370,DAY!$A$2:$E$3000,3,0),0)</f>
        <v>29</v>
      </c>
      <c r="E33" s="22">
        <f>IFERROR(VLOOKUP(E370,DAY!$A$2:$E$3000,3,0),0)</f>
        <v>30</v>
      </c>
      <c r="F33" s="22">
        <f>IFERROR(VLOOKUP(F370,DAY!$A$2:$E$3000,3,0),0)</f>
        <v>1</v>
      </c>
      <c r="G33" s="22">
        <f>IFERROR(VLOOKUP(G370,DAY!$A$2:$E$3000,3,0),0)</f>
        <v>2</v>
      </c>
      <c r="H33" s="22">
        <f>IFERROR(VLOOKUP(H370,DAY!$A$2:$E$3000,3,0),0)</f>
        <v>3</v>
      </c>
      <c r="I33" s="22">
        <f>IFERROR(VLOOKUP(I370,DAY!$A$2:$E$3000,3,0),0)</f>
        <v>4</v>
      </c>
      <c r="J33" s="22">
        <f>IFERROR(VLOOKUP(J370,DAY!$A$2:$E$3000,3,0),0)</f>
        <v>5</v>
      </c>
      <c r="K33" s="22">
        <f>IFERROR(VLOOKUP(K370,DAY!$A$2:$E$3000,3,0),0)</f>
        <v>6</v>
      </c>
      <c r="L33" s="22">
        <f>IFERROR(VLOOKUP(L370,DAY!$A$2:$E$3000,3,0),0)</f>
        <v>7</v>
      </c>
      <c r="M33" s="22">
        <f>IFERROR(VLOOKUP(M370,DAY!$A$2:$E$3000,3,0),0)</f>
        <v>8</v>
      </c>
      <c r="N33" s="22">
        <f>IFERROR(VLOOKUP(N370,DAY!$A$2:$E$3000,3,0),0)</f>
        <v>9</v>
      </c>
      <c r="O33" s="22">
        <f>IFERROR(VLOOKUP(O370,DAY!$A$2:$E$3000,3,0),0)</f>
        <v>10</v>
      </c>
      <c r="P33" s="22">
        <f>IFERROR(VLOOKUP(P370,DAY!$A$2:$E$3000,3,0),0)</f>
        <v>11</v>
      </c>
      <c r="Q33" s="22">
        <f>IFERROR(VLOOKUP(Q370,DAY!$A$2:$E$3000,3,0),0)</f>
        <v>12</v>
      </c>
      <c r="R33" s="22">
        <f>IFERROR(VLOOKUP(R370,DAY!$A$2:$E$3000,3,0),0)</f>
        <v>13</v>
      </c>
      <c r="S33" s="22">
        <f>IFERROR(VLOOKUP(S370,DAY!$A$2:$E$3000,3,0),0)</f>
        <v>14</v>
      </c>
      <c r="T33" s="22">
        <f>IFERROR(VLOOKUP(T370,DAY!$A$2:$E$3000,3,0),0)</f>
        <v>15</v>
      </c>
      <c r="U33" s="22">
        <f>IFERROR(VLOOKUP(U370,DAY!$A$2:$E$3000,3,0),0)</f>
        <v>16</v>
      </c>
      <c r="V33" s="22">
        <f>IFERROR(VLOOKUP(V370,DAY!$A$2:$E$3000,3,0),0)</f>
        <v>17</v>
      </c>
      <c r="W33" s="22">
        <f>IFERROR(VLOOKUP(W370,DAY!$A$2:$E$3000,3,0),0)</f>
        <v>18</v>
      </c>
      <c r="X33" s="22">
        <f>IFERROR(VLOOKUP(X370,DAY!$A$2:$E$3000,3,0),0)</f>
        <v>19</v>
      </c>
      <c r="Y33" s="22">
        <f>IFERROR(VLOOKUP(Y370,DAY!$A$2:$E$3000,3,0),0)</f>
        <v>20</v>
      </c>
      <c r="Z33" s="22">
        <f>IFERROR(VLOOKUP(Z370,DAY!$A$2:$E$3000,3,0),0)</f>
        <v>21</v>
      </c>
      <c r="AA33" s="22">
        <f>IFERROR(VLOOKUP(AA370,DAY!$A$2:$E$3000,3,0),0)</f>
        <v>22</v>
      </c>
      <c r="AB33" s="22">
        <f>IFERROR(VLOOKUP(AB370,DAY!$A$2:$E$3000,3,0),0)</f>
        <v>23</v>
      </c>
      <c r="AC33" s="22">
        <f>IFERROR(VLOOKUP(AC370,DAY!$A$2:$E$3000,3,0),0)</f>
        <v>24</v>
      </c>
      <c r="AD33" s="22">
        <f>IFERROR(VLOOKUP(AD370,DAY!$A$2:$E$3000,3,0),0)</f>
        <v>25</v>
      </c>
      <c r="AE33" s="89">
        <f>IFERROR(VLOOKUP(AE370,DAY!$A$2:$E$3000,3,0),0)</f>
        <v>26</v>
      </c>
      <c r="AF33" s="498"/>
      <c r="AG33" s="510"/>
      <c r="AH33" s="523"/>
      <c r="AI33" s="536"/>
      <c r="AJ33" s="510"/>
      <c r="AK33" s="129"/>
      <c r="AN33" s="177"/>
      <c r="AO33" s="177"/>
      <c r="AR33" s="19">
        <f>IFERROR(VLOOKUP(AR371,DAY!$A$2:$E$744,2,0),0)</f>
        <v>0</v>
      </c>
    </row>
    <row r="34" spans="1:53" ht="27.75" customHeight="1">
      <c r="A34" s="11"/>
      <c r="B34" s="386" t="s">
        <v>9</v>
      </c>
      <c r="C34" s="395"/>
      <c r="D34" s="23" t="str">
        <f>IFERROR(VLOOKUP(D370,DAY!$A$2:$E$3000,4,0),0)</f>
        <v>月</v>
      </c>
      <c r="E34" s="23" t="str">
        <f>IFERROR(VLOOKUP(E370,DAY!$A$2:$E$3000,4,0),0)</f>
        <v>火</v>
      </c>
      <c r="F34" s="23" t="str">
        <f>IFERROR(VLOOKUP(F370,DAY!$A$2:$E$3000,4,0),0)</f>
        <v>水</v>
      </c>
      <c r="G34" s="23" t="str">
        <f>IFERROR(VLOOKUP(G370,DAY!$A$2:$E$3000,4,0),0)</f>
        <v>木</v>
      </c>
      <c r="H34" s="23" t="str">
        <f>IFERROR(VLOOKUP(H370,DAY!$A$2:$E$3000,4,0),0)</f>
        <v>金</v>
      </c>
      <c r="I34" s="23" t="str">
        <f>IFERROR(VLOOKUP(I370,DAY!$A$2:$E$3000,4,0),0)</f>
        <v>土</v>
      </c>
      <c r="J34" s="23" t="str">
        <f>IFERROR(VLOOKUP(J370,DAY!$A$2:$E$3000,4,0),0)</f>
        <v>日</v>
      </c>
      <c r="K34" s="23" t="str">
        <f>IFERROR(VLOOKUP(K370,DAY!$A$2:$E$3000,4,0),0)</f>
        <v>月</v>
      </c>
      <c r="L34" s="23" t="str">
        <f>IFERROR(VLOOKUP(L370,DAY!$A$2:$E$3000,4,0),0)</f>
        <v>火</v>
      </c>
      <c r="M34" s="23" t="str">
        <f>IFERROR(VLOOKUP(M370,DAY!$A$2:$E$3000,4,0),0)</f>
        <v>水</v>
      </c>
      <c r="N34" s="23" t="str">
        <f>IFERROR(VLOOKUP(N370,DAY!$A$2:$E$3000,4,0),0)</f>
        <v>木</v>
      </c>
      <c r="O34" s="23" t="str">
        <f>IFERROR(VLOOKUP(O370,DAY!$A$2:$E$3000,4,0),0)</f>
        <v>金</v>
      </c>
      <c r="P34" s="23" t="str">
        <f>IFERROR(VLOOKUP(P370,DAY!$A$2:$E$3000,4,0),0)</f>
        <v>土</v>
      </c>
      <c r="Q34" s="23" t="str">
        <f>IFERROR(VLOOKUP(Q370,DAY!$A$2:$E$3000,4,0),0)</f>
        <v>日</v>
      </c>
      <c r="R34" s="23" t="str">
        <f>IFERROR(VLOOKUP(R370,DAY!$A$2:$E$3000,4,0),0)</f>
        <v>月</v>
      </c>
      <c r="S34" s="23" t="str">
        <f>IFERROR(VLOOKUP(S370,DAY!$A$2:$E$3000,4,0),0)</f>
        <v>火</v>
      </c>
      <c r="T34" s="23" t="str">
        <f>IFERROR(VLOOKUP(T370,DAY!$A$2:$E$3000,4,0),0)</f>
        <v>水</v>
      </c>
      <c r="U34" s="23" t="str">
        <f>IFERROR(VLOOKUP(U370,DAY!$A$2:$E$3000,4,0),0)</f>
        <v>木</v>
      </c>
      <c r="V34" s="23" t="str">
        <f>IFERROR(VLOOKUP(V370,DAY!$A$2:$E$3000,4,0),0)</f>
        <v>金</v>
      </c>
      <c r="W34" s="23" t="str">
        <f>IFERROR(VLOOKUP(W370,DAY!$A$2:$E$3000,4,0),0)</f>
        <v>土</v>
      </c>
      <c r="X34" s="23" t="str">
        <f>IFERROR(VLOOKUP(X370,DAY!$A$2:$E$3000,4,0),0)</f>
        <v>日</v>
      </c>
      <c r="Y34" s="23" t="str">
        <f>IFERROR(VLOOKUP(Y370,DAY!$A$2:$E$3000,4,0),0)</f>
        <v>月</v>
      </c>
      <c r="Z34" s="23" t="str">
        <f>IFERROR(VLOOKUP(Z370,DAY!$A$2:$E$3000,4,0),0)</f>
        <v>火</v>
      </c>
      <c r="AA34" s="23" t="str">
        <f>IFERROR(VLOOKUP(AA370,DAY!$A$2:$E$3000,4,0),0)</f>
        <v>水</v>
      </c>
      <c r="AB34" s="23" t="str">
        <f>IFERROR(VLOOKUP(AB370,DAY!$A$2:$E$3000,4,0),0)</f>
        <v>木</v>
      </c>
      <c r="AC34" s="23" t="str">
        <f>IFERROR(VLOOKUP(AC370,DAY!$A$2:$E$3000,4,0),0)</f>
        <v>金</v>
      </c>
      <c r="AD34" s="23" t="str">
        <f>IFERROR(VLOOKUP(AD370,DAY!$A$2:$E$3000,4,0),0)</f>
        <v>土</v>
      </c>
      <c r="AE34" s="485" t="str">
        <f>IFERROR(VLOOKUP(AE370,DAY!$A$2:$E$3000,4,0),0)</f>
        <v>日</v>
      </c>
      <c r="AF34" s="498"/>
      <c r="AG34" s="510"/>
      <c r="AH34" s="523"/>
      <c r="AI34" s="536"/>
      <c r="AJ34" s="510"/>
      <c r="AK34" s="129"/>
      <c r="AN34" s="177"/>
      <c r="AO34" s="177"/>
      <c r="AR34" s="25">
        <f>IFERROR(VLOOKUP(AR371,DAY!$A$2:$E$744,3,0),0)</f>
        <v>0</v>
      </c>
    </row>
    <row r="35" spans="1:53" ht="88.5" customHeight="1">
      <c r="A35" s="11"/>
      <c r="B35" s="387" t="s">
        <v>11</v>
      </c>
      <c r="C35" s="396"/>
      <c r="D35" s="24" t="str">
        <f>IFERROR(VLOOKUP(D370,DAY!$A$2:$E$3000,5,0),0)</f>
        <v>昭和の日</v>
      </c>
      <c r="E35" s="24" t="str">
        <f>IFERROR(VLOOKUP(E370,DAY!$A$2:$E$3000,5,0),0)</f>
        <v/>
      </c>
      <c r="F35" s="24" t="str">
        <f>IFERROR(VLOOKUP(F370,DAY!$A$2:$E$3000,5,0),0)</f>
        <v/>
      </c>
      <c r="G35" s="24" t="str">
        <f>IFERROR(VLOOKUP(G370,DAY!$A$2:$E$3000,5,0),0)</f>
        <v/>
      </c>
      <c r="H35" s="24" t="str">
        <f>IFERROR(VLOOKUP(H370,DAY!$A$2:$E$3000,5,0),0)</f>
        <v>憲法記念日</v>
      </c>
      <c r="I35" s="24" t="str">
        <f>IFERROR(VLOOKUP(I370,DAY!$A$2:$E$3000,5,0),0)</f>
        <v>みどりの日</v>
      </c>
      <c r="J35" s="24" t="str">
        <f>IFERROR(VLOOKUP(J370,DAY!$A$2:$E$3000,5,0),0)</f>
        <v>こどもの日</v>
      </c>
      <c r="K35" s="24" t="str">
        <f>IFERROR(VLOOKUP(K370,DAY!$A$2:$E$3000,5,0),0)</f>
        <v>振替休日</v>
      </c>
      <c r="L35" s="24" t="str">
        <f>IFERROR(VLOOKUP(L370,DAY!$A$2:$E$3000,5,0),0)</f>
        <v/>
      </c>
      <c r="M35" s="24" t="str">
        <f>IFERROR(VLOOKUP(M370,DAY!$A$2:$E$3000,5,0),0)</f>
        <v/>
      </c>
      <c r="N35" s="24" t="str">
        <f>IFERROR(VLOOKUP(N370,DAY!$A$2:$E$3000,5,0),0)</f>
        <v/>
      </c>
      <c r="O35" s="24" t="str">
        <f>IFERROR(VLOOKUP(O370,DAY!$A$2:$E$3000,5,0),0)</f>
        <v/>
      </c>
      <c r="P35" s="24" t="str">
        <f>IFERROR(VLOOKUP(P370,DAY!$A$2:$E$3000,5,0),0)</f>
        <v/>
      </c>
      <c r="Q35" s="24" t="str">
        <f>IFERROR(VLOOKUP(Q370,DAY!$A$2:$E$3000,5,0),0)</f>
        <v/>
      </c>
      <c r="R35" s="24" t="str">
        <f>IFERROR(VLOOKUP(R370,DAY!$A$2:$E$3000,5,0),0)</f>
        <v/>
      </c>
      <c r="S35" s="24" t="str">
        <f>IFERROR(VLOOKUP(S370,DAY!$A$2:$E$3000,5,0),0)</f>
        <v/>
      </c>
      <c r="T35" s="24" t="str">
        <f>IFERROR(VLOOKUP(T370,DAY!$A$2:$E$3000,5,0),0)</f>
        <v/>
      </c>
      <c r="U35" s="24" t="str">
        <f>IFERROR(VLOOKUP(U370,DAY!$A$2:$E$3000,5,0),0)</f>
        <v/>
      </c>
      <c r="V35" s="24" t="str">
        <f>IFERROR(VLOOKUP(V370,DAY!$A$2:$E$3000,5,0),0)</f>
        <v/>
      </c>
      <c r="W35" s="24" t="str">
        <f>IFERROR(VLOOKUP(W370,DAY!$A$2:$E$3000,5,0),0)</f>
        <v/>
      </c>
      <c r="X35" s="24" t="str">
        <f>IFERROR(VLOOKUP(X370,DAY!$A$2:$E$3000,5,0),0)</f>
        <v/>
      </c>
      <c r="Y35" s="24" t="str">
        <f>IFERROR(VLOOKUP(Y370,DAY!$A$2:$E$3000,5,0),0)</f>
        <v/>
      </c>
      <c r="Z35" s="24" t="str">
        <f>IFERROR(VLOOKUP(Z370,DAY!$A$2:$E$3000,5,0),0)</f>
        <v/>
      </c>
      <c r="AA35" s="24" t="str">
        <f>IFERROR(VLOOKUP(AA370,DAY!$A$2:$E$3000,5,0),0)</f>
        <v/>
      </c>
      <c r="AB35" s="24" t="str">
        <f>IFERROR(VLOOKUP(AB370,DAY!$A$2:$E$3000,5,0),0)</f>
        <v/>
      </c>
      <c r="AC35" s="24" t="str">
        <f>IFERROR(VLOOKUP(AC370,DAY!$A$2:$E$3000,5,0),0)</f>
        <v/>
      </c>
      <c r="AD35" s="24" t="str">
        <f>IFERROR(VLOOKUP(AD370,DAY!$A$2:$E$3000,5,0),0)</f>
        <v/>
      </c>
      <c r="AE35" s="486" t="str">
        <f>IFERROR(VLOOKUP(AE370,DAY!$A$2:$E$3000,5,0),0)</f>
        <v/>
      </c>
      <c r="AF35" s="498"/>
      <c r="AG35" s="510"/>
      <c r="AH35" s="524"/>
      <c r="AI35" s="536"/>
      <c r="AJ35" s="510"/>
      <c r="AK35" s="130"/>
      <c r="AN35" s="173"/>
      <c r="AO35" s="173"/>
      <c r="AR35" s="25">
        <f>IFERROR(VLOOKUP(AR371,DAY!$A$2:$E$744,4,0),0)</f>
        <v>0</v>
      </c>
    </row>
    <row r="36" spans="1:53" ht="27.75" customHeight="1">
      <c r="A36" s="11"/>
      <c r="B36" s="388" t="str">
        <f>$B$20</f>
        <v>作業員A</v>
      </c>
      <c r="C36" s="397" t="s">
        <v>3</v>
      </c>
      <c r="D36" s="412"/>
      <c r="E36" s="412"/>
      <c r="F36" s="412"/>
      <c r="G36" s="412"/>
      <c r="H36" s="412"/>
      <c r="I36" s="412"/>
      <c r="J36" s="412"/>
      <c r="K36" s="412"/>
      <c r="L36" s="412"/>
      <c r="M36" s="412"/>
      <c r="N36" s="412"/>
      <c r="O36" s="412"/>
      <c r="P36" s="412"/>
      <c r="Q36" s="412"/>
      <c r="R36" s="412"/>
      <c r="S36" s="412"/>
      <c r="T36" s="412"/>
      <c r="U36" s="412"/>
      <c r="V36" s="412"/>
      <c r="W36" s="412"/>
      <c r="X36" s="412"/>
      <c r="Y36" s="412"/>
      <c r="Z36" s="412"/>
      <c r="AA36" s="412"/>
      <c r="AB36" s="412"/>
      <c r="AC36" s="412"/>
      <c r="AD36" s="412"/>
      <c r="AE36" s="487"/>
      <c r="AF36" s="499">
        <f>IF(COUNT(D36:AE36)=0,+(COUNTIF(D36:AE36,"作業"))+(COUNTIF(D36:AE36,"休日")),"")</f>
        <v>0</v>
      </c>
      <c r="AG36" s="511">
        <f>IF(+COUNT(D36:AE36)=0,(COUNTIF(D36:AE36,"休日")),"")</f>
        <v>0</v>
      </c>
      <c r="AH36" s="525">
        <f>IFERROR(IF(COUNTA(D36:AE36)=0,0,IF(COUNTA(D36:AE36)&lt;28,$G$359,IF(AN37&gt;0.284,$G$357,$G$358))),0)</f>
        <v>0</v>
      </c>
      <c r="AI36" s="537">
        <f>IF(COUNT(D37:AE37)=0,+(COUNTIF(D37:AE37,"作業"))+(COUNTIF(D37:AE37,"休日")),"")</f>
        <v>0</v>
      </c>
      <c r="AJ36" s="511">
        <f>IF(COUNT(D37:AE37)=0,(COUNTIF(D37:AE37,"休日")),"")</f>
        <v>0</v>
      </c>
      <c r="AK36" s="554">
        <f>IFERROR(IF(COUNTA(D37:AE37)=0,0,IF(COUNTA(D37:AE37)&lt;28,$G$359,IF(AO37&gt;0.284,$G$355,$G$356))),0)</f>
        <v>0</v>
      </c>
      <c r="AM36" s="3"/>
      <c r="AN36" s="177"/>
      <c r="AO36" s="177"/>
      <c r="AP36" s="3"/>
      <c r="AQ36" s="3"/>
      <c r="AR36" s="24">
        <f>IFERROR(VLOOKUP(AR384,DAY!$A$2:$E$744,5,0),0)</f>
        <v>0</v>
      </c>
      <c r="AS36" s="3"/>
      <c r="AT36" s="3"/>
      <c r="AU36" s="3"/>
      <c r="AV36" s="3"/>
      <c r="AW36" s="3"/>
      <c r="AX36" s="3"/>
      <c r="AY36" s="3"/>
      <c r="AZ36" s="3"/>
      <c r="BA36" s="3"/>
    </row>
    <row r="37" spans="1:53" ht="27.75" customHeight="1">
      <c r="A37" s="11"/>
      <c r="B37" s="389"/>
      <c r="C37" s="398" t="s">
        <v>14</v>
      </c>
      <c r="D37" s="411"/>
      <c r="E37" s="411"/>
      <c r="F37" s="411"/>
      <c r="G37" s="411"/>
      <c r="H37" s="411"/>
      <c r="I37" s="411"/>
      <c r="J37" s="411"/>
      <c r="K37" s="411"/>
      <c r="L37" s="411"/>
      <c r="M37" s="411"/>
      <c r="N37" s="411"/>
      <c r="O37" s="411"/>
      <c r="P37" s="411"/>
      <c r="Q37" s="411"/>
      <c r="R37" s="411"/>
      <c r="S37" s="411"/>
      <c r="T37" s="411"/>
      <c r="U37" s="411"/>
      <c r="V37" s="411"/>
      <c r="W37" s="411"/>
      <c r="X37" s="411"/>
      <c r="Y37" s="411"/>
      <c r="Z37" s="411"/>
      <c r="AA37" s="411"/>
      <c r="AB37" s="411"/>
      <c r="AC37" s="411"/>
      <c r="AD37" s="411"/>
      <c r="AE37" s="488"/>
      <c r="AF37" s="500">
        <f>IFERROR(AN37,0)</f>
        <v>0</v>
      </c>
      <c r="AG37" s="512"/>
      <c r="AH37" s="526"/>
      <c r="AI37" s="538">
        <f>IFERROR(AO37,0)</f>
        <v>0</v>
      </c>
      <c r="AJ37" s="512"/>
      <c r="AK37" s="555"/>
      <c r="AN37" s="176" t="e">
        <f>ROUNDDOWN(AG36/AF36,3)</f>
        <v>#DIV/0!</v>
      </c>
      <c r="AO37" s="179" t="e">
        <f>ROUNDDOWN(AJ36/AI36,3)</f>
        <v>#DIV/0!</v>
      </c>
      <c r="AR37" s="182">
        <f>IFERROR(VLOOKUP(AR384,DAY!$A$2:$E$744,6,0),0)</f>
        <v>0</v>
      </c>
    </row>
    <row r="38" spans="1:53" ht="27.75" customHeight="1">
      <c r="A38" s="11"/>
      <c r="B38" s="388" t="str">
        <f>$B$22</f>
        <v>作業員B</v>
      </c>
      <c r="C38" s="397" t="s">
        <v>3</v>
      </c>
      <c r="D38" s="412"/>
      <c r="E38" s="412"/>
      <c r="F38" s="412"/>
      <c r="G38" s="412"/>
      <c r="H38" s="412"/>
      <c r="I38" s="412"/>
      <c r="J38" s="412"/>
      <c r="K38" s="412"/>
      <c r="L38" s="412"/>
      <c r="M38" s="412"/>
      <c r="N38" s="412"/>
      <c r="O38" s="412"/>
      <c r="P38" s="412"/>
      <c r="Q38" s="412"/>
      <c r="R38" s="412"/>
      <c r="S38" s="412"/>
      <c r="T38" s="412"/>
      <c r="U38" s="412"/>
      <c r="V38" s="412"/>
      <c r="W38" s="412"/>
      <c r="X38" s="412"/>
      <c r="Y38" s="412"/>
      <c r="Z38" s="412"/>
      <c r="AA38" s="412"/>
      <c r="AB38" s="412"/>
      <c r="AC38" s="412"/>
      <c r="AD38" s="412"/>
      <c r="AE38" s="487"/>
      <c r="AF38" s="499">
        <f>IF(COUNT(D38:AE38)=0,+(COUNTIF(D38:AE38,"作業"))+(COUNTIF(D38:AE38,"休日")),"")</f>
        <v>0</v>
      </c>
      <c r="AG38" s="511">
        <f>IF(+COUNT(D38:AE38)=0,(COUNTIF(D38:AE38,"休日")),"")</f>
        <v>0</v>
      </c>
      <c r="AH38" s="525">
        <f>IFERROR(IF(COUNTA(D38:AE38)=0,0,IF(COUNTA(D38:AE38)&lt;28,$G$359,IF(AN39&gt;0.284,$G$357,$G$358))),0)</f>
        <v>0</v>
      </c>
      <c r="AI38" s="537">
        <f>IF(COUNT(D39:AE39)=0,+(COUNTIF(D39:AE39,"作業"))+(COUNTIF(D39:AE39,"休日")),"")</f>
        <v>0</v>
      </c>
      <c r="AJ38" s="511">
        <f>IF(COUNT(D39:AE39)=0,(COUNTIF(D39:AE39,"休日")),"")</f>
        <v>0</v>
      </c>
      <c r="AK38" s="554">
        <f>IFERROR(IF(COUNTA(D39:AE39)=0,0,IF(COUNTA(D39:AE39)&lt;28,$G$359,IF(AO39&gt;0.284,$G$355,$G$356))),0)</f>
        <v>0</v>
      </c>
      <c r="AM38" s="3"/>
      <c r="AN38" s="177"/>
      <c r="AO38" s="177"/>
      <c r="AP38" s="3"/>
      <c r="AQ38" s="3"/>
      <c r="AR38" s="24">
        <f>IFERROR(VLOOKUP(AR380,DAY!$A$2:$E$744,5,0),0)</f>
        <v>0</v>
      </c>
      <c r="AS38" s="3"/>
      <c r="AT38" s="3"/>
      <c r="AU38" s="3"/>
      <c r="AV38" s="3"/>
      <c r="AW38" s="3"/>
      <c r="AX38" s="3"/>
      <c r="AY38" s="3"/>
      <c r="AZ38" s="3"/>
      <c r="BA38" s="3"/>
    </row>
    <row r="39" spans="1:53" ht="27.75" customHeight="1">
      <c r="A39" s="11"/>
      <c r="B39" s="389"/>
      <c r="C39" s="398" t="s">
        <v>14</v>
      </c>
      <c r="D39" s="411"/>
      <c r="E39" s="411"/>
      <c r="F39" s="411"/>
      <c r="G39" s="411"/>
      <c r="H39" s="411"/>
      <c r="I39" s="411"/>
      <c r="J39" s="411"/>
      <c r="K39" s="411"/>
      <c r="L39" s="411"/>
      <c r="M39" s="411"/>
      <c r="N39" s="411"/>
      <c r="O39" s="411"/>
      <c r="P39" s="411"/>
      <c r="Q39" s="411"/>
      <c r="R39" s="411"/>
      <c r="S39" s="411"/>
      <c r="T39" s="411"/>
      <c r="U39" s="411"/>
      <c r="V39" s="411"/>
      <c r="W39" s="411"/>
      <c r="X39" s="411"/>
      <c r="Y39" s="411"/>
      <c r="Z39" s="411"/>
      <c r="AA39" s="411"/>
      <c r="AB39" s="411"/>
      <c r="AC39" s="411"/>
      <c r="AD39" s="411"/>
      <c r="AE39" s="488"/>
      <c r="AF39" s="500">
        <f>IFERROR(AN39,0)</f>
        <v>0</v>
      </c>
      <c r="AG39" s="512"/>
      <c r="AH39" s="526"/>
      <c r="AI39" s="538">
        <f>IFERROR(AO39,0)</f>
        <v>0</v>
      </c>
      <c r="AJ39" s="512"/>
      <c r="AK39" s="555"/>
      <c r="AN39" s="176" t="e">
        <f>ROUNDDOWN(AG38/AF38,3)</f>
        <v>#DIV/0!</v>
      </c>
      <c r="AO39" s="179" t="e">
        <f>ROUNDDOWN(AJ38/AI38,3)</f>
        <v>#DIV/0!</v>
      </c>
      <c r="AR39" s="182">
        <f>IFERROR(VLOOKUP(AR380,DAY!$A$2:$E$744,6,0),0)</f>
        <v>0</v>
      </c>
    </row>
    <row r="40" spans="1:53" ht="27.75" customHeight="1">
      <c r="A40" s="11"/>
      <c r="B40" s="388" t="str">
        <f>$B$24</f>
        <v>作業員C</v>
      </c>
      <c r="C40" s="397" t="s">
        <v>3</v>
      </c>
      <c r="D40" s="412"/>
      <c r="E40" s="412"/>
      <c r="F40" s="412"/>
      <c r="G40" s="412"/>
      <c r="H40" s="412"/>
      <c r="I40" s="412"/>
      <c r="J40" s="412"/>
      <c r="K40" s="412"/>
      <c r="L40" s="412"/>
      <c r="M40" s="412"/>
      <c r="N40" s="412"/>
      <c r="O40" s="412"/>
      <c r="P40" s="412"/>
      <c r="Q40" s="412"/>
      <c r="R40" s="412"/>
      <c r="S40" s="412"/>
      <c r="T40" s="412"/>
      <c r="U40" s="412"/>
      <c r="V40" s="412"/>
      <c r="W40" s="412"/>
      <c r="X40" s="412"/>
      <c r="Y40" s="412"/>
      <c r="Z40" s="412"/>
      <c r="AA40" s="412"/>
      <c r="AB40" s="412"/>
      <c r="AC40" s="412"/>
      <c r="AD40" s="412"/>
      <c r="AE40" s="487"/>
      <c r="AF40" s="499">
        <f>IF(COUNT(D40:AE40)=0,+(COUNTIF(D40:AE40,"作業"))+(COUNTIF(D40:AE40,"休日")),"")</f>
        <v>0</v>
      </c>
      <c r="AG40" s="511">
        <f>IF(+COUNT(D40:AE40)=0,(COUNTIF(D40:AE40,"休日")),"")</f>
        <v>0</v>
      </c>
      <c r="AH40" s="525">
        <f>IFERROR(IF(COUNTA(D40:AE40)=0,0,IF(COUNTA(D40:AE40)&lt;28,$G$359,IF(AN41&gt;0.284,$G$357,$G$358))),0)</f>
        <v>0</v>
      </c>
      <c r="AI40" s="537">
        <f>IF(COUNT(D41:AE41)=0,+(COUNTIF(D41:AE41,"作業"))+(COUNTIF(D41:AE41,"休日")),"")</f>
        <v>0</v>
      </c>
      <c r="AJ40" s="511">
        <f>IF(COUNT(D41:AE41)=0,(COUNTIF(D41:AE41,"休日")),"")</f>
        <v>0</v>
      </c>
      <c r="AK40" s="554">
        <f>IFERROR(IF(COUNTA(D41:AE41)=0,0,IF(COUNTA(D41:AE41)&lt;28,$G$359,IF(AO41&gt;0.284,$G$355,$G$356))),0)</f>
        <v>0</v>
      </c>
      <c r="AM40" s="3"/>
      <c r="AN40" s="177"/>
      <c r="AO40" s="177"/>
      <c r="AP40" s="3"/>
      <c r="AQ40" s="3"/>
      <c r="AR40" s="24">
        <f>IFERROR(VLOOKUP(AR382,DAY!$A$2:$E$744,5,0),0)</f>
        <v>0</v>
      </c>
      <c r="AS40" s="3"/>
      <c r="AT40" s="3"/>
      <c r="AU40" s="3"/>
      <c r="AV40" s="3"/>
      <c r="AW40" s="3"/>
      <c r="AX40" s="3"/>
      <c r="AY40" s="3"/>
      <c r="AZ40" s="3"/>
      <c r="BA40" s="3"/>
    </row>
    <row r="41" spans="1:53" ht="27.75" customHeight="1">
      <c r="A41" s="11"/>
      <c r="B41" s="389"/>
      <c r="C41" s="398" t="s">
        <v>14</v>
      </c>
      <c r="D41" s="411"/>
      <c r="E41" s="411"/>
      <c r="F41" s="411"/>
      <c r="G41" s="411"/>
      <c r="H41" s="411"/>
      <c r="I41" s="411"/>
      <c r="J41" s="411"/>
      <c r="K41" s="411"/>
      <c r="L41" s="411"/>
      <c r="M41" s="411"/>
      <c r="N41" s="411"/>
      <c r="O41" s="411"/>
      <c r="P41" s="411"/>
      <c r="Q41" s="411"/>
      <c r="R41" s="411"/>
      <c r="S41" s="411"/>
      <c r="T41" s="411"/>
      <c r="U41" s="411"/>
      <c r="V41" s="411"/>
      <c r="W41" s="411"/>
      <c r="X41" s="411"/>
      <c r="Y41" s="411"/>
      <c r="Z41" s="411"/>
      <c r="AA41" s="411"/>
      <c r="AB41" s="411"/>
      <c r="AC41" s="411"/>
      <c r="AD41" s="411"/>
      <c r="AE41" s="488"/>
      <c r="AF41" s="500">
        <f>IFERROR(AN41,0)</f>
        <v>0</v>
      </c>
      <c r="AG41" s="512"/>
      <c r="AH41" s="526"/>
      <c r="AI41" s="538">
        <f>IFERROR(AO41,0)</f>
        <v>0</v>
      </c>
      <c r="AJ41" s="512"/>
      <c r="AK41" s="555"/>
      <c r="AN41" s="176" t="e">
        <f>ROUNDDOWN(AG40/AF40,3)</f>
        <v>#DIV/0!</v>
      </c>
      <c r="AO41" s="179" t="e">
        <f>ROUNDDOWN(AJ40/AI40,3)</f>
        <v>#DIV/0!</v>
      </c>
      <c r="AR41" s="182">
        <f>IFERROR(VLOOKUP(AR382,DAY!$A$2:$E$744,6,0),0)</f>
        <v>0</v>
      </c>
    </row>
    <row r="42" spans="1:53" ht="27.75" customHeight="1">
      <c r="A42" s="11"/>
      <c r="B42" s="388" t="str">
        <f>$B$26</f>
        <v>作業員D</v>
      </c>
      <c r="C42" s="397" t="s">
        <v>3</v>
      </c>
      <c r="D42" s="412"/>
      <c r="E42" s="412"/>
      <c r="F42" s="412"/>
      <c r="G42" s="412"/>
      <c r="H42" s="412"/>
      <c r="I42" s="412"/>
      <c r="J42" s="412"/>
      <c r="K42" s="412"/>
      <c r="L42" s="412"/>
      <c r="M42" s="412"/>
      <c r="N42" s="412"/>
      <c r="O42" s="412"/>
      <c r="P42" s="412"/>
      <c r="Q42" s="412"/>
      <c r="R42" s="412"/>
      <c r="S42" s="412"/>
      <c r="T42" s="412"/>
      <c r="U42" s="412"/>
      <c r="V42" s="412"/>
      <c r="W42" s="412"/>
      <c r="X42" s="412"/>
      <c r="Y42" s="412"/>
      <c r="Z42" s="412"/>
      <c r="AA42" s="412"/>
      <c r="AB42" s="412"/>
      <c r="AC42" s="412"/>
      <c r="AD42" s="412"/>
      <c r="AE42" s="487"/>
      <c r="AF42" s="499">
        <f>IF(COUNT(D42:AE42)=0,+(COUNTIF(D42:AE42,"作業"))+(COUNTIF(D42:AE42,"休日")),"")</f>
        <v>0</v>
      </c>
      <c r="AG42" s="511">
        <f>IF(+COUNT(D42:AE42)=0,(COUNTIF(D42:AE42,"休日")),"")</f>
        <v>0</v>
      </c>
      <c r="AH42" s="525">
        <f>IFERROR(IF(COUNTA(D42:AE42)=0,0,IF(COUNTA(D42:AE42)&lt;28,$G$359,IF(AN43&gt;0.284,$G$357,$G$358))),0)</f>
        <v>0</v>
      </c>
      <c r="AI42" s="537">
        <f>IF(COUNT(D43:AE43)=0,+(COUNTIF(D43:AE43,"作業"))+(COUNTIF(D43:AE43,"休日")),"")</f>
        <v>0</v>
      </c>
      <c r="AJ42" s="511">
        <f>IF(COUNT(D43:AE43)=0,(COUNTIF(D43:AE43,"休日")),"")</f>
        <v>0</v>
      </c>
      <c r="AK42" s="554">
        <f>IFERROR(IF(COUNTA(D43:AE43)=0,0,IF(COUNTA(D43:AE43)&lt;28,$G$359,IF(AO43&gt;0.284,$G$355,$G$356))),0)</f>
        <v>0</v>
      </c>
      <c r="AM42" s="3"/>
      <c r="AN42" s="177"/>
      <c r="AO42" s="177"/>
      <c r="AP42" s="3"/>
      <c r="AQ42" s="3"/>
      <c r="AR42" s="24">
        <f>IFERROR(VLOOKUP(AR384,DAY!$A$2:$E$744,5,0),0)</f>
        <v>0</v>
      </c>
      <c r="AS42" s="3"/>
      <c r="AT42" s="3"/>
      <c r="AU42" s="3"/>
      <c r="AV42" s="3"/>
      <c r="AW42" s="3"/>
      <c r="AX42" s="3"/>
      <c r="AY42" s="3"/>
      <c r="AZ42" s="3"/>
      <c r="BA42" s="3"/>
    </row>
    <row r="43" spans="1:53" ht="27.75" customHeight="1">
      <c r="A43" s="11"/>
      <c r="B43" s="389"/>
      <c r="C43" s="398" t="s">
        <v>14</v>
      </c>
      <c r="D43" s="411"/>
      <c r="E43" s="411"/>
      <c r="F43" s="411"/>
      <c r="G43" s="411"/>
      <c r="H43" s="411"/>
      <c r="I43" s="411"/>
      <c r="J43" s="411"/>
      <c r="K43" s="411"/>
      <c r="L43" s="411"/>
      <c r="M43" s="411"/>
      <c r="N43" s="411"/>
      <c r="O43" s="411"/>
      <c r="P43" s="411"/>
      <c r="Q43" s="411"/>
      <c r="R43" s="411"/>
      <c r="S43" s="411"/>
      <c r="T43" s="411"/>
      <c r="U43" s="411"/>
      <c r="V43" s="411"/>
      <c r="W43" s="411"/>
      <c r="X43" s="411"/>
      <c r="Y43" s="411"/>
      <c r="Z43" s="411"/>
      <c r="AA43" s="411"/>
      <c r="AB43" s="411"/>
      <c r="AC43" s="411"/>
      <c r="AD43" s="411"/>
      <c r="AE43" s="488"/>
      <c r="AF43" s="500">
        <f>IFERROR(AN43,0)</f>
        <v>0</v>
      </c>
      <c r="AG43" s="512"/>
      <c r="AH43" s="526"/>
      <c r="AI43" s="538">
        <f>IFERROR(AO43,0)</f>
        <v>0</v>
      </c>
      <c r="AJ43" s="512"/>
      <c r="AK43" s="555"/>
      <c r="AN43" s="176" t="e">
        <f>ROUNDDOWN(AG42/AF42,3)</f>
        <v>#DIV/0!</v>
      </c>
      <c r="AO43" s="179" t="e">
        <f>ROUNDDOWN(AJ42/AI42,3)</f>
        <v>#DIV/0!</v>
      </c>
      <c r="AR43" s="182">
        <f>IFERROR(VLOOKUP(AR384,DAY!$A$2:$E$744,6,0),0)</f>
        <v>0</v>
      </c>
    </row>
    <row r="44" spans="1:53" ht="27.75" customHeight="1">
      <c r="A44" s="11"/>
      <c r="B44" s="388" t="str">
        <f>$B$28</f>
        <v>作業員E</v>
      </c>
      <c r="C44" s="397" t="s">
        <v>3</v>
      </c>
      <c r="D44" s="412"/>
      <c r="E44" s="412"/>
      <c r="F44" s="412"/>
      <c r="G44" s="412"/>
      <c r="H44" s="412"/>
      <c r="I44" s="412"/>
      <c r="J44" s="412"/>
      <c r="K44" s="412"/>
      <c r="L44" s="412"/>
      <c r="M44" s="412"/>
      <c r="N44" s="412"/>
      <c r="O44" s="412"/>
      <c r="P44" s="412"/>
      <c r="Q44" s="412"/>
      <c r="R44" s="412"/>
      <c r="S44" s="412"/>
      <c r="T44" s="412"/>
      <c r="U44" s="412"/>
      <c r="V44" s="412"/>
      <c r="W44" s="412"/>
      <c r="X44" s="412"/>
      <c r="Y44" s="412"/>
      <c r="Z44" s="412"/>
      <c r="AA44" s="412"/>
      <c r="AB44" s="412"/>
      <c r="AC44" s="412"/>
      <c r="AD44" s="412"/>
      <c r="AE44" s="487"/>
      <c r="AF44" s="499">
        <f>IF(COUNT(D44:AE44)=0,+(COUNTIF(D44:AE44,"作業"))+(COUNTIF(D44:AE44,"休日")),"")</f>
        <v>0</v>
      </c>
      <c r="AG44" s="511">
        <f>IF(+COUNT(D44:AE44)=0,(COUNTIF(D44:AE44,"休日")),"")</f>
        <v>0</v>
      </c>
      <c r="AH44" s="525">
        <f>IFERROR(IF(COUNTA(D44:AE44)=0,0,IF(COUNTA(D44:AE44)&lt;28,$G$359,IF(AN45&gt;0.284,$G$357,$G$358))),0)</f>
        <v>0</v>
      </c>
      <c r="AI44" s="537">
        <f>IF(COUNT(D45:AE45)=0,+(COUNTIF(D45:AE45,"作業"))+(COUNTIF(D45:AE45,"休日")),"")</f>
        <v>0</v>
      </c>
      <c r="AJ44" s="511">
        <f>IF(COUNT(D45:AE45)=0,(COUNTIF(D45:AE45,"休日")),"")</f>
        <v>0</v>
      </c>
      <c r="AK44" s="554">
        <f>IFERROR(IF(COUNTA(D45:AE45)=0,0,IF(COUNTA(D45:AE45)&lt;28,$G$359,IF(AO45&gt;0.284,$G$355,$G$356))),0)</f>
        <v>0</v>
      </c>
      <c r="AM44" s="3"/>
      <c r="AN44" s="177"/>
      <c r="AO44" s="177"/>
      <c r="AP44" s="3"/>
      <c r="AQ44" s="3"/>
      <c r="AR44" s="24">
        <f>IFERROR(VLOOKUP(AR386,DAY!$A$2:$E$744,5,0),0)</f>
        <v>0</v>
      </c>
      <c r="AS44" s="3"/>
      <c r="AT44" s="3"/>
      <c r="AU44" s="3"/>
      <c r="AV44" s="3"/>
      <c r="AW44" s="3"/>
      <c r="AX44" s="3"/>
      <c r="AY44" s="3"/>
      <c r="AZ44" s="3"/>
      <c r="BA44" s="3"/>
    </row>
    <row r="45" spans="1:53" ht="27.75" customHeight="1">
      <c r="A45" s="11"/>
      <c r="B45" s="389"/>
      <c r="C45" s="398" t="s">
        <v>14</v>
      </c>
      <c r="D45" s="411"/>
      <c r="E45" s="411"/>
      <c r="F45" s="411"/>
      <c r="G45" s="411"/>
      <c r="H45" s="411"/>
      <c r="I45" s="411"/>
      <c r="J45" s="411"/>
      <c r="K45" s="411"/>
      <c r="L45" s="411"/>
      <c r="M45" s="411"/>
      <c r="N45" s="411"/>
      <c r="O45" s="411"/>
      <c r="P45" s="411"/>
      <c r="Q45" s="411"/>
      <c r="R45" s="411"/>
      <c r="S45" s="411"/>
      <c r="T45" s="411"/>
      <c r="U45" s="411"/>
      <c r="V45" s="411"/>
      <c r="W45" s="411"/>
      <c r="X45" s="411"/>
      <c r="Y45" s="411"/>
      <c r="Z45" s="411"/>
      <c r="AA45" s="411"/>
      <c r="AB45" s="411"/>
      <c r="AC45" s="411"/>
      <c r="AD45" s="411"/>
      <c r="AE45" s="488"/>
      <c r="AF45" s="500">
        <f>IFERROR(AN45,0)</f>
        <v>0</v>
      </c>
      <c r="AG45" s="512"/>
      <c r="AH45" s="526"/>
      <c r="AI45" s="538">
        <f>IFERROR(AO45,0)</f>
        <v>0</v>
      </c>
      <c r="AJ45" s="512"/>
      <c r="AK45" s="555"/>
      <c r="AN45" s="176" t="e">
        <f>ROUNDDOWN(AG44/AF44,3)</f>
        <v>#DIV/0!</v>
      </c>
      <c r="AO45" s="179" t="e">
        <f>ROUNDDOWN(AJ44/AI44,3)</f>
        <v>#DIV/0!</v>
      </c>
      <c r="AR45" s="182">
        <f>IFERROR(VLOOKUP(AR386,DAY!$A$2:$E$744,6,0),0)</f>
        <v>0</v>
      </c>
    </row>
    <row r="46" spans="1:53" ht="27.75" customHeight="1">
      <c r="A46" s="11"/>
      <c r="B46" s="388" t="str">
        <f>$B$30</f>
        <v>作業員F</v>
      </c>
      <c r="C46" s="397" t="s">
        <v>3</v>
      </c>
      <c r="D46" s="412"/>
      <c r="E46" s="412"/>
      <c r="F46" s="412"/>
      <c r="G46" s="412"/>
      <c r="H46" s="412"/>
      <c r="I46" s="412"/>
      <c r="J46" s="412"/>
      <c r="K46" s="412"/>
      <c r="L46" s="412"/>
      <c r="M46" s="412"/>
      <c r="N46" s="412"/>
      <c r="O46" s="412"/>
      <c r="P46" s="412"/>
      <c r="Q46" s="412"/>
      <c r="R46" s="412"/>
      <c r="S46" s="412"/>
      <c r="T46" s="412"/>
      <c r="U46" s="412"/>
      <c r="V46" s="412"/>
      <c r="W46" s="412"/>
      <c r="X46" s="412"/>
      <c r="Y46" s="412"/>
      <c r="Z46" s="412"/>
      <c r="AA46" s="412"/>
      <c r="AB46" s="412"/>
      <c r="AC46" s="412"/>
      <c r="AD46" s="412"/>
      <c r="AE46" s="487"/>
      <c r="AF46" s="499">
        <f>IF(COUNT(D46:AE46)=0,+(COUNTIF(D46:AE46,"作業"))+(COUNTIF(D46:AE46,"休日")),"")</f>
        <v>0</v>
      </c>
      <c r="AG46" s="511">
        <f>IF(+COUNT(D46:AE46)=0,(COUNTIF(D46:AE46,"休日")),"")</f>
        <v>0</v>
      </c>
      <c r="AH46" s="525">
        <f>IFERROR(IF(COUNTA(D46:AE46)=0,0,IF(COUNTA(D46:AE46)&lt;28,$G$359,IF(AN47&gt;0.284,$G$357,$G$358))),0)</f>
        <v>0</v>
      </c>
      <c r="AI46" s="537">
        <f>IF(COUNT(D47:AE47)=0,+(COUNTIF(D47:AE47,"作業"))+(COUNTIF(D47:AE47,"休日")),"")</f>
        <v>0</v>
      </c>
      <c r="AJ46" s="511">
        <f>IF(COUNT(D47:AE47)=0,(COUNTIF(D47:AE47,"休日")),"")</f>
        <v>0</v>
      </c>
      <c r="AK46" s="554">
        <f>IFERROR(IF(COUNTA(D47:AE47)=0,0,IF(COUNTA(D47:AE47)&lt;28,$G$359,IF(AO47&gt;0.284,$G$355,$G$356))),0)</f>
        <v>0</v>
      </c>
      <c r="AM46" s="3"/>
      <c r="AN46" s="177"/>
      <c r="AO46" s="177"/>
      <c r="AP46" s="3"/>
      <c r="AQ46" s="3"/>
      <c r="AR46" s="24">
        <f>IFERROR(VLOOKUP(AR371,DAY!$A$2:$E$744,5,0),0)</f>
        <v>0</v>
      </c>
      <c r="AS46" s="3"/>
      <c r="AT46" s="3"/>
      <c r="AU46" s="3"/>
      <c r="AV46" s="3"/>
      <c r="AW46" s="3"/>
      <c r="AX46" s="3"/>
      <c r="AY46" s="3"/>
      <c r="AZ46" s="3"/>
      <c r="BA46" s="3"/>
    </row>
    <row r="47" spans="1:53" ht="27.75" customHeight="1">
      <c r="A47" s="12"/>
      <c r="B47" s="391"/>
      <c r="C47" s="400" t="s">
        <v>14</v>
      </c>
      <c r="D47" s="414"/>
      <c r="E47" s="414"/>
      <c r="F47" s="414"/>
      <c r="G47" s="414"/>
      <c r="H47" s="414"/>
      <c r="I47" s="414"/>
      <c r="J47" s="414"/>
      <c r="K47" s="414"/>
      <c r="L47" s="414"/>
      <c r="M47" s="414"/>
      <c r="N47" s="414"/>
      <c r="O47" s="414"/>
      <c r="P47" s="414"/>
      <c r="Q47" s="414"/>
      <c r="R47" s="414"/>
      <c r="S47" s="414"/>
      <c r="T47" s="414"/>
      <c r="U47" s="414"/>
      <c r="V47" s="414"/>
      <c r="W47" s="414"/>
      <c r="X47" s="414"/>
      <c r="Y47" s="414"/>
      <c r="Z47" s="414"/>
      <c r="AA47" s="414"/>
      <c r="AB47" s="414"/>
      <c r="AC47" s="414"/>
      <c r="AD47" s="414"/>
      <c r="AE47" s="489"/>
      <c r="AF47" s="502">
        <f>IFERROR(AN47,0)</f>
        <v>0</v>
      </c>
      <c r="AG47" s="514"/>
      <c r="AH47" s="529"/>
      <c r="AI47" s="540">
        <f>IFERROR(AO47,0)</f>
        <v>0</v>
      </c>
      <c r="AJ47" s="514"/>
      <c r="AK47" s="557"/>
      <c r="AN47" s="176" t="e">
        <f>ROUNDDOWN(AG46/AF46,3)</f>
        <v>#DIV/0!</v>
      </c>
      <c r="AO47" s="179" t="e">
        <f>ROUNDDOWN(AJ46/AI46,3)</f>
        <v>#DIV/0!</v>
      </c>
      <c r="AR47" s="182">
        <f>IFERROR(VLOOKUP(AR371,DAY!$A$2:$E$744,6,0),0)</f>
        <v>0</v>
      </c>
    </row>
    <row r="48" spans="1:53" s="3" customFormat="1" ht="27.75" customHeight="1">
      <c r="A48" s="97" t="s">
        <v>74</v>
      </c>
      <c r="B48" s="392" t="s">
        <v>7</v>
      </c>
      <c r="C48" s="401"/>
      <c r="D48" s="26">
        <f>IFERROR(VLOOKUP(D371,DAY!$A$2:$E$3000,2,0),0)</f>
        <v>5</v>
      </c>
      <c r="E48" s="26">
        <f>IFERROR(VLOOKUP(E371,DAY!$A$2:$E$3000,2,0),0)</f>
        <v>5</v>
      </c>
      <c r="F48" s="26">
        <f>IFERROR(VLOOKUP(F371,DAY!$A$2:$E$3000,2,0),0)</f>
        <v>5</v>
      </c>
      <c r="G48" s="26">
        <f>IFERROR(VLOOKUP(G371,DAY!$A$2:$E$3000,2,0),0)</f>
        <v>5</v>
      </c>
      <c r="H48" s="26">
        <f>IFERROR(VLOOKUP(H371,DAY!$A$2:$E$3000,2,0),0)</f>
        <v>5</v>
      </c>
      <c r="I48" s="26">
        <f>IFERROR(VLOOKUP(I371,DAY!$A$2:$E$3000,2,0),0)</f>
        <v>6</v>
      </c>
      <c r="J48" s="26">
        <f>IFERROR(VLOOKUP(J371,DAY!$A$2:$E$3000,2,0),0)</f>
        <v>6</v>
      </c>
      <c r="K48" s="26">
        <f>IFERROR(VLOOKUP(K371,DAY!$A$2:$E$3000,2,0),0)</f>
        <v>6</v>
      </c>
      <c r="L48" s="26">
        <f>IFERROR(VLOOKUP(L371,DAY!$A$2:$E$3000,2,0),0)</f>
        <v>6</v>
      </c>
      <c r="M48" s="26">
        <f>IFERROR(VLOOKUP(M371,DAY!$A$2:$E$3000,2,0),0)</f>
        <v>6</v>
      </c>
      <c r="N48" s="26">
        <f>IFERROR(VLOOKUP(N371,DAY!$A$2:$E$3000,2,0),0)</f>
        <v>6</v>
      </c>
      <c r="O48" s="26">
        <f>IFERROR(VLOOKUP(O371,DAY!$A$2:$E$3000,2,0),0)</f>
        <v>6</v>
      </c>
      <c r="P48" s="26">
        <f>IFERROR(VLOOKUP(P371,DAY!$A$2:$E$3000,2,0),0)</f>
        <v>6</v>
      </c>
      <c r="Q48" s="26">
        <f>IFERROR(VLOOKUP(Q371,DAY!$A$2:$E$3000,2,0),0)</f>
        <v>6</v>
      </c>
      <c r="R48" s="26">
        <f>IFERROR(VLOOKUP(R371,DAY!$A$2:$E$3000,2,0),0)</f>
        <v>6</v>
      </c>
      <c r="S48" s="26">
        <f>IFERROR(VLOOKUP(S371,DAY!$A$2:$E$3000,2,0),0)</f>
        <v>6</v>
      </c>
      <c r="T48" s="26">
        <f>IFERROR(VLOOKUP(T371,DAY!$A$2:$E$3000,2,0),0)</f>
        <v>6</v>
      </c>
      <c r="U48" s="26">
        <f>IFERROR(VLOOKUP(U371,DAY!$A$2:$E$3000,2,0),0)</f>
        <v>6</v>
      </c>
      <c r="V48" s="26">
        <f>IFERROR(VLOOKUP(V371,DAY!$A$2:$E$3000,2,0),0)</f>
        <v>6</v>
      </c>
      <c r="W48" s="26">
        <f>IFERROR(VLOOKUP(W371,DAY!$A$2:$E$3000,2,0),0)</f>
        <v>6</v>
      </c>
      <c r="X48" s="26">
        <f>IFERROR(VLOOKUP(X371,DAY!$A$2:$E$3000,2,0),0)</f>
        <v>6</v>
      </c>
      <c r="Y48" s="26">
        <f>IFERROR(VLOOKUP(Y371,DAY!$A$2:$E$3000,2,0),0)</f>
        <v>6</v>
      </c>
      <c r="Z48" s="26">
        <f>IFERROR(VLOOKUP(Z371,DAY!$A$2:$E$3000,2,0),0)</f>
        <v>6</v>
      </c>
      <c r="AA48" s="26">
        <f>IFERROR(VLOOKUP(AA371,DAY!$A$2:$E$3000,2,0),0)</f>
        <v>6</v>
      </c>
      <c r="AB48" s="26">
        <f>IFERROR(VLOOKUP(AB371,DAY!$A$2:$E$3000,2,0),0)</f>
        <v>6</v>
      </c>
      <c r="AC48" s="26">
        <f>IFERROR(VLOOKUP(AC371,DAY!$A$2:$E$3000,2,0),0)</f>
        <v>6</v>
      </c>
      <c r="AD48" s="26">
        <f>IFERROR(VLOOKUP(AD371,DAY!$A$2:$E$3000,2,0),0)</f>
        <v>6</v>
      </c>
      <c r="AE48" s="26">
        <f>IFERROR(VLOOKUP(AE371,DAY!$A$2:$E$3000,2,0),0)</f>
        <v>6</v>
      </c>
      <c r="AF48" s="503" t="s">
        <v>23</v>
      </c>
      <c r="AG48" s="515" t="s">
        <v>6</v>
      </c>
      <c r="AH48" s="523" t="s">
        <v>93</v>
      </c>
      <c r="AI48" s="535" t="s">
        <v>23</v>
      </c>
      <c r="AJ48" s="509" t="s">
        <v>26</v>
      </c>
      <c r="AK48" s="129" t="s">
        <v>93</v>
      </c>
      <c r="AM48" s="1"/>
      <c r="AN48" s="177"/>
      <c r="AO48" s="177"/>
      <c r="AP48" s="1"/>
      <c r="AQ48" s="1"/>
      <c r="AR48" s="183">
        <f>IFERROR(VLOOKUP(AR371,DAY!$A$2:$E$744,6,0),0)</f>
        <v>0</v>
      </c>
      <c r="AS48" s="1"/>
      <c r="AT48" s="1"/>
      <c r="AU48" s="1"/>
      <c r="AV48" s="1"/>
      <c r="AW48" s="1"/>
      <c r="AX48" s="1"/>
      <c r="AY48" s="1"/>
      <c r="AZ48" s="1"/>
      <c r="BA48" s="1"/>
    </row>
    <row r="49" spans="1:53" ht="27.75" customHeight="1">
      <c r="A49" s="11"/>
      <c r="B49" s="385" t="s">
        <v>8</v>
      </c>
      <c r="C49" s="394"/>
      <c r="D49" s="22">
        <f>IFERROR(VLOOKUP(D371,DAY!$A$2:$E$3000,3,0),0)</f>
        <v>27</v>
      </c>
      <c r="E49" s="22">
        <f>IFERROR(VLOOKUP(E371,DAY!$A$2:$E$3000,3,0),0)</f>
        <v>28</v>
      </c>
      <c r="F49" s="22">
        <f>IFERROR(VLOOKUP(F371,DAY!$A$2:$E$3000,3,0),0)</f>
        <v>29</v>
      </c>
      <c r="G49" s="22">
        <f>IFERROR(VLOOKUP(G371,DAY!$A$2:$E$3000,3,0),0)</f>
        <v>30</v>
      </c>
      <c r="H49" s="22">
        <f>IFERROR(VLOOKUP(H371,DAY!$A$2:$E$3000,3,0),0)</f>
        <v>31</v>
      </c>
      <c r="I49" s="22">
        <f>IFERROR(VLOOKUP(I371,DAY!$A$2:$E$3000,3,0),0)</f>
        <v>1</v>
      </c>
      <c r="J49" s="22">
        <f>IFERROR(VLOOKUP(J371,DAY!$A$2:$E$3000,3,0),0)</f>
        <v>2</v>
      </c>
      <c r="K49" s="22">
        <f>IFERROR(VLOOKUP(K371,DAY!$A$2:$E$3000,3,0),0)</f>
        <v>3</v>
      </c>
      <c r="L49" s="22">
        <f>IFERROR(VLOOKUP(L371,DAY!$A$2:$E$3000,3,0),0)</f>
        <v>4</v>
      </c>
      <c r="M49" s="22">
        <f>IFERROR(VLOOKUP(M371,DAY!$A$2:$E$3000,3,0),0)</f>
        <v>5</v>
      </c>
      <c r="N49" s="22">
        <f>IFERROR(VLOOKUP(N371,DAY!$A$2:$E$3000,3,0),0)</f>
        <v>6</v>
      </c>
      <c r="O49" s="22">
        <f>IFERROR(VLOOKUP(O371,DAY!$A$2:$E$3000,3,0),0)</f>
        <v>7</v>
      </c>
      <c r="P49" s="22">
        <f>IFERROR(VLOOKUP(P371,DAY!$A$2:$E$3000,3,0),0)</f>
        <v>8</v>
      </c>
      <c r="Q49" s="22">
        <f>IFERROR(VLOOKUP(Q371,DAY!$A$2:$E$3000,3,0),0)</f>
        <v>9</v>
      </c>
      <c r="R49" s="22">
        <f>IFERROR(VLOOKUP(R371,DAY!$A$2:$E$3000,3,0),0)</f>
        <v>10</v>
      </c>
      <c r="S49" s="22">
        <f>IFERROR(VLOOKUP(S371,DAY!$A$2:$E$3000,3,0),0)</f>
        <v>11</v>
      </c>
      <c r="T49" s="22">
        <f>IFERROR(VLOOKUP(T371,DAY!$A$2:$E$3000,3,0),0)</f>
        <v>12</v>
      </c>
      <c r="U49" s="22">
        <f>IFERROR(VLOOKUP(U371,DAY!$A$2:$E$3000,3,0),0)</f>
        <v>13</v>
      </c>
      <c r="V49" s="22">
        <f>IFERROR(VLOOKUP(V371,DAY!$A$2:$E$3000,3,0),0)</f>
        <v>14</v>
      </c>
      <c r="W49" s="22">
        <f>IFERROR(VLOOKUP(W371,DAY!$A$2:$E$3000,3,0),0)</f>
        <v>15</v>
      </c>
      <c r="X49" s="22">
        <f>IFERROR(VLOOKUP(X371,DAY!$A$2:$E$3000,3,0),0)</f>
        <v>16</v>
      </c>
      <c r="Y49" s="22">
        <f>IFERROR(VLOOKUP(Y371,DAY!$A$2:$E$3000,3,0),0)</f>
        <v>17</v>
      </c>
      <c r="Z49" s="22">
        <f>IFERROR(VLOOKUP(Z371,DAY!$A$2:$E$3000,3,0),0)</f>
        <v>18</v>
      </c>
      <c r="AA49" s="22">
        <f>IFERROR(VLOOKUP(AA371,DAY!$A$2:$E$3000,3,0),0)</f>
        <v>19</v>
      </c>
      <c r="AB49" s="22">
        <f>IFERROR(VLOOKUP(AB371,DAY!$A$2:$E$3000,3,0),0)</f>
        <v>20</v>
      </c>
      <c r="AC49" s="22">
        <f>IFERROR(VLOOKUP(AC371,DAY!$A$2:$E$3000,3,0),0)</f>
        <v>21</v>
      </c>
      <c r="AD49" s="22">
        <f>IFERROR(VLOOKUP(AD371,DAY!$A$2:$E$3000,3,0),0)</f>
        <v>22</v>
      </c>
      <c r="AE49" s="89">
        <f>IFERROR(VLOOKUP(AE371,DAY!$A$2:$E$3000,3,0),0)</f>
        <v>23</v>
      </c>
      <c r="AF49" s="498"/>
      <c r="AG49" s="510"/>
      <c r="AH49" s="523"/>
      <c r="AI49" s="536"/>
      <c r="AJ49" s="510"/>
      <c r="AK49" s="129"/>
      <c r="AN49" s="177"/>
      <c r="AO49" s="177"/>
      <c r="AR49" s="23">
        <f>IFERROR(VLOOKUP(AR372,DAY!$A$2:$E$744,2,0),0)</f>
        <v>0</v>
      </c>
    </row>
    <row r="50" spans="1:53" ht="27.75" customHeight="1">
      <c r="A50" s="11"/>
      <c r="B50" s="386" t="s">
        <v>9</v>
      </c>
      <c r="C50" s="395"/>
      <c r="D50" s="23" t="str">
        <f>IFERROR(VLOOKUP(D371,DAY!$A$2:$E$3000,4,0),0)</f>
        <v>月</v>
      </c>
      <c r="E50" s="23" t="str">
        <f>IFERROR(VLOOKUP(E371,DAY!$A$2:$E$3000,4,0),0)</f>
        <v>火</v>
      </c>
      <c r="F50" s="23" t="str">
        <f>IFERROR(VLOOKUP(F371,DAY!$A$2:$E$3000,4,0),0)</f>
        <v>水</v>
      </c>
      <c r="G50" s="23" t="str">
        <f>IFERROR(VLOOKUP(G371,DAY!$A$2:$E$3000,4,0),0)</f>
        <v>木</v>
      </c>
      <c r="H50" s="23" t="str">
        <f>IFERROR(VLOOKUP(H371,DAY!$A$2:$E$3000,4,0),0)</f>
        <v>金</v>
      </c>
      <c r="I50" s="23" t="str">
        <f>IFERROR(VLOOKUP(I371,DAY!$A$2:$E$3000,4,0),0)</f>
        <v>土</v>
      </c>
      <c r="J50" s="23" t="str">
        <f>IFERROR(VLOOKUP(J371,DAY!$A$2:$E$3000,4,0),0)</f>
        <v>日</v>
      </c>
      <c r="K50" s="23" t="str">
        <f>IFERROR(VLOOKUP(K371,DAY!$A$2:$E$3000,4,0),0)</f>
        <v>月</v>
      </c>
      <c r="L50" s="23" t="str">
        <f>IFERROR(VLOOKUP(L371,DAY!$A$2:$E$3000,4,0),0)</f>
        <v>火</v>
      </c>
      <c r="M50" s="23" t="str">
        <f>IFERROR(VLOOKUP(M371,DAY!$A$2:$E$3000,4,0),0)</f>
        <v>水</v>
      </c>
      <c r="N50" s="23" t="str">
        <f>IFERROR(VLOOKUP(N371,DAY!$A$2:$E$3000,4,0),0)</f>
        <v>木</v>
      </c>
      <c r="O50" s="23" t="str">
        <f>IFERROR(VLOOKUP(O371,DAY!$A$2:$E$3000,4,0),0)</f>
        <v>金</v>
      </c>
      <c r="P50" s="23" t="str">
        <f>IFERROR(VLOOKUP(P371,DAY!$A$2:$E$3000,4,0),0)</f>
        <v>土</v>
      </c>
      <c r="Q50" s="23" t="str">
        <f>IFERROR(VLOOKUP(Q371,DAY!$A$2:$E$3000,4,0),0)</f>
        <v>日</v>
      </c>
      <c r="R50" s="23" t="str">
        <f>IFERROR(VLOOKUP(R371,DAY!$A$2:$E$3000,4,0),0)</f>
        <v>月</v>
      </c>
      <c r="S50" s="23" t="str">
        <f>IFERROR(VLOOKUP(S371,DAY!$A$2:$E$3000,4,0),0)</f>
        <v>火</v>
      </c>
      <c r="T50" s="23" t="str">
        <f>IFERROR(VLOOKUP(T371,DAY!$A$2:$E$3000,4,0),0)</f>
        <v>水</v>
      </c>
      <c r="U50" s="23" t="str">
        <f>IFERROR(VLOOKUP(U371,DAY!$A$2:$E$3000,4,0),0)</f>
        <v>木</v>
      </c>
      <c r="V50" s="23" t="str">
        <f>IFERROR(VLOOKUP(V371,DAY!$A$2:$E$3000,4,0),0)</f>
        <v>金</v>
      </c>
      <c r="W50" s="23" t="str">
        <f>IFERROR(VLOOKUP(W371,DAY!$A$2:$E$3000,4,0),0)</f>
        <v>土</v>
      </c>
      <c r="X50" s="23" t="str">
        <f>IFERROR(VLOOKUP(X371,DAY!$A$2:$E$3000,4,0),0)</f>
        <v>日</v>
      </c>
      <c r="Y50" s="23" t="str">
        <f>IFERROR(VLOOKUP(Y371,DAY!$A$2:$E$3000,4,0),0)</f>
        <v>月</v>
      </c>
      <c r="Z50" s="23" t="str">
        <f>IFERROR(VLOOKUP(Z371,DAY!$A$2:$E$3000,4,0),0)</f>
        <v>火</v>
      </c>
      <c r="AA50" s="23" t="str">
        <f>IFERROR(VLOOKUP(AA371,DAY!$A$2:$E$3000,4,0),0)</f>
        <v>水</v>
      </c>
      <c r="AB50" s="23" t="str">
        <f>IFERROR(VLOOKUP(AB371,DAY!$A$2:$E$3000,4,0),0)</f>
        <v>木</v>
      </c>
      <c r="AC50" s="23" t="str">
        <f>IFERROR(VLOOKUP(AC371,DAY!$A$2:$E$3000,4,0),0)</f>
        <v>金</v>
      </c>
      <c r="AD50" s="23" t="str">
        <f>IFERROR(VLOOKUP(AD371,DAY!$A$2:$E$3000,4,0),0)</f>
        <v>土</v>
      </c>
      <c r="AE50" s="23" t="str">
        <f>IFERROR(VLOOKUP(AE371,DAY!$A$2:$E$3000,4,0),0)</f>
        <v>日</v>
      </c>
      <c r="AF50" s="498"/>
      <c r="AG50" s="510"/>
      <c r="AH50" s="523"/>
      <c r="AI50" s="536"/>
      <c r="AJ50" s="510"/>
      <c r="AK50" s="129"/>
      <c r="AN50" s="177"/>
      <c r="AO50" s="177"/>
      <c r="AR50" s="25">
        <f>IFERROR(VLOOKUP(AR372,DAY!$A$2:$E$744,3,0),0)</f>
        <v>0</v>
      </c>
    </row>
    <row r="51" spans="1:53" ht="88.5" customHeight="1">
      <c r="A51" s="11"/>
      <c r="B51" s="387" t="s">
        <v>11</v>
      </c>
      <c r="C51" s="396"/>
      <c r="D51" s="24" t="str">
        <f>IFERROR(VLOOKUP(D371,DAY!$A$2:$E$3000,5,0),0)</f>
        <v/>
      </c>
      <c r="E51" s="24" t="str">
        <f>IFERROR(VLOOKUP(E371,DAY!$A$2:$E$3000,5,0),0)</f>
        <v/>
      </c>
      <c r="F51" s="24" t="str">
        <f>IFERROR(VLOOKUP(F371,DAY!$A$2:$E$3000,5,0),0)</f>
        <v/>
      </c>
      <c r="G51" s="24" t="str">
        <f>IFERROR(VLOOKUP(G371,DAY!$A$2:$E$3000,5,0),0)</f>
        <v/>
      </c>
      <c r="H51" s="24" t="str">
        <f>IFERROR(VLOOKUP(H371,DAY!$A$2:$E$3000,5,0),0)</f>
        <v/>
      </c>
      <c r="I51" s="24" t="str">
        <f>IFERROR(VLOOKUP(I371,DAY!$A$2:$E$3000,5,0),0)</f>
        <v/>
      </c>
      <c r="J51" s="24" t="str">
        <f>IFERROR(VLOOKUP(J371,DAY!$A$2:$E$3000,5,0),0)</f>
        <v/>
      </c>
      <c r="K51" s="24" t="str">
        <f>IFERROR(VLOOKUP(K371,DAY!$A$2:$E$3000,5,0),0)</f>
        <v/>
      </c>
      <c r="L51" s="24" t="str">
        <f>IFERROR(VLOOKUP(L371,DAY!$A$2:$E$3000,5,0),0)</f>
        <v/>
      </c>
      <c r="M51" s="24" t="str">
        <f>IFERROR(VLOOKUP(M371,DAY!$A$2:$E$3000,5,0),0)</f>
        <v/>
      </c>
      <c r="N51" s="24" t="str">
        <f>IFERROR(VLOOKUP(N371,DAY!$A$2:$E$3000,5,0),0)</f>
        <v/>
      </c>
      <c r="O51" s="24" t="str">
        <f>IFERROR(VLOOKUP(O371,DAY!$A$2:$E$3000,5,0),0)</f>
        <v/>
      </c>
      <c r="P51" s="24" t="str">
        <f>IFERROR(VLOOKUP(P371,DAY!$A$2:$E$3000,5,0),0)</f>
        <v/>
      </c>
      <c r="Q51" s="24" t="str">
        <f>IFERROR(VLOOKUP(Q371,DAY!$A$2:$E$3000,5,0),0)</f>
        <v/>
      </c>
      <c r="R51" s="24" t="str">
        <f>IFERROR(VLOOKUP(R371,DAY!$A$2:$E$3000,5,0),0)</f>
        <v/>
      </c>
      <c r="S51" s="24" t="str">
        <f>IFERROR(VLOOKUP(S371,DAY!$A$2:$E$3000,5,0),0)</f>
        <v/>
      </c>
      <c r="T51" s="24" t="str">
        <f>IFERROR(VLOOKUP(T371,DAY!$A$2:$E$3000,5,0),0)</f>
        <v/>
      </c>
      <c r="U51" s="24" t="str">
        <f>IFERROR(VLOOKUP(U371,DAY!$A$2:$E$3000,5,0),0)</f>
        <v/>
      </c>
      <c r="V51" s="24" t="str">
        <f>IFERROR(VLOOKUP(V371,DAY!$A$2:$E$3000,5,0),0)</f>
        <v/>
      </c>
      <c r="W51" s="24" t="str">
        <f>IFERROR(VLOOKUP(W371,DAY!$A$2:$E$3000,5,0),0)</f>
        <v/>
      </c>
      <c r="X51" s="24" t="str">
        <f>IFERROR(VLOOKUP(X371,DAY!$A$2:$E$3000,5,0),0)</f>
        <v/>
      </c>
      <c r="Y51" s="24" t="str">
        <f>IFERROR(VLOOKUP(Y371,DAY!$A$2:$E$3000,5,0),0)</f>
        <v/>
      </c>
      <c r="Z51" s="24" t="str">
        <f>IFERROR(VLOOKUP(Z371,DAY!$A$2:$E$3000,5,0),0)</f>
        <v/>
      </c>
      <c r="AA51" s="24" t="str">
        <f>IFERROR(VLOOKUP(AA371,DAY!$A$2:$E$3000,5,0),0)</f>
        <v/>
      </c>
      <c r="AB51" s="24" t="str">
        <f>IFERROR(VLOOKUP(AB371,DAY!$A$2:$E$3000,5,0),0)</f>
        <v/>
      </c>
      <c r="AC51" s="24" t="str">
        <f>IFERROR(VLOOKUP(AC371,DAY!$A$2:$E$3000,5,0),0)</f>
        <v/>
      </c>
      <c r="AD51" s="24" t="str">
        <f>IFERROR(VLOOKUP(AD371,DAY!$A$2:$E$3000,5,0),0)</f>
        <v/>
      </c>
      <c r="AE51" s="24" t="str">
        <f>IFERROR(VLOOKUP(AE371,DAY!$A$2:$E$3000,5,0),0)</f>
        <v/>
      </c>
      <c r="AF51" s="498"/>
      <c r="AG51" s="510"/>
      <c r="AH51" s="524"/>
      <c r="AI51" s="536"/>
      <c r="AJ51" s="510"/>
      <c r="AK51" s="130"/>
      <c r="AN51" s="173"/>
      <c r="AO51" s="173"/>
      <c r="AR51" s="25">
        <f>IFERROR(VLOOKUP(AR372,DAY!$A$2:$E$744,4,0),0)</f>
        <v>0</v>
      </c>
    </row>
    <row r="52" spans="1:53" ht="27.75" customHeight="1">
      <c r="A52" s="11"/>
      <c r="B52" s="388" t="str">
        <f>$B$20</f>
        <v>作業員A</v>
      </c>
      <c r="C52" s="397" t="s">
        <v>3</v>
      </c>
      <c r="D52" s="412"/>
      <c r="E52" s="412"/>
      <c r="F52" s="412"/>
      <c r="G52" s="412"/>
      <c r="H52" s="412"/>
      <c r="I52" s="412"/>
      <c r="J52" s="412"/>
      <c r="K52" s="412"/>
      <c r="L52" s="412"/>
      <c r="M52" s="412"/>
      <c r="N52" s="412"/>
      <c r="O52" s="412"/>
      <c r="P52" s="412"/>
      <c r="Q52" s="412"/>
      <c r="R52" s="412"/>
      <c r="S52" s="412"/>
      <c r="T52" s="412"/>
      <c r="U52" s="412"/>
      <c r="V52" s="412"/>
      <c r="W52" s="412"/>
      <c r="X52" s="412"/>
      <c r="Y52" s="412"/>
      <c r="Z52" s="412"/>
      <c r="AA52" s="412"/>
      <c r="AB52" s="412"/>
      <c r="AC52" s="412"/>
      <c r="AD52" s="412"/>
      <c r="AE52" s="412"/>
      <c r="AF52" s="499">
        <f>IF(COUNT(D52:AE52)=0,+(COUNTIF(D52:AE52,"作業"))+(COUNTIF(D52:AE52,"休日")),"")</f>
        <v>0</v>
      </c>
      <c r="AG52" s="511">
        <f>IF(+COUNT(D52:AE52)=0,(COUNTIF(D52:AE52,"休日")),"")</f>
        <v>0</v>
      </c>
      <c r="AH52" s="525">
        <f>IFERROR(IF(COUNTA(D52:AE52)=0,0,IF(COUNTA(D52:AE52)&lt;28,$G$359,IF(AN53&gt;0.284,$G$357,$G$358))),0)</f>
        <v>0</v>
      </c>
      <c r="AI52" s="537">
        <f>IF(COUNT(D53:AE53)=0,+(COUNTIF(D53:AE53,"作業"))+(COUNTIF(D53:AE53,"休日")),"")</f>
        <v>0</v>
      </c>
      <c r="AJ52" s="511">
        <f>IF(COUNT(D53:AE53)=0,(COUNTIF(D53:AE53,"休日")),"")</f>
        <v>0</v>
      </c>
      <c r="AK52" s="554">
        <f>IFERROR(IF(COUNTA(D53:AE53)=0,0,IF(COUNTA(D53:AE53)&lt;28,$G$359,IF(AO53&gt;0.284,$G$355,$G$356))),0)</f>
        <v>0</v>
      </c>
      <c r="AM52" s="3"/>
      <c r="AN52" s="177"/>
      <c r="AO52" s="177"/>
      <c r="AP52" s="3"/>
      <c r="AQ52" s="3"/>
      <c r="AR52" s="24">
        <f>IFERROR(VLOOKUP(AR400,DAY!$A$2:$E$744,5,0),0)</f>
        <v>0</v>
      </c>
      <c r="AS52" s="3"/>
      <c r="AT52" s="3"/>
      <c r="AU52" s="3"/>
      <c r="AV52" s="3"/>
      <c r="AW52" s="3"/>
      <c r="AX52" s="3"/>
      <c r="AY52" s="3"/>
      <c r="AZ52" s="3"/>
      <c r="BA52" s="3"/>
    </row>
    <row r="53" spans="1:53" ht="27.75" customHeight="1">
      <c r="A53" s="11"/>
      <c r="B53" s="389"/>
      <c r="C53" s="398" t="s">
        <v>14</v>
      </c>
      <c r="D53" s="411"/>
      <c r="E53" s="411"/>
      <c r="F53" s="411"/>
      <c r="G53" s="411"/>
      <c r="H53" s="411"/>
      <c r="I53" s="411"/>
      <c r="J53" s="411"/>
      <c r="K53" s="411"/>
      <c r="L53" s="411"/>
      <c r="M53" s="411"/>
      <c r="N53" s="411"/>
      <c r="O53" s="411"/>
      <c r="P53" s="411"/>
      <c r="Q53" s="411"/>
      <c r="R53" s="411"/>
      <c r="S53" s="411"/>
      <c r="T53" s="411"/>
      <c r="U53" s="411"/>
      <c r="V53" s="411"/>
      <c r="W53" s="411"/>
      <c r="X53" s="411"/>
      <c r="Y53" s="411"/>
      <c r="Z53" s="411"/>
      <c r="AA53" s="411"/>
      <c r="AB53" s="411"/>
      <c r="AC53" s="411"/>
      <c r="AD53" s="411"/>
      <c r="AE53" s="411"/>
      <c r="AF53" s="500">
        <f>IFERROR(AN53,0)</f>
        <v>0</v>
      </c>
      <c r="AG53" s="512"/>
      <c r="AH53" s="526"/>
      <c r="AI53" s="538">
        <f>IFERROR(AO53,0)</f>
        <v>0</v>
      </c>
      <c r="AJ53" s="512"/>
      <c r="AK53" s="555"/>
      <c r="AN53" s="176" t="e">
        <f>ROUNDDOWN(AG52/AF52,3)</f>
        <v>#DIV/0!</v>
      </c>
      <c r="AO53" s="179" t="e">
        <f>ROUNDDOWN(AJ52/AI52,3)</f>
        <v>#DIV/0!</v>
      </c>
      <c r="AR53" s="182">
        <f>IFERROR(VLOOKUP(AR400,DAY!$A$2:$E$744,6,0),0)</f>
        <v>0</v>
      </c>
    </row>
    <row r="54" spans="1:53" ht="27.75" customHeight="1">
      <c r="A54" s="11"/>
      <c r="B54" s="388" t="str">
        <f>$B$22</f>
        <v>作業員B</v>
      </c>
      <c r="C54" s="397" t="s">
        <v>3</v>
      </c>
      <c r="D54" s="412"/>
      <c r="E54" s="412"/>
      <c r="F54" s="412"/>
      <c r="G54" s="412"/>
      <c r="H54" s="412"/>
      <c r="I54" s="412"/>
      <c r="J54" s="412"/>
      <c r="K54" s="412"/>
      <c r="L54" s="412"/>
      <c r="M54" s="412"/>
      <c r="N54" s="412"/>
      <c r="O54" s="412"/>
      <c r="P54" s="412"/>
      <c r="Q54" s="412"/>
      <c r="R54" s="412"/>
      <c r="S54" s="412"/>
      <c r="T54" s="412"/>
      <c r="U54" s="412"/>
      <c r="V54" s="412"/>
      <c r="W54" s="412"/>
      <c r="X54" s="412"/>
      <c r="Y54" s="412"/>
      <c r="Z54" s="412"/>
      <c r="AA54" s="412"/>
      <c r="AB54" s="412"/>
      <c r="AC54" s="412"/>
      <c r="AD54" s="412"/>
      <c r="AE54" s="412"/>
      <c r="AF54" s="499">
        <f>IF(COUNT(D54:AE54)=0,+(COUNTIF(D54:AE54,"作業"))+(COUNTIF(D54:AE54,"休日")),"")</f>
        <v>0</v>
      </c>
      <c r="AG54" s="511">
        <f>IF(+COUNT(D54:AE54)=0,(COUNTIF(D54:AE54,"休日")),"")</f>
        <v>0</v>
      </c>
      <c r="AH54" s="525">
        <f>IFERROR(IF(COUNTA(D54:AE54)=0,0,IF(COUNTA(D54:AE54)&lt;28,$G$359,IF(AN55&gt;0.284,$G$357,$G$358))),0)</f>
        <v>0</v>
      </c>
      <c r="AI54" s="537">
        <f>IF(COUNT(D55:AE55)=0,+(COUNTIF(D55:AE55,"作業"))+(COUNTIF(D55:AE55,"休日")),"")</f>
        <v>0</v>
      </c>
      <c r="AJ54" s="511">
        <f>IF(COUNT(D55:AE55)=0,(COUNTIF(D55:AE55,"休日")),"")</f>
        <v>0</v>
      </c>
      <c r="AK54" s="554">
        <f>IFERROR(IF(COUNTA(D55:AE55)=0,0,IF(COUNTA(D55:AE55)&lt;28,$G$359,IF(AO55&gt;0.284,$G$355,$G$356))),0)</f>
        <v>0</v>
      </c>
      <c r="AM54" s="3"/>
      <c r="AN54" s="177"/>
      <c r="AO54" s="177"/>
      <c r="AP54" s="3"/>
      <c r="AQ54" s="3"/>
      <c r="AR54" s="24">
        <f>IFERROR(VLOOKUP(AR396,DAY!$A$2:$E$744,5,0),0)</f>
        <v>0</v>
      </c>
      <c r="AS54" s="3"/>
      <c r="AT54" s="3"/>
      <c r="AU54" s="3"/>
      <c r="AV54" s="3"/>
      <c r="AW54" s="3"/>
      <c r="AX54" s="3"/>
      <c r="AY54" s="3"/>
      <c r="AZ54" s="3"/>
      <c r="BA54" s="3"/>
    </row>
    <row r="55" spans="1:53" ht="27.75" customHeight="1">
      <c r="A55" s="11"/>
      <c r="B55" s="389"/>
      <c r="C55" s="398" t="s">
        <v>14</v>
      </c>
      <c r="D55" s="411"/>
      <c r="E55" s="411"/>
      <c r="F55" s="411"/>
      <c r="G55" s="411"/>
      <c r="H55" s="411"/>
      <c r="I55" s="411"/>
      <c r="J55" s="411"/>
      <c r="K55" s="411"/>
      <c r="L55" s="411"/>
      <c r="M55" s="411"/>
      <c r="N55" s="411"/>
      <c r="O55" s="411"/>
      <c r="P55" s="411"/>
      <c r="Q55" s="411"/>
      <c r="R55" s="411"/>
      <c r="S55" s="411"/>
      <c r="T55" s="411"/>
      <c r="U55" s="411"/>
      <c r="V55" s="411"/>
      <c r="W55" s="411"/>
      <c r="X55" s="411"/>
      <c r="Y55" s="411"/>
      <c r="Z55" s="411"/>
      <c r="AA55" s="411"/>
      <c r="AB55" s="411"/>
      <c r="AC55" s="411"/>
      <c r="AD55" s="411"/>
      <c r="AE55" s="411"/>
      <c r="AF55" s="500">
        <f>IFERROR(AN55,0)</f>
        <v>0</v>
      </c>
      <c r="AG55" s="512"/>
      <c r="AH55" s="526"/>
      <c r="AI55" s="538">
        <f>IFERROR(AO55,0)</f>
        <v>0</v>
      </c>
      <c r="AJ55" s="512"/>
      <c r="AK55" s="555"/>
      <c r="AN55" s="176" t="e">
        <f>ROUNDDOWN(AG54/AF54,3)</f>
        <v>#DIV/0!</v>
      </c>
      <c r="AO55" s="179" t="e">
        <f>ROUNDDOWN(AJ54/AI54,3)</f>
        <v>#DIV/0!</v>
      </c>
      <c r="AR55" s="182">
        <f>IFERROR(VLOOKUP(AR396,DAY!$A$2:$E$744,6,0),0)</f>
        <v>0</v>
      </c>
    </row>
    <row r="56" spans="1:53" ht="27.75" customHeight="1">
      <c r="A56" s="11"/>
      <c r="B56" s="388" t="str">
        <f>$B$24</f>
        <v>作業員C</v>
      </c>
      <c r="C56" s="397" t="s">
        <v>3</v>
      </c>
      <c r="D56" s="412"/>
      <c r="E56" s="412"/>
      <c r="F56" s="412"/>
      <c r="G56" s="412"/>
      <c r="H56" s="412"/>
      <c r="I56" s="412"/>
      <c r="J56" s="412"/>
      <c r="K56" s="412"/>
      <c r="L56" s="412"/>
      <c r="M56" s="412"/>
      <c r="N56" s="412"/>
      <c r="O56" s="412"/>
      <c r="P56" s="412"/>
      <c r="Q56" s="412"/>
      <c r="R56" s="412"/>
      <c r="S56" s="412"/>
      <c r="T56" s="412"/>
      <c r="U56" s="412"/>
      <c r="V56" s="412"/>
      <c r="W56" s="412"/>
      <c r="X56" s="412"/>
      <c r="Y56" s="412"/>
      <c r="Z56" s="412"/>
      <c r="AA56" s="412"/>
      <c r="AB56" s="412"/>
      <c r="AC56" s="412"/>
      <c r="AD56" s="412"/>
      <c r="AE56" s="412"/>
      <c r="AF56" s="499">
        <f>IF(COUNT(D56:AE56)=0,+(COUNTIF(D56:AE56,"作業"))+(COUNTIF(D56:AE56,"休日")),"")</f>
        <v>0</v>
      </c>
      <c r="AG56" s="511">
        <f>IF(+COUNT(D56:AE56)=0,(COUNTIF(D56:AE56,"休日")),"")</f>
        <v>0</v>
      </c>
      <c r="AH56" s="525">
        <f>IFERROR(IF(COUNTA(D56:AE56)=0,0,IF(COUNTA(D56:AE56)&lt;28,$G$359,IF(AN57&gt;0.284,$G$357,$G$358))),0)</f>
        <v>0</v>
      </c>
      <c r="AI56" s="537">
        <f>IF(COUNT(D57:AE57)=0,+(COUNTIF(D57:AE57,"作業"))+(COUNTIF(D57:AE57,"休日")),"")</f>
        <v>0</v>
      </c>
      <c r="AJ56" s="511">
        <f>IF(COUNT(D57:AE57)=0,(COUNTIF(D57:AE57,"休日")),"")</f>
        <v>0</v>
      </c>
      <c r="AK56" s="554">
        <f>IFERROR(IF(COUNTA(D57:AE57)=0,0,IF(COUNTA(D57:AE57)&lt;28,$G$359,IF(AO57&gt;0.284,$G$355,$G$356))),0)</f>
        <v>0</v>
      </c>
      <c r="AM56" s="3"/>
      <c r="AN56" s="177"/>
      <c r="AO56" s="177"/>
      <c r="AP56" s="3"/>
      <c r="AQ56" s="3"/>
      <c r="AR56" s="24">
        <f>IFERROR(VLOOKUP(AR398,DAY!$A$2:$E$744,5,0),0)</f>
        <v>0</v>
      </c>
      <c r="AS56" s="3"/>
      <c r="AT56" s="3"/>
      <c r="AU56" s="3"/>
      <c r="AV56" s="3"/>
      <c r="AW56" s="3"/>
      <c r="AX56" s="3"/>
      <c r="AY56" s="3"/>
      <c r="AZ56" s="3"/>
      <c r="BA56" s="3"/>
    </row>
    <row r="57" spans="1:53" ht="27.75" customHeight="1">
      <c r="A57" s="11"/>
      <c r="B57" s="389"/>
      <c r="C57" s="398" t="s">
        <v>14</v>
      </c>
      <c r="D57" s="411"/>
      <c r="E57" s="411"/>
      <c r="F57" s="411"/>
      <c r="G57" s="411"/>
      <c r="H57" s="411"/>
      <c r="I57" s="411"/>
      <c r="J57" s="411"/>
      <c r="K57" s="411"/>
      <c r="L57" s="411"/>
      <c r="M57" s="411"/>
      <c r="N57" s="411"/>
      <c r="O57" s="411"/>
      <c r="P57" s="411"/>
      <c r="Q57" s="411"/>
      <c r="R57" s="411"/>
      <c r="S57" s="411"/>
      <c r="T57" s="411"/>
      <c r="U57" s="411"/>
      <c r="V57" s="411"/>
      <c r="W57" s="411"/>
      <c r="X57" s="411"/>
      <c r="Y57" s="411"/>
      <c r="Z57" s="411"/>
      <c r="AA57" s="411"/>
      <c r="AB57" s="411"/>
      <c r="AC57" s="411"/>
      <c r="AD57" s="411"/>
      <c r="AE57" s="411"/>
      <c r="AF57" s="500">
        <f>IFERROR(AN57,0)</f>
        <v>0</v>
      </c>
      <c r="AG57" s="512"/>
      <c r="AH57" s="526"/>
      <c r="AI57" s="538">
        <f>IFERROR(AO57,0)</f>
        <v>0</v>
      </c>
      <c r="AJ57" s="512"/>
      <c r="AK57" s="555"/>
      <c r="AN57" s="176" t="e">
        <f>ROUNDDOWN(AG56/AF56,3)</f>
        <v>#DIV/0!</v>
      </c>
      <c r="AO57" s="179" t="e">
        <f>ROUNDDOWN(AJ56/AI56,3)</f>
        <v>#DIV/0!</v>
      </c>
      <c r="AR57" s="182">
        <f>IFERROR(VLOOKUP(AR398,DAY!$A$2:$E$744,6,0),0)</f>
        <v>0</v>
      </c>
    </row>
    <row r="58" spans="1:53" ht="27.75" customHeight="1">
      <c r="A58" s="11"/>
      <c r="B58" s="388" t="str">
        <f>$B$26</f>
        <v>作業員D</v>
      </c>
      <c r="C58" s="397" t="s">
        <v>3</v>
      </c>
      <c r="D58" s="412"/>
      <c r="E58" s="412"/>
      <c r="F58" s="412"/>
      <c r="G58" s="412"/>
      <c r="H58" s="412"/>
      <c r="I58" s="412"/>
      <c r="J58" s="412"/>
      <c r="K58" s="412"/>
      <c r="L58" s="412"/>
      <c r="M58" s="412"/>
      <c r="N58" s="412"/>
      <c r="O58" s="412"/>
      <c r="P58" s="412"/>
      <c r="Q58" s="412"/>
      <c r="R58" s="412"/>
      <c r="S58" s="412"/>
      <c r="T58" s="412"/>
      <c r="U58" s="412"/>
      <c r="V58" s="412"/>
      <c r="W58" s="412"/>
      <c r="X58" s="412"/>
      <c r="Y58" s="412"/>
      <c r="Z58" s="412"/>
      <c r="AA58" s="412"/>
      <c r="AB58" s="412"/>
      <c r="AC58" s="412"/>
      <c r="AD58" s="412"/>
      <c r="AE58" s="412"/>
      <c r="AF58" s="499">
        <f>IF(COUNT(D58:AE58)=0,+(COUNTIF(D58:AE58,"作業"))+(COUNTIF(D58:AE58,"休日")),"")</f>
        <v>0</v>
      </c>
      <c r="AG58" s="511">
        <f>IF(+COUNT(D58:AE58)=0,(COUNTIF(D58:AE58,"休日")),"")</f>
        <v>0</v>
      </c>
      <c r="AH58" s="525">
        <f>IFERROR(IF(COUNTA(D58:AE58)=0,0,IF(COUNTA(D58:AE58)&lt;28,$G$359,IF(AN59&gt;0.284,$G$357,$G$358))),0)</f>
        <v>0</v>
      </c>
      <c r="AI58" s="537">
        <f>IF(COUNT(D59:AE59)=0,+(COUNTIF(D59:AE59,"作業"))+(COUNTIF(D59:AE59,"休日")),"")</f>
        <v>0</v>
      </c>
      <c r="AJ58" s="511">
        <f>IF(COUNT(D59:AE59)=0,(COUNTIF(D59:AE59,"休日")),"")</f>
        <v>0</v>
      </c>
      <c r="AK58" s="554">
        <f>IFERROR(IF(COUNTA(D59:AE59)=0,0,IF(COUNTA(D59:AE59)&lt;28,$G$359,IF(AO59&gt;0.284,$G$355,$G$356))),0)</f>
        <v>0</v>
      </c>
      <c r="AM58" s="3"/>
      <c r="AN58" s="177"/>
      <c r="AO58" s="177"/>
      <c r="AP58" s="3"/>
      <c r="AQ58" s="3"/>
      <c r="AR58" s="24">
        <f>IFERROR(VLOOKUP(AR400,DAY!$A$2:$E$744,5,0),0)</f>
        <v>0</v>
      </c>
      <c r="AS58" s="3"/>
      <c r="AT58" s="3"/>
      <c r="AU58" s="3"/>
      <c r="AV58" s="3"/>
      <c r="AW58" s="3"/>
      <c r="AX58" s="3"/>
      <c r="AY58" s="3"/>
      <c r="AZ58" s="3"/>
      <c r="BA58" s="3"/>
    </row>
    <row r="59" spans="1:53" ht="27.75" customHeight="1">
      <c r="A59" s="11"/>
      <c r="B59" s="389"/>
      <c r="C59" s="398" t="s">
        <v>14</v>
      </c>
      <c r="D59" s="411"/>
      <c r="E59" s="411"/>
      <c r="F59" s="411"/>
      <c r="G59" s="411"/>
      <c r="H59" s="411"/>
      <c r="I59" s="411"/>
      <c r="J59" s="411"/>
      <c r="K59" s="411"/>
      <c r="L59" s="411"/>
      <c r="M59" s="411"/>
      <c r="N59" s="411"/>
      <c r="O59" s="411"/>
      <c r="P59" s="411"/>
      <c r="Q59" s="411"/>
      <c r="R59" s="411"/>
      <c r="S59" s="411"/>
      <c r="T59" s="411"/>
      <c r="U59" s="411"/>
      <c r="V59" s="411"/>
      <c r="W59" s="411"/>
      <c r="X59" s="411"/>
      <c r="Y59" s="411"/>
      <c r="Z59" s="411"/>
      <c r="AA59" s="411"/>
      <c r="AB59" s="411"/>
      <c r="AC59" s="411"/>
      <c r="AD59" s="411"/>
      <c r="AE59" s="411"/>
      <c r="AF59" s="500">
        <f>IFERROR(AN59,0)</f>
        <v>0</v>
      </c>
      <c r="AG59" s="512"/>
      <c r="AH59" s="526"/>
      <c r="AI59" s="538">
        <f>IFERROR(AO59,0)</f>
        <v>0</v>
      </c>
      <c r="AJ59" s="512"/>
      <c r="AK59" s="555"/>
      <c r="AN59" s="176" t="e">
        <f>ROUNDDOWN(AG58/AF58,3)</f>
        <v>#DIV/0!</v>
      </c>
      <c r="AO59" s="179" t="e">
        <f>ROUNDDOWN(AJ58/AI58,3)</f>
        <v>#DIV/0!</v>
      </c>
      <c r="AR59" s="182">
        <f>IFERROR(VLOOKUP(AR400,DAY!$A$2:$E$744,6,0),0)</f>
        <v>0</v>
      </c>
    </row>
    <row r="60" spans="1:53" ht="27.75" customHeight="1">
      <c r="A60" s="11"/>
      <c r="B60" s="388" t="str">
        <f>$B$28</f>
        <v>作業員E</v>
      </c>
      <c r="C60" s="397" t="s">
        <v>3</v>
      </c>
      <c r="D60" s="412"/>
      <c r="E60" s="412"/>
      <c r="F60" s="412"/>
      <c r="G60" s="412"/>
      <c r="H60" s="412"/>
      <c r="I60" s="412"/>
      <c r="J60" s="412"/>
      <c r="K60" s="412"/>
      <c r="L60" s="412"/>
      <c r="M60" s="412"/>
      <c r="N60" s="412"/>
      <c r="O60" s="412"/>
      <c r="P60" s="412"/>
      <c r="Q60" s="412"/>
      <c r="R60" s="412"/>
      <c r="S60" s="412"/>
      <c r="T60" s="412"/>
      <c r="U60" s="412"/>
      <c r="V60" s="412"/>
      <c r="W60" s="412"/>
      <c r="X60" s="412"/>
      <c r="Y60" s="412"/>
      <c r="Z60" s="412"/>
      <c r="AA60" s="412"/>
      <c r="AB60" s="412"/>
      <c r="AC60" s="412"/>
      <c r="AD60" s="412"/>
      <c r="AE60" s="412"/>
      <c r="AF60" s="499">
        <f>IF(COUNT(D60:AE60)=0,+(COUNTIF(D60:AE60,"作業"))+(COUNTIF(D60:AE60,"休日")),"")</f>
        <v>0</v>
      </c>
      <c r="AG60" s="511">
        <f>IF(+COUNT(D60:AE60)=0,(COUNTIF(D60:AE60,"休日")),"")</f>
        <v>0</v>
      </c>
      <c r="AH60" s="525">
        <f>IFERROR(IF(COUNTA(D60:AE60)=0,0,IF(COUNTA(D60:AE60)&lt;28,$G$359,IF(AN61&gt;0.284,$G$357,$G$358))),0)</f>
        <v>0</v>
      </c>
      <c r="AI60" s="537">
        <f>IF(COUNT(D61:AE61)=0,+(COUNTIF(D61:AE61,"作業"))+(COUNTIF(D61:AE61,"休日")),"")</f>
        <v>0</v>
      </c>
      <c r="AJ60" s="511">
        <f>IF(COUNT(D61:AE61)=0,(COUNTIF(D61:AE61,"休日")),"")</f>
        <v>0</v>
      </c>
      <c r="AK60" s="554">
        <f>IFERROR(IF(COUNTA(D61:AE61)=0,0,IF(COUNTA(D61:AE61)&lt;28,$G$359,IF(AO61&gt;0.284,$G$355,$G$356))),0)</f>
        <v>0</v>
      </c>
      <c r="AM60" s="3"/>
      <c r="AN60" s="177"/>
      <c r="AO60" s="177"/>
      <c r="AP60" s="3"/>
      <c r="AQ60" s="3"/>
      <c r="AR60" s="24">
        <f>IFERROR(VLOOKUP(AR402,DAY!$A$2:$E$744,5,0),0)</f>
        <v>0</v>
      </c>
      <c r="AS60" s="3"/>
      <c r="AT60" s="3"/>
      <c r="AU60" s="3"/>
      <c r="AV60" s="3"/>
      <c r="AW60" s="3"/>
      <c r="AX60" s="3"/>
      <c r="AY60" s="3"/>
      <c r="AZ60" s="3"/>
      <c r="BA60" s="3"/>
    </row>
    <row r="61" spans="1:53" ht="27.75" customHeight="1">
      <c r="A61" s="11"/>
      <c r="B61" s="389"/>
      <c r="C61" s="398" t="s">
        <v>14</v>
      </c>
      <c r="D61" s="411"/>
      <c r="E61" s="411"/>
      <c r="F61" s="411"/>
      <c r="G61" s="411"/>
      <c r="H61" s="411"/>
      <c r="I61" s="411"/>
      <c r="J61" s="411"/>
      <c r="K61" s="411"/>
      <c r="L61" s="411"/>
      <c r="M61" s="411"/>
      <c r="N61" s="411"/>
      <c r="O61" s="411"/>
      <c r="P61" s="411"/>
      <c r="Q61" s="411"/>
      <c r="R61" s="411"/>
      <c r="S61" s="411"/>
      <c r="T61" s="411"/>
      <c r="U61" s="411"/>
      <c r="V61" s="411"/>
      <c r="W61" s="411"/>
      <c r="X61" s="411"/>
      <c r="Y61" s="411"/>
      <c r="Z61" s="411"/>
      <c r="AA61" s="411"/>
      <c r="AB61" s="411"/>
      <c r="AC61" s="411"/>
      <c r="AD61" s="411"/>
      <c r="AE61" s="411"/>
      <c r="AF61" s="500">
        <f>IFERROR(AN61,0)</f>
        <v>0</v>
      </c>
      <c r="AG61" s="512"/>
      <c r="AH61" s="526"/>
      <c r="AI61" s="538">
        <f>IFERROR(AO61,0)</f>
        <v>0</v>
      </c>
      <c r="AJ61" s="512"/>
      <c r="AK61" s="555"/>
      <c r="AN61" s="176" t="e">
        <f>ROUNDDOWN(AG60/AF60,3)</f>
        <v>#DIV/0!</v>
      </c>
      <c r="AO61" s="179" t="e">
        <f>ROUNDDOWN(AJ60/AI60,3)</f>
        <v>#DIV/0!</v>
      </c>
      <c r="AR61" s="182">
        <f>IFERROR(VLOOKUP(AR402,DAY!$A$2:$E$744,6,0),0)</f>
        <v>0</v>
      </c>
    </row>
    <row r="62" spans="1:53" ht="27.75" customHeight="1">
      <c r="A62" s="11"/>
      <c r="B62" s="388" t="str">
        <f>$B$30</f>
        <v>作業員F</v>
      </c>
      <c r="C62" s="397" t="s">
        <v>3</v>
      </c>
      <c r="D62" s="412"/>
      <c r="E62" s="412"/>
      <c r="F62" s="412"/>
      <c r="G62" s="412"/>
      <c r="H62" s="412"/>
      <c r="I62" s="412"/>
      <c r="J62" s="412"/>
      <c r="K62" s="412"/>
      <c r="L62" s="412"/>
      <c r="M62" s="412"/>
      <c r="N62" s="412"/>
      <c r="O62" s="412"/>
      <c r="P62" s="412"/>
      <c r="Q62" s="412"/>
      <c r="R62" s="412"/>
      <c r="S62" s="412"/>
      <c r="T62" s="412"/>
      <c r="U62" s="412"/>
      <c r="V62" s="412"/>
      <c r="W62" s="412"/>
      <c r="X62" s="412"/>
      <c r="Y62" s="412"/>
      <c r="Z62" s="412"/>
      <c r="AA62" s="412"/>
      <c r="AB62" s="412"/>
      <c r="AC62" s="412"/>
      <c r="AD62" s="412"/>
      <c r="AE62" s="412"/>
      <c r="AF62" s="499">
        <f>IF(COUNT(D62:AE62)=0,+(COUNTIF(D62:AE62,"作業"))+(COUNTIF(D62:AE62,"休日")),"")</f>
        <v>0</v>
      </c>
      <c r="AG62" s="511">
        <f>IF(+COUNT(D62:AE62)=0,(COUNTIF(D62:AE62,"休日")),"")</f>
        <v>0</v>
      </c>
      <c r="AH62" s="525">
        <f>IFERROR(IF(COUNTA(D62:AE62)=0,0,IF(COUNTA(D62:AE62)&lt;28,$G$359,IF(AN63&gt;0.284,$G$357,$G$358))),0)</f>
        <v>0</v>
      </c>
      <c r="AI62" s="537">
        <f>IF(COUNT(D63:AE63)=0,+(COUNTIF(D63:AE63,"作業"))+(COUNTIF(D63:AE63,"休日")),"")</f>
        <v>0</v>
      </c>
      <c r="AJ62" s="511">
        <f>IF(COUNT(D63:AE63)=0,(COUNTIF(D63:AE63,"休日")),"")</f>
        <v>0</v>
      </c>
      <c r="AK62" s="554">
        <f>IFERROR(IF(COUNTA(D63:AE63)=0,0,IF(COUNTA(D63:AE63)&lt;28,$G$359,IF(AO63&gt;0.284,$G$355,$G$356))),0)</f>
        <v>0</v>
      </c>
      <c r="AM62" s="3"/>
      <c r="AN62" s="177"/>
      <c r="AO62" s="177"/>
      <c r="AP62" s="3"/>
      <c r="AQ62" s="3"/>
      <c r="AR62" s="24">
        <f>IFERROR(VLOOKUP(AR372,DAY!$A$2:$E$744,5,0),0)</f>
        <v>0</v>
      </c>
      <c r="AS62" s="3"/>
      <c r="AT62" s="3"/>
      <c r="AU62" s="3"/>
      <c r="AV62" s="3"/>
      <c r="AW62" s="3"/>
      <c r="AX62" s="3"/>
      <c r="AY62" s="3"/>
      <c r="AZ62" s="3"/>
      <c r="BA62" s="3"/>
    </row>
    <row r="63" spans="1:53" ht="27.75" customHeight="1">
      <c r="A63" s="12"/>
      <c r="B63" s="389"/>
      <c r="C63" s="400" t="s">
        <v>14</v>
      </c>
      <c r="D63" s="414"/>
      <c r="E63" s="414"/>
      <c r="F63" s="414"/>
      <c r="G63" s="414"/>
      <c r="H63" s="414"/>
      <c r="I63" s="414"/>
      <c r="J63" s="414"/>
      <c r="K63" s="414"/>
      <c r="L63" s="414"/>
      <c r="M63" s="414"/>
      <c r="N63" s="414"/>
      <c r="O63" s="414"/>
      <c r="P63" s="414"/>
      <c r="Q63" s="414"/>
      <c r="R63" s="414"/>
      <c r="S63" s="414"/>
      <c r="T63" s="414"/>
      <c r="U63" s="414"/>
      <c r="V63" s="414"/>
      <c r="W63" s="414"/>
      <c r="X63" s="414"/>
      <c r="Y63" s="414"/>
      <c r="Z63" s="414"/>
      <c r="AA63" s="414"/>
      <c r="AB63" s="414"/>
      <c r="AC63" s="414"/>
      <c r="AD63" s="414"/>
      <c r="AE63" s="414"/>
      <c r="AF63" s="502">
        <f>IFERROR(AN63,0)</f>
        <v>0</v>
      </c>
      <c r="AG63" s="514"/>
      <c r="AH63" s="529"/>
      <c r="AI63" s="540">
        <f>IFERROR(AO63,0)</f>
        <v>0</v>
      </c>
      <c r="AJ63" s="514"/>
      <c r="AK63" s="557"/>
      <c r="AN63" s="176" t="e">
        <f>ROUNDDOWN(AG62/AF62,3)</f>
        <v>#DIV/0!</v>
      </c>
      <c r="AO63" s="179" t="e">
        <f>ROUNDDOWN(AJ62/AI62,3)</f>
        <v>#DIV/0!</v>
      </c>
      <c r="AR63" s="182">
        <f>IFERROR(VLOOKUP(AR372,DAY!$A$2:$E$744,6,0),0)</f>
        <v>0</v>
      </c>
    </row>
    <row r="64" spans="1:53" s="3" customFormat="1" ht="27.75" customHeight="1">
      <c r="A64" s="10" t="s">
        <v>72</v>
      </c>
      <c r="B64" s="384" t="s">
        <v>7</v>
      </c>
      <c r="C64" s="393"/>
      <c r="D64" s="21">
        <f>IFERROR(VLOOKUP(D372,DAY!$A$2:$E$3000,2,0),0)</f>
        <v>6</v>
      </c>
      <c r="E64" s="21">
        <f>IFERROR(VLOOKUP(E372,DAY!$A$2:$E$3000,2,0),0)</f>
        <v>6</v>
      </c>
      <c r="F64" s="21">
        <f>IFERROR(VLOOKUP(F372,DAY!$A$2:$E$3000,2,0),0)</f>
        <v>6</v>
      </c>
      <c r="G64" s="21">
        <f>IFERROR(VLOOKUP(G372,DAY!$A$2:$E$3000,2,0),0)</f>
        <v>6</v>
      </c>
      <c r="H64" s="21">
        <f>IFERROR(VLOOKUP(H372,DAY!$A$2:$E$3000,2,0),0)</f>
        <v>6</v>
      </c>
      <c r="I64" s="21">
        <f>IFERROR(VLOOKUP(I372,DAY!$A$2:$E$3000,2,0),0)</f>
        <v>6</v>
      </c>
      <c r="J64" s="21">
        <f>IFERROR(VLOOKUP(J372,DAY!$A$2:$E$3000,2,0),0)</f>
        <v>6</v>
      </c>
      <c r="K64" s="21">
        <f>IFERROR(VLOOKUP(K372,DAY!$A$2:$E$3000,2,0),0)</f>
        <v>7</v>
      </c>
      <c r="L64" s="21">
        <f>IFERROR(VLOOKUP(L372,DAY!$A$2:$E$3000,2,0),0)</f>
        <v>7</v>
      </c>
      <c r="M64" s="21">
        <f>IFERROR(VLOOKUP(M372,DAY!$A$2:$E$3000,2,0),0)</f>
        <v>7</v>
      </c>
      <c r="N64" s="21">
        <f>IFERROR(VLOOKUP(N372,DAY!$A$2:$E$3000,2,0),0)</f>
        <v>7</v>
      </c>
      <c r="O64" s="21">
        <f>IFERROR(VLOOKUP(O372,DAY!$A$2:$E$3000,2,0),0)</f>
        <v>7</v>
      </c>
      <c r="P64" s="21">
        <f>IFERROR(VLOOKUP(P372,DAY!$A$2:$E$3000,2,0),0)</f>
        <v>7</v>
      </c>
      <c r="Q64" s="21">
        <f>IFERROR(VLOOKUP(Q372,DAY!$A$2:$E$3000,2,0),0)</f>
        <v>7</v>
      </c>
      <c r="R64" s="21">
        <f>IFERROR(VLOOKUP(R372,DAY!$A$2:$E$3000,2,0),0)</f>
        <v>7</v>
      </c>
      <c r="S64" s="21">
        <f>IFERROR(VLOOKUP(S372,DAY!$A$2:$E$3000,2,0),0)</f>
        <v>7</v>
      </c>
      <c r="T64" s="21">
        <f>IFERROR(VLOOKUP(T372,DAY!$A$2:$E$3000,2,0),0)</f>
        <v>7</v>
      </c>
      <c r="U64" s="21">
        <f>IFERROR(VLOOKUP(U372,DAY!$A$2:$E$3000,2,0),0)</f>
        <v>7</v>
      </c>
      <c r="V64" s="21">
        <f>IFERROR(VLOOKUP(V372,DAY!$A$2:$E$3000,2,0),0)</f>
        <v>7</v>
      </c>
      <c r="W64" s="21">
        <f>IFERROR(VLOOKUP(W372,DAY!$A$2:$E$3000,2,0),0)</f>
        <v>7</v>
      </c>
      <c r="X64" s="21">
        <f>IFERROR(VLOOKUP(X372,DAY!$A$2:$E$3000,2,0),0)</f>
        <v>7</v>
      </c>
      <c r="Y64" s="21">
        <f>IFERROR(VLOOKUP(Y372,DAY!$A$2:$E$3000,2,0),0)</f>
        <v>7</v>
      </c>
      <c r="Z64" s="21">
        <f>IFERROR(VLOOKUP(Z372,DAY!$A$2:$E$3000,2,0),0)</f>
        <v>7</v>
      </c>
      <c r="AA64" s="21">
        <f>IFERROR(VLOOKUP(AA372,DAY!$A$2:$E$3000,2,0),0)</f>
        <v>7</v>
      </c>
      <c r="AB64" s="21">
        <f>IFERROR(VLOOKUP(AB372,DAY!$A$2:$E$3000,2,0),0)</f>
        <v>7</v>
      </c>
      <c r="AC64" s="21">
        <f>IFERROR(VLOOKUP(AC372,DAY!$A$2:$E$3000,2,0),0)</f>
        <v>7</v>
      </c>
      <c r="AD64" s="21">
        <f>IFERROR(VLOOKUP(AD372,DAY!$A$2:$E$3000,2,0),0)</f>
        <v>7</v>
      </c>
      <c r="AE64" s="21">
        <f>IFERROR(VLOOKUP(AE372,DAY!$A$2:$E$3000,2,0),0)</f>
        <v>7</v>
      </c>
      <c r="AF64" s="503" t="s">
        <v>23</v>
      </c>
      <c r="AG64" s="515" t="s">
        <v>6</v>
      </c>
      <c r="AH64" s="523" t="s">
        <v>93</v>
      </c>
      <c r="AI64" s="535" t="s">
        <v>23</v>
      </c>
      <c r="AJ64" s="509" t="s">
        <v>26</v>
      </c>
      <c r="AK64" s="129" t="s">
        <v>93</v>
      </c>
      <c r="AM64" s="1"/>
      <c r="AN64" s="177"/>
      <c r="AO64" s="177"/>
      <c r="AP64" s="1"/>
      <c r="AQ64" s="1"/>
      <c r="AR64" s="184">
        <f>IFERROR(VLOOKUP(AR372,DAY!$A$2:$E$744,7,0),0)</f>
        <v>0</v>
      </c>
      <c r="AS64" s="1"/>
      <c r="AT64" s="1"/>
      <c r="AU64" s="1"/>
      <c r="AV64" s="1"/>
      <c r="AW64" s="1"/>
      <c r="AX64" s="1"/>
      <c r="AY64" s="1"/>
      <c r="AZ64" s="1"/>
      <c r="BA64" s="1"/>
    </row>
    <row r="65" spans="1:53" ht="27.75" customHeight="1">
      <c r="A65" s="11"/>
      <c r="B65" s="385" t="s">
        <v>8</v>
      </c>
      <c r="C65" s="394"/>
      <c r="D65" s="22">
        <f>IFERROR(VLOOKUP(D372,DAY!$A$2:$E$3000,3,0),0)</f>
        <v>24</v>
      </c>
      <c r="E65" s="22">
        <f>IFERROR(VLOOKUP(E372,DAY!$A$2:$E$3000,3,0),0)</f>
        <v>25</v>
      </c>
      <c r="F65" s="22">
        <f>IFERROR(VLOOKUP(F372,DAY!$A$2:$E$3000,3,0),0)</f>
        <v>26</v>
      </c>
      <c r="G65" s="22">
        <f>IFERROR(VLOOKUP(G372,DAY!$A$2:$E$3000,3,0),0)</f>
        <v>27</v>
      </c>
      <c r="H65" s="22">
        <f>IFERROR(VLOOKUP(H372,DAY!$A$2:$E$3000,3,0),0)</f>
        <v>28</v>
      </c>
      <c r="I65" s="22">
        <f>IFERROR(VLOOKUP(I372,DAY!$A$2:$E$3000,3,0),0)</f>
        <v>29</v>
      </c>
      <c r="J65" s="22">
        <f>IFERROR(VLOOKUP(J372,DAY!$A$2:$E$3000,3,0),0)</f>
        <v>30</v>
      </c>
      <c r="K65" s="22">
        <f>IFERROR(VLOOKUP(K372,DAY!$A$2:$E$3000,3,0),0)</f>
        <v>1</v>
      </c>
      <c r="L65" s="22">
        <f>IFERROR(VLOOKUP(L372,DAY!$A$2:$E$3000,3,0),0)</f>
        <v>2</v>
      </c>
      <c r="M65" s="22">
        <f>IFERROR(VLOOKUP(M372,DAY!$A$2:$E$3000,3,0),0)</f>
        <v>3</v>
      </c>
      <c r="N65" s="22">
        <f>IFERROR(VLOOKUP(N372,DAY!$A$2:$E$3000,3,0),0)</f>
        <v>4</v>
      </c>
      <c r="O65" s="22">
        <f>IFERROR(VLOOKUP(O372,DAY!$A$2:$E$3000,3,0),0)</f>
        <v>5</v>
      </c>
      <c r="P65" s="22">
        <f>IFERROR(VLOOKUP(P372,DAY!$A$2:$E$3000,3,0),0)</f>
        <v>6</v>
      </c>
      <c r="Q65" s="22">
        <f>IFERROR(VLOOKUP(Q372,DAY!$A$2:$E$3000,3,0),0)</f>
        <v>7</v>
      </c>
      <c r="R65" s="22">
        <f>IFERROR(VLOOKUP(R372,DAY!$A$2:$E$3000,3,0),0)</f>
        <v>8</v>
      </c>
      <c r="S65" s="22">
        <f>IFERROR(VLOOKUP(S372,DAY!$A$2:$E$3000,3,0),0)</f>
        <v>9</v>
      </c>
      <c r="T65" s="22">
        <f>IFERROR(VLOOKUP(T372,DAY!$A$2:$E$3000,3,0),0)</f>
        <v>10</v>
      </c>
      <c r="U65" s="22">
        <f>IFERROR(VLOOKUP(U372,DAY!$A$2:$E$3000,3,0),0)</f>
        <v>11</v>
      </c>
      <c r="V65" s="22">
        <f>IFERROR(VLOOKUP(V372,DAY!$A$2:$E$3000,3,0),0)</f>
        <v>12</v>
      </c>
      <c r="W65" s="22">
        <f>IFERROR(VLOOKUP(W372,DAY!$A$2:$E$3000,3,0),0)</f>
        <v>13</v>
      </c>
      <c r="X65" s="22">
        <f>IFERROR(VLOOKUP(X372,DAY!$A$2:$E$3000,3,0),0)</f>
        <v>14</v>
      </c>
      <c r="Y65" s="22">
        <f>IFERROR(VLOOKUP(Y372,DAY!$A$2:$E$3000,3,0),0)</f>
        <v>15</v>
      </c>
      <c r="Z65" s="22">
        <f>IFERROR(VLOOKUP(Z372,DAY!$A$2:$E$3000,3,0),0)</f>
        <v>16</v>
      </c>
      <c r="AA65" s="22">
        <f>IFERROR(VLOOKUP(AA372,DAY!$A$2:$E$3000,3,0),0)</f>
        <v>17</v>
      </c>
      <c r="AB65" s="22">
        <f>IFERROR(VLOOKUP(AB372,DAY!$A$2:$E$3000,3,0),0)</f>
        <v>18</v>
      </c>
      <c r="AC65" s="22">
        <f>IFERROR(VLOOKUP(AC372,DAY!$A$2:$E$3000,3,0),0)</f>
        <v>19</v>
      </c>
      <c r="AD65" s="22">
        <f>IFERROR(VLOOKUP(AD372,DAY!$A$2:$E$3000,3,0),0)</f>
        <v>20</v>
      </c>
      <c r="AE65" s="89">
        <f>IFERROR(VLOOKUP(AE372,DAY!$A$2:$E$3000,3,0),0)</f>
        <v>21</v>
      </c>
      <c r="AF65" s="498"/>
      <c r="AG65" s="510"/>
      <c r="AH65" s="523"/>
      <c r="AI65" s="536"/>
      <c r="AJ65" s="510"/>
      <c r="AK65" s="129"/>
      <c r="AN65" s="177"/>
      <c r="AO65" s="177"/>
      <c r="AR65" s="19">
        <f>IFERROR(VLOOKUP(AR373,DAY!$A$2:$E$744,2,0),0)</f>
        <v>0</v>
      </c>
    </row>
    <row r="66" spans="1:53" ht="27.75" customHeight="1">
      <c r="A66" s="11"/>
      <c r="B66" s="386" t="s">
        <v>9</v>
      </c>
      <c r="C66" s="395"/>
      <c r="D66" s="23" t="str">
        <f>IFERROR(VLOOKUP(D372,DAY!$A$2:$E$3000,4,0),0)</f>
        <v>月</v>
      </c>
      <c r="E66" s="23" t="str">
        <f>IFERROR(VLOOKUP(E372,DAY!$A$2:$E$3000,4,0),0)</f>
        <v>火</v>
      </c>
      <c r="F66" s="23" t="str">
        <f>IFERROR(VLOOKUP(F372,DAY!$A$2:$E$3000,4,0),0)</f>
        <v>水</v>
      </c>
      <c r="G66" s="23" t="str">
        <f>IFERROR(VLOOKUP(G372,DAY!$A$2:$E$3000,4,0),0)</f>
        <v>木</v>
      </c>
      <c r="H66" s="23" t="str">
        <f>IFERROR(VLOOKUP(H372,DAY!$A$2:$E$3000,4,0),0)</f>
        <v>金</v>
      </c>
      <c r="I66" s="23" t="str">
        <f>IFERROR(VLOOKUP(I372,DAY!$A$2:$E$3000,4,0),0)</f>
        <v>土</v>
      </c>
      <c r="J66" s="23" t="str">
        <f>IFERROR(VLOOKUP(J372,DAY!$A$2:$E$3000,4,0),0)</f>
        <v>日</v>
      </c>
      <c r="K66" s="23" t="str">
        <f>IFERROR(VLOOKUP(K372,DAY!$A$2:$E$3000,4,0),0)</f>
        <v>月</v>
      </c>
      <c r="L66" s="23" t="str">
        <f>IFERROR(VLOOKUP(L372,DAY!$A$2:$E$3000,4,0),0)</f>
        <v>火</v>
      </c>
      <c r="M66" s="23" t="str">
        <f>IFERROR(VLOOKUP(M372,DAY!$A$2:$E$3000,4,0),0)</f>
        <v>水</v>
      </c>
      <c r="N66" s="23" t="str">
        <f>IFERROR(VLOOKUP(N372,DAY!$A$2:$E$3000,4,0),0)</f>
        <v>木</v>
      </c>
      <c r="O66" s="23" t="str">
        <f>IFERROR(VLOOKUP(O372,DAY!$A$2:$E$3000,4,0),0)</f>
        <v>金</v>
      </c>
      <c r="P66" s="23" t="str">
        <f>IFERROR(VLOOKUP(P372,DAY!$A$2:$E$3000,4,0),0)</f>
        <v>土</v>
      </c>
      <c r="Q66" s="23" t="str">
        <f>IFERROR(VLOOKUP(Q372,DAY!$A$2:$E$3000,4,0),0)</f>
        <v>日</v>
      </c>
      <c r="R66" s="23" t="str">
        <f>IFERROR(VLOOKUP(R372,DAY!$A$2:$E$3000,4,0),0)</f>
        <v>月</v>
      </c>
      <c r="S66" s="23" t="str">
        <f>IFERROR(VLOOKUP(S372,DAY!$A$2:$E$3000,4,0),0)</f>
        <v>火</v>
      </c>
      <c r="T66" s="23" t="str">
        <f>IFERROR(VLOOKUP(T372,DAY!$A$2:$E$3000,4,0),0)</f>
        <v>水</v>
      </c>
      <c r="U66" s="23" t="str">
        <f>IFERROR(VLOOKUP(U372,DAY!$A$2:$E$3000,4,0),0)</f>
        <v>木</v>
      </c>
      <c r="V66" s="23" t="str">
        <f>IFERROR(VLOOKUP(V372,DAY!$A$2:$E$3000,4,0),0)</f>
        <v>金</v>
      </c>
      <c r="W66" s="23" t="str">
        <f>IFERROR(VLOOKUP(W372,DAY!$A$2:$E$3000,4,0),0)</f>
        <v>土</v>
      </c>
      <c r="X66" s="23" t="str">
        <f>IFERROR(VLOOKUP(X372,DAY!$A$2:$E$3000,4,0),0)</f>
        <v>日</v>
      </c>
      <c r="Y66" s="23" t="str">
        <f>IFERROR(VLOOKUP(Y372,DAY!$A$2:$E$3000,4,0),0)</f>
        <v>月</v>
      </c>
      <c r="Z66" s="23" t="str">
        <f>IFERROR(VLOOKUP(Z372,DAY!$A$2:$E$3000,4,0),0)</f>
        <v>火</v>
      </c>
      <c r="AA66" s="23" t="str">
        <f>IFERROR(VLOOKUP(AA372,DAY!$A$2:$E$3000,4,0),0)</f>
        <v>水</v>
      </c>
      <c r="AB66" s="23" t="str">
        <f>IFERROR(VLOOKUP(AB372,DAY!$A$2:$E$3000,4,0),0)</f>
        <v>木</v>
      </c>
      <c r="AC66" s="23" t="str">
        <f>IFERROR(VLOOKUP(AC372,DAY!$A$2:$E$3000,4,0),0)</f>
        <v>金</v>
      </c>
      <c r="AD66" s="23" t="str">
        <f>IFERROR(VLOOKUP(AD372,DAY!$A$2:$E$3000,4,0),0)</f>
        <v>土</v>
      </c>
      <c r="AE66" s="23" t="str">
        <f>IFERROR(VLOOKUP(AE372,DAY!$A$2:$E$3000,4,0),0)</f>
        <v>日</v>
      </c>
      <c r="AF66" s="498"/>
      <c r="AG66" s="510"/>
      <c r="AH66" s="523"/>
      <c r="AI66" s="536"/>
      <c r="AJ66" s="510"/>
      <c r="AK66" s="129"/>
      <c r="AN66" s="177"/>
      <c r="AO66" s="177"/>
      <c r="AR66" s="25">
        <f>IFERROR(VLOOKUP(AR373,DAY!$A$2:$E$744,3,0),0)</f>
        <v>0</v>
      </c>
    </row>
    <row r="67" spans="1:53" ht="88.5" customHeight="1">
      <c r="A67" s="11"/>
      <c r="B67" s="387" t="s">
        <v>11</v>
      </c>
      <c r="C67" s="396"/>
      <c r="D67" s="24" t="str">
        <f>IFERROR(VLOOKUP(D372,DAY!$A$2:$E$3000,5,0),0)</f>
        <v/>
      </c>
      <c r="E67" s="24" t="str">
        <f>IFERROR(VLOOKUP(E372,DAY!$A$2:$E$3000,5,0),0)</f>
        <v/>
      </c>
      <c r="F67" s="24" t="str">
        <f>IFERROR(VLOOKUP(F372,DAY!$A$2:$E$3000,5,0),0)</f>
        <v/>
      </c>
      <c r="G67" s="24" t="str">
        <f>IFERROR(VLOOKUP(G372,DAY!$A$2:$E$3000,5,0),0)</f>
        <v/>
      </c>
      <c r="H67" s="24" t="str">
        <f>IFERROR(VLOOKUP(H372,DAY!$A$2:$E$3000,5,0),0)</f>
        <v/>
      </c>
      <c r="I67" s="24" t="str">
        <f>IFERROR(VLOOKUP(I372,DAY!$A$2:$E$3000,5,0),0)</f>
        <v/>
      </c>
      <c r="J67" s="24" t="str">
        <f>IFERROR(VLOOKUP(J372,DAY!$A$2:$E$3000,5,0),0)</f>
        <v/>
      </c>
      <c r="K67" s="24" t="str">
        <f>IFERROR(VLOOKUP(K372,DAY!$A$2:$E$3000,5,0),0)</f>
        <v/>
      </c>
      <c r="L67" s="24" t="str">
        <f>IFERROR(VLOOKUP(L372,DAY!$A$2:$E$3000,5,0),0)</f>
        <v/>
      </c>
      <c r="M67" s="24" t="str">
        <f>IFERROR(VLOOKUP(M372,DAY!$A$2:$E$3000,5,0),0)</f>
        <v/>
      </c>
      <c r="N67" s="24" t="str">
        <f>IFERROR(VLOOKUP(N372,DAY!$A$2:$E$3000,5,0),0)</f>
        <v/>
      </c>
      <c r="O67" s="24" t="str">
        <f>IFERROR(VLOOKUP(O372,DAY!$A$2:$E$3000,5,0),0)</f>
        <v/>
      </c>
      <c r="P67" s="24" t="str">
        <f>IFERROR(VLOOKUP(P372,DAY!$A$2:$E$3000,5,0),0)</f>
        <v/>
      </c>
      <c r="Q67" s="24" t="str">
        <f>IFERROR(VLOOKUP(Q372,DAY!$A$2:$E$3000,5,0),0)</f>
        <v/>
      </c>
      <c r="R67" s="24" t="str">
        <f>IFERROR(VLOOKUP(R372,DAY!$A$2:$E$3000,5,0),0)</f>
        <v/>
      </c>
      <c r="S67" s="24" t="str">
        <f>IFERROR(VLOOKUP(S372,DAY!$A$2:$E$3000,5,0),0)</f>
        <v/>
      </c>
      <c r="T67" s="24" t="str">
        <f>IFERROR(VLOOKUP(T372,DAY!$A$2:$E$3000,5,0),0)</f>
        <v/>
      </c>
      <c r="U67" s="24" t="str">
        <f>IFERROR(VLOOKUP(U372,DAY!$A$2:$E$3000,5,0),0)</f>
        <v/>
      </c>
      <c r="V67" s="24" t="str">
        <f>IFERROR(VLOOKUP(V372,DAY!$A$2:$E$3000,5,0),0)</f>
        <v/>
      </c>
      <c r="W67" s="24" t="str">
        <f>IFERROR(VLOOKUP(W372,DAY!$A$2:$E$3000,5,0),0)</f>
        <v/>
      </c>
      <c r="X67" s="24" t="str">
        <f>IFERROR(VLOOKUP(X372,DAY!$A$2:$E$3000,5,0),0)</f>
        <v/>
      </c>
      <c r="Y67" s="24" t="str">
        <f>IFERROR(VLOOKUP(Y372,DAY!$A$2:$E$3000,5,0),0)</f>
        <v>海の日</v>
      </c>
      <c r="Z67" s="24" t="str">
        <f>IFERROR(VLOOKUP(Z372,DAY!$A$2:$E$3000,5,0),0)</f>
        <v/>
      </c>
      <c r="AA67" s="24" t="str">
        <f>IFERROR(VLOOKUP(AA372,DAY!$A$2:$E$3000,5,0),0)</f>
        <v/>
      </c>
      <c r="AB67" s="24" t="str">
        <f>IFERROR(VLOOKUP(AB372,DAY!$A$2:$E$3000,5,0),0)</f>
        <v/>
      </c>
      <c r="AC67" s="24" t="str">
        <f>IFERROR(VLOOKUP(AC372,DAY!$A$2:$E$3000,5,0),0)</f>
        <v/>
      </c>
      <c r="AD67" s="24" t="str">
        <f>IFERROR(VLOOKUP(AD372,DAY!$A$2:$E$3000,5,0),0)</f>
        <v/>
      </c>
      <c r="AE67" s="24" t="str">
        <f>IFERROR(VLOOKUP(AE372,DAY!$A$2:$E$3000,5,0),0)</f>
        <v/>
      </c>
      <c r="AF67" s="498"/>
      <c r="AG67" s="510"/>
      <c r="AH67" s="524"/>
      <c r="AI67" s="536"/>
      <c r="AJ67" s="510"/>
      <c r="AK67" s="130"/>
      <c r="AN67" s="173"/>
      <c r="AO67" s="173"/>
      <c r="AR67" s="25">
        <f>IFERROR(VLOOKUP(AR373,DAY!$A$2:$E$744,4,0),0)</f>
        <v>0</v>
      </c>
    </row>
    <row r="68" spans="1:53" ht="27.75" customHeight="1">
      <c r="A68" s="11"/>
      <c r="B68" s="388" t="str">
        <f>$B$20</f>
        <v>作業員A</v>
      </c>
      <c r="C68" s="397" t="s">
        <v>3</v>
      </c>
      <c r="D68" s="412"/>
      <c r="E68" s="412"/>
      <c r="F68" s="412"/>
      <c r="G68" s="412"/>
      <c r="H68" s="412"/>
      <c r="I68" s="412"/>
      <c r="J68" s="412"/>
      <c r="K68" s="412"/>
      <c r="L68" s="412"/>
      <c r="M68" s="412"/>
      <c r="N68" s="412"/>
      <c r="O68" s="412"/>
      <c r="P68" s="412"/>
      <c r="Q68" s="412"/>
      <c r="R68" s="412"/>
      <c r="S68" s="412"/>
      <c r="T68" s="412"/>
      <c r="U68" s="412"/>
      <c r="V68" s="412"/>
      <c r="W68" s="412"/>
      <c r="X68" s="412"/>
      <c r="Y68" s="412"/>
      <c r="Z68" s="412"/>
      <c r="AA68" s="412"/>
      <c r="AB68" s="412"/>
      <c r="AC68" s="412"/>
      <c r="AD68" s="412"/>
      <c r="AE68" s="412"/>
      <c r="AF68" s="499">
        <f>IF(COUNT(D68:AE68)=0,+(COUNTIF(D68:AE68,"作業"))+(COUNTIF(D68:AE68,"休日")),"")</f>
        <v>0</v>
      </c>
      <c r="AG68" s="511">
        <f>IF(+COUNT(D68:AE68)=0,(COUNTIF(D68:AE68,"休日")),"")</f>
        <v>0</v>
      </c>
      <c r="AH68" s="525">
        <f>IFERROR(IF(COUNTA(D68:AE68)=0,0,IF(COUNTA(D68:AE68)&lt;28,$G$359,IF(AN69&gt;0.284,$G$357,$G$358))),0)</f>
        <v>0</v>
      </c>
      <c r="AI68" s="537">
        <f>IF(COUNT(D69:AE69)=0,+(COUNTIF(D69:AE69,"作業"))+(COUNTIF(D69:AE69,"休日")),"")</f>
        <v>0</v>
      </c>
      <c r="AJ68" s="511">
        <f>IF(COUNT(D69:AE69)=0,(COUNTIF(D69:AE69,"休日")),"")</f>
        <v>0</v>
      </c>
      <c r="AK68" s="554">
        <f>IFERROR(IF(COUNTA(D69:AE69)=0,0,IF(COUNTA(D69:AE69)&lt;28,$G$359,IF(AO69&gt;0.284,$G$355,$G$356))),0)</f>
        <v>0</v>
      </c>
      <c r="AM68" s="3"/>
      <c r="AN68" s="177"/>
      <c r="AO68" s="177"/>
      <c r="AP68" s="3"/>
      <c r="AQ68" s="3"/>
      <c r="AR68" s="24">
        <f>IFERROR(VLOOKUP(AR416,DAY!$A$2:$E$744,5,0),0)</f>
        <v>0</v>
      </c>
      <c r="AS68" s="3"/>
      <c r="AT68" s="3"/>
      <c r="AU68" s="3"/>
      <c r="AV68" s="3"/>
      <c r="AW68" s="3"/>
      <c r="AX68" s="3"/>
      <c r="AY68" s="3"/>
      <c r="AZ68" s="3"/>
      <c r="BA68" s="3"/>
    </row>
    <row r="69" spans="1:53" ht="27.75" customHeight="1">
      <c r="A69" s="11"/>
      <c r="B69" s="389"/>
      <c r="C69" s="398" t="s">
        <v>14</v>
      </c>
      <c r="D69" s="411"/>
      <c r="E69" s="411"/>
      <c r="F69" s="411"/>
      <c r="G69" s="411"/>
      <c r="H69" s="411"/>
      <c r="I69" s="411"/>
      <c r="J69" s="411"/>
      <c r="K69" s="411"/>
      <c r="L69" s="411"/>
      <c r="M69" s="411"/>
      <c r="N69" s="411"/>
      <c r="O69" s="411"/>
      <c r="P69" s="411"/>
      <c r="Q69" s="411"/>
      <c r="R69" s="411"/>
      <c r="S69" s="411"/>
      <c r="T69" s="411"/>
      <c r="U69" s="411"/>
      <c r="V69" s="411"/>
      <c r="W69" s="411"/>
      <c r="X69" s="411"/>
      <c r="Y69" s="411"/>
      <c r="Z69" s="411"/>
      <c r="AA69" s="411"/>
      <c r="AB69" s="411"/>
      <c r="AC69" s="411"/>
      <c r="AD69" s="411"/>
      <c r="AE69" s="411"/>
      <c r="AF69" s="500">
        <f>IFERROR(AN69,0)</f>
        <v>0</v>
      </c>
      <c r="AG69" s="512"/>
      <c r="AH69" s="526"/>
      <c r="AI69" s="538">
        <f>IFERROR(AO69,0)</f>
        <v>0</v>
      </c>
      <c r="AJ69" s="512"/>
      <c r="AK69" s="555"/>
      <c r="AN69" s="176" t="e">
        <f>ROUNDDOWN(AG68/AF68,3)</f>
        <v>#DIV/0!</v>
      </c>
      <c r="AO69" s="179" t="e">
        <f>ROUNDDOWN(AJ68/AI68,3)</f>
        <v>#DIV/0!</v>
      </c>
      <c r="AR69" s="182">
        <f>IFERROR(VLOOKUP(AR416,DAY!$A$2:$E$744,6,0),0)</f>
        <v>0</v>
      </c>
    </row>
    <row r="70" spans="1:53" ht="27.75" customHeight="1">
      <c r="A70" s="11"/>
      <c r="B70" s="388" t="str">
        <f>$B$22</f>
        <v>作業員B</v>
      </c>
      <c r="C70" s="397" t="s">
        <v>3</v>
      </c>
      <c r="D70" s="412"/>
      <c r="E70" s="412"/>
      <c r="F70" s="412"/>
      <c r="G70" s="412"/>
      <c r="H70" s="412"/>
      <c r="I70" s="412"/>
      <c r="J70" s="412"/>
      <c r="K70" s="412"/>
      <c r="L70" s="412"/>
      <c r="M70" s="412"/>
      <c r="N70" s="412"/>
      <c r="O70" s="412"/>
      <c r="P70" s="412"/>
      <c r="Q70" s="412"/>
      <c r="R70" s="412"/>
      <c r="S70" s="412"/>
      <c r="T70" s="412"/>
      <c r="U70" s="412"/>
      <c r="V70" s="412"/>
      <c r="W70" s="412"/>
      <c r="X70" s="412"/>
      <c r="Y70" s="412"/>
      <c r="Z70" s="412"/>
      <c r="AA70" s="412"/>
      <c r="AB70" s="412"/>
      <c r="AC70" s="412"/>
      <c r="AD70" s="412"/>
      <c r="AE70" s="412"/>
      <c r="AF70" s="499">
        <f>IF(COUNT(D70:AE70)=0,+(COUNTIF(D70:AE70,"作業"))+(COUNTIF(D70:AE70,"休日")),"")</f>
        <v>0</v>
      </c>
      <c r="AG70" s="511">
        <f>IF(+COUNT(D70:AE70)=0,(COUNTIF(D70:AE70,"休日")),"")</f>
        <v>0</v>
      </c>
      <c r="AH70" s="525">
        <f>IFERROR(IF(COUNTA(D70:AE70)=0,0,IF(COUNTA(D70:AE70)&lt;28,$G$359,IF(AN71&gt;0.284,$G$357,$G$358))),0)</f>
        <v>0</v>
      </c>
      <c r="AI70" s="537">
        <f>IF(COUNT(D71:AE71)=0,+(COUNTIF(D71:AE71,"作業"))+(COUNTIF(D71:AE71,"休日")),"")</f>
        <v>0</v>
      </c>
      <c r="AJ70" s="511">
        <f>IF(COUNT(D71:AE71)=0,(COUNTIF(D71:AE71,"休日")),"")</f>
        <v>0</v>
      </c>
      <c r="AK70" s="554">
        <f>IFERROR(IF(COUNTA(D71:AE71)=0,0,IF(COUNTA(D71:AE71)&lt;28,$G$359,IF(AO71&gt;0.284,$G$355,$G$356))),0)</f>
        <v>0</v>
      </c>
      <c r="AM70" s="3"/>
      <c r="AN70" s="177"/>
      <c r="AO70" s="177"/>
      <c r="AP70" s="3"/>
      <c r="AQ70" s="3"/>
      <c r="AR70" s="24">
        <f>IFERROR(VLOOKUP(AR412,DAY!$A$2:$E$744,5,0),0)</f>
        <v>0</v>
      </c>
      <c r="AS70" s="3"/>
      <c r="AT70" s="3"/>
      <c r="AU70" s="3"/>
      <c r="AV70" s="3"/>
      <c r="AW70" s="3"/>
      <c r="AX70" s="3"/>
      <c r="AY70" s="3"/>
      <c r="AZ70" s="3"/>
      <c r="BA70" s="3"/>
    </row>
    <row r="71" spans="1:53" ht="27.75" customHeight="1">
      <c r="A71" s="11"/>
      <c r="B71" s="389"/>
      <c r="C71" s="398" t="s">
        <v>14</v>
      </c>
      <c r="D71" s="411"/>
      <c r="E71" s="411"/>
      <c r="F71" s="411"/>
      <c r="G71" s="411"/>
      <c r="H71" s="411"/>
      <c r="I71" s="411"/>
      <c r="J71" s="411"/>
      <c r="K71" s="411"/>
      <c r="L71" s="411"/>
      <c r="M71" s="411"/>
      <c r="N71" s="411"/>
      <c r="O71" s="411"/>
      <c r="P71" s="411"/>
      <c r="Q71" s="411"/>
      <c r="R71" s="411"/>
      <c r="S71" s="411"/>
      <c r="T71" s="411"/>
      <c r="U71" s="411"/>
      <c r="V71" s="411"/>
      <c r="W71" s="411"/>
      <c r="X71" s="411"/>
      <c r="Y71" s="411"/>
      <c r="Z71" s="411"/>
      <c r="AA71" s="411"/>
      <c r="AB71" s="411"/>
      <c r="AC71" s="411"/>
      <c r="AD71" s="411"/>
      <c r="AE71" s="411"/>
      <c r="AF71" s="500">
        <f>IFERROR(AN71,0)</f>
        <v>0</v>
      </c>
      <c r="AG71" s="512"/>
      <c r="AH71" s="526"/>
      <c r="AI71" s="538">
        <f>IFERROR(AO71,0)</f>
        <v>0</v>
      </c>
      <c r="AJ71" s="512"/>
      <c r="AK71" s="555"/>
      <c r="AN71" s="176" t="e">
        <f>ROUNDDOWN(AG70/AF70,3)</f>
        <v>#DIV/0!</v>
      </c>
      <c r="AO71" s="179" t="e">
        <f>ROUNDDOWN(AJ70/AI70,3)</f>
        <v>#DIV/0!</v>
      </c>
      <c r="AR71" s="182">
        <f>IFERROR(VLOOKUP(AR412,DAY!$A$2:$E$744,6,0),0)</f>
        <v>0</v>
      </c>
    </row>
    <row r="72" spans="1:53" ht="27.75" customHeight="1">
      <c r="A72" s="11"/>
      <c r="B72" s="388" t="str">
        <f>$B$24</f>
        <v>作業員C</v>
      </c>
      <c r="C72" s="397" t="s">
        <v>3</v>
      </c>
      <c r="D72" s="412"/>
      <c r="E72" s="412"/>
      <c r="F72" s="412"/>
      <c r="G72" s="412"/>
      <c r="H72" s="412"/>
      <c r="I72" s="412"/>
      <c r="J72" s="412"/>
      <c r="K72" s="412"/>
      <c r="L72" s="412"/>
      <c r="M72" s="412"/>
      <c r="N72" s="412"/>
      <c r="O72" s="412"/>
      <c r="P72" s="412"/>
      <c r="Q72" s="412"/>
      <c r="R72" s="412"/>
      <c r="S72" s="412"/>
      <c r="T72" s="412"/>
      <c r="U72" s="412"/>
      <c r="V72" s="412"/>
      <c r="W72" s="412"/>
      <c r="X72" s="412"/>
      <c r="Y72" s="412"/>
      <c r="Z72" s="412"/>
      <c r="AA72" s="412"/>
      <c r="AB72" s="412"/>
      <c r="AC72" s="412"/>
      <c r="AD72" s="412"/>
      <c r="AE72" s="412"/>
      <c r="AF72" s="499">
        <f>IF(COUNT(D72:AE72)=0,+(COUNTIF(D72:AE72,"作業"))+(COUNTIF(D72:AE72,"休日")),"")</f>
        <v>0</v>
      </c>
      <c r="AG72" s="511">
        <f>IF(+COUNT(D72:AE72)=0,(COUNTIF(D72:AE72,"休日")),"")</f>
        <v>0</v>
      </c>
      <c r="AH72" s="525">
        <f>IFERROR(IF(COUNTA(D72:AE72)=0,0,IF(COUNTA(D72:AE72)&lt;28,$G$359,IF(AN73&gt;0.284,$G$357,$G$358))),0)</f>
        <v>0</v>
      </c>
      <c r="AI72" s="537">
        <f>IF(COUNT(D73:AE73)=0,+(COUNTIF(D73:AE73,"作業"))+(COUNTIF(D73:AE73,"休日")),"")</f>
        <v>0</v>
      </c>
      <c r="AJ72" s="511">
        <f>IF(COUNT(D73:AE73)=0,(COUNTIF(D73:AE73,"休日")),"")</f>
        <v>0</v>
      </c>
      <c r="AK72" s="554">
        <f>IFERROR(IF(COUNTA(D73:AE73)=0,0,IF(COUNTA(D73:AE73)&lt;28,$G$359,IF(AO73&gt;0.284,$G$355,$G$356))),0)</f>
        <v>0</v>
      </c>
      <c r="AM72" s="3"/>
      <c r="AN72" s="177"/>
      <c r="AO72" s="177"/>
      <c r="AP72" s="3"/>
      <c r="AQ72" s="3"/>
      <c r="AR72" s="24">
        <f>IFERROR(VLOOKUP(AR414,DAY!$A$2:$E$744,5,0),0)</f>
        <v>0</v>
      </c>
      <c r="AS72" s="3"/>
      <c r="AT72" s="3"/>
      <c r="AU72" s="3"/>
      <c r="AV72" s="3"/>
      <c r="AW72" s="3"/>
      <c r="AX72" s="3"/>
      <c r="AY72" s="3"/>
      <c r="AZ72" s="3"/>
      <c r="BA72" s="3"/>
    </row>
    <row r="73" spans="1:53" ht="27.75" customHeight="1">
      <c r="A73" s="11"/>
      <c r="B73" s="389"/>
      <c r="C73" s="398" t="s">
        <v>14</v>
      </c>
      <c r="D73" s="411"/>
      <c r="E73" s="411"/>
      <c r="F73" s="411"/>
      <c r="G73" s="411"/>
      <c r="H73" s="411"/>
      <c r="I73" s="411"/>
      <c r="J73" s="411"/>
      <c r="K73" s="411"/>
      <c r="L73" s="411"/>
      <c r="M73" s="411"/>
      <c r="N73" s="411"/>
      <c r="O73" s="411"/>
      <c r="P73" s="411"/>
      <c r="Q73" s="411"/>
      <c r="R73" s="411"/>
      <c r="S73" s="411"/>
      <c r="T73" s="411"/>
      <c r="U73" s="411"/>
      <c r="V73" s="411"/>
      <c r="W73" s="411"/>
      <c r="X73" s="411"/>
      <c r="Y73" s="411"/>
      <c r="Z73" s="411"/>
      <c r="AA73" s="411"/>
      <c r="AB73" s="411"/>
      <c r="AC73" s="411"/>
      <c r="AD73" s="411"/>
      <c r="AE73" s="411"/>
      <c r="AF73" s="500">
        <f>IFERROR(AN73,0)</f>
        <v>0</v>
      </c>
      <c r="AG73" s="512"/>
      <c r="AH73" s="526"/>
      <c r="AI73" s="538">
        <f>IFERROR(AO73,0)</f>
        <v>0</v>
      </c>
      <c r="AJ73" s="512"/>
      <c r="AK73" s="555"/>
      <c r="AN73" s="176" t="e">
        <f>ROUNDDOWN(AG72/AF72,3)</f>
        <v>#DIV/0!</v>
      </c>
      <c r="AO73" s="179" t="e">
        <f>ROUNDDOWN(AJ72/AI72,3)</f>
        <v>#DIV/0!</v>
      </c>
      <c r="AR73" s="182">
        <f>IFERROR(VLOOKUP(AR414,DAY!$A$2:$E$744,6,0),0)</f>
        <v>0</v>
      </c>
    </row>
    <row r="74" spans="1:53" ht="27.75" customHeight="1">
      <c r="A74" s="11"/>
      <c r="B74" s="388" t="str">
        <f>$B$26</f>
        <v>作業員D</v>
      </c>
      <c r="C74" s="397" t="s">
        <v>3</v>
      </c>
      <c r="D74" s="412"/>
      <c r="E74" s="412"/>
      <c r="F74" s="412"/>
      <c r="G74" s="412"/>
      <c r="H74" s="412"/>
      <c r="I74" s="412"/>
      <c r="J74" s="412"/>
      <c r="K74" s="412"/>
      <c r="L74" s="412"/>
      <c r="M74" s="412"/>
      <c r="N74" s="412"/>
      <c r="O74" s="412"/>
      <c r="P74" s="412"/>
      <c r="Q74" s="412"/>
      <c r="R74" s="412"/>
      <c r="S74" s="412"/>
      <c r="T74" s="412"/>
      <c r="U74" s="412"/>
      <c r="V74" s="412"/>
      <c r="W74" s="412"/>
      <c r="X74" s="412"/>
      <c r="Y74" s="412"/>
      <c r="Z74" s="412"/>
      <c r="AA74" s="412"/>
      <c r="AB74" s="412"/>
      <c r="AC74" s="412"/>
      <c r="AD74" s="412"/>
      <c r="AE74" s="412"/>
      <c r="AF74" s="499">
        <f>IF(COUNT(D74:AE74)=0,+(COUNTIF(D74:AE74,"作業"))+(COUNTIF(D74:AE74,"休日")),"")</f>
        <v>0</v>
      </c>
      <c r="AG74" s="511">
        <f>IF(+COUNT(D74:AE74)=0,(COUNTIF(D74:AE74,"休日")),"")</f>
        <v>0</v>
      </c>
      <c r="AH74" s="525">
        <f>IFERROR(IF(COUNTA(D74:AE74)=0,0,IF(COUNTA(D74:AE74)&lt;28,$G$359,IF(AN75&gt;0.284,$G$357,$G$358))),0)</f>
        <v>0</v>
      </c>
      <c r="AI74" s="537">
        <f>IF(COUNT(D75:AE75)=0,+(COUNTIF(D75:AE75,"作業"))+(COUNTIF(D75:AE75,"休日")),"")</f>
        <v>0</v>
      </c>
      <c r="AJ74" s="511">
        <f>IF(COUNT(D75:AE75)=0,(COUNTIF(D75:AE75,"休日")),"")</f>
        <v>0</v>
      </c>
      <c r="AK74" s="554">
        <f>IFERROR(IF(COUNTA(D75:AE75)=0,0,IF(COUNTA(D75:AE75)&lt;28,$G$359,IF(AO75&gt;0.284,$G$355,$G$356))),0)</f>
        <v>0</v>
      </c>
      <c r="AM74" s="3"/>
      <c r="AN74" s="177"/>
      <c r="AO74" s="177"/>
      <c r="AP74" s="3"/>
      <c r="AQ74" s="3"/>
      <c r="AR74" s="24">
        <f>IFERROR(VLOOKUP(AR416,DAY!$A$2:$E$744,5,0),0)</f>
        <v>0</v>
      </c>
      <c r="AS74" s="3"/>
      <c r="AT74" s="3"/>
      <c r="AU74" s="3"/>
      <c r="AV74" s="3"/>
      <c r="AW74" s="3"/>
      <c r="AX74" s="3"/>
      <c r="AY74" s="3"/>
      <c r="AZ74" s="3"/>
      <c r="BA74" s="3"/>
    </row>
    <row r="75" spans="1:53" ht="27.75" customHeight="1">
      <c r="A75" s="11"/>
      <c r="B75" s="389"/>
      <c r="C75" s="398" t="s">
        <v>14</v>
      </c>
      <c r="D75" s="411"/>
      <c r="E75" s="411"/>
      <c r="F75" s="411"/>
      <c r="G75" s="411"/>
      <c r="H75" s="411"/>
      <c r="I75" s="411"/>
      <c r="J75" s="411"/>
      <c r="K75" s="411"/>
      <c r="L75" s="411"/>
      <c r="M75" s="411"/>
      <c r="N75" s="411"/>
      <c r="O75" s="411"/>
      <c r="P75" s="411"/>
      <c r="Q75" s="411"/>
      <c r="R75" s="411"/>
      <c r="S75" s="411"/>
      <c r="T75" s="411"/>
      <c r="U75" s="411"/>
      <c r="V75" s="411"/>
      <c r="W75" s="411"/>
      <c r="X75" s="411"/>
      <c r="Y75" s="411"/>
      <c r="Z75" s="411"/>
      <c r="AA75" s="411"/>
      <c r="AB75" s="411"/>
      <c r="AC75" s="411"/>
      <c r="AD75" s="411"/>
      <c r="AE75" s="411"/>
      <c r="AF75" s="500">
        <f>IFERROR(AN75,0)</f>
        <v>0</v>
      </c>
      <c r="AG75" s="512"/>
      <c r="AH75" s="526"/>
      <c r="AI75" s="538">
        <f>IFERROR(AO75,0)</f>
        <v>0</v>
      </c>
      <c r="AJ75" s="512"/>
      <c r="AK75" s="555"/>
      <c r="AN75" s="176" t="e">
        <f>ROUNDDOWN(AG74/AF74,3)</f>
        <v>#DIV/0!</v>
      </c>
      <c r="AO75" s="179" t="e">
        <f>ROUNDDOWN(AJ74/AI74,3)</f>
        <v>#DIV/0!</v>
      </c>
      <c r="AR75" s="182">
        <f>IFERROR(VLOOKUP(AR416,DAY!$A$2:$E$744,6,0),0)</f>
        <v>0</v>
      </c>
    </row>
    <row r="76" spans="1:53" ht="27.75" customHeight="1">
      <c r="A76" s="11"/>
      <c r="B76" s="388" t="str">
        <f>$B$28</f>
        <v>作業員E</v>
      </c>
      <c r="C76" s="397" t="s">
        <v>3</v>
      </c>
      <c r="D76" s="412"/>
      <c r="E76" s="412"/>
      <c r="F76" s="412"/>
      <c r="G76" s="412"/>
      <c r="H76" s="412"/>
      <c r="I76" s="412"/>
      <c r="J76" s="412"/>
      <c r="K76" s="412"/>
      <c r="L76" s="412"/>
      <c r="M76" s="412"/>
      <c r="N76" s="412"/>
      <c r="O76" s="412"/>
      <c r="P76" s="412"/>
      <c r="Q76" s="412"/>
      <c r="R76" s="412"/>
      <c r="S76" s="412"/>
      <c r="T76" s="412"/>
      <c r="U76" s="412"/>
      <c r="V76" s="412"/>
      <c r="W76" s="412"/>
      <c r="X76" s="412"/>
      <c r="Y76" s="412"/>
      <c r="Z76" s="412"/>
      <c r="AA76" s="412"/>
      <c r="AB76" s="412"/>
      <c r="AC76" s="412"/>
      <c r="AD76" s="412"/>
      <c r="AE76" s="412"/>
      <c r="AF76" s="499">
        <f>IF(COUNT(D76:AE76)=0,+(COUNTIF(D76:AE76,"作業"))+(COUNTIF(D76:AE76,"休日")),"")</f>
        <v>0</v>
      </c>
      <c r="AG76" s="511">
        <f>IF(+COUNT(D76:AE76)=0,(COUNTIF(D76:AE76,"休日")),"")</f>
        <v>0</v>
      </c>
      <c r="AH76" s="525">
        <f>IFERROR(IF(COUNTA(D76:AE76)=0,0,IF(COUNTA(D76:AE76)&lt;28,$G$359,IF(AN77&gt;0.284,$G$357,$G$358))),0)</f>
        <v>0</v>
      </c>
      <c r="AI76" s="537">
        <f>IF(COUNT(D77:AE77)=0,+(COUNTIF(D77:AE77,"作業"))+(COUNTIF(D77:AE77,"休日")),"")</f>
        <v>0</v>
      </c>
      <c r="AJ76" s="511">
        <f>IF(COUNT(D77:AE77)=0,(COUNTIF(D77:AE77,"休日")),"")</f>
        <v>0</v>
      </c>
      <c r="AK76" s="554">
        <f>IFERROR(IF(COUNTA(D77:AE77)=0,0,IF(COUNTA(D77:AE77)&lt;28,$G$359,IF(AO77&gt;0.284,$G$355,$G$356))),0)</f>
        <v>0</v>
      </c>
      <c r="AM76" s="3"/>
      <c r="AN76" s="177"/>
      <c r="AO76" s="177"/>
      <c r="AP76" s="3"/>
      <c r="AQ76" s="3"/>
      <c r="AR76" s="24">
        <f>IFERROR(VLOOKUP(AR418,DAY!$A$2:$E$744,5,0),0)</f>
        <v>0</v>
      </c>
      <c r="AS76" s="3"/>
      <c r="AT76" s="3"/>
      <c r="AU76" s="3"/>
      <c r="AV76" s="3"/>
      <c r="AW76" s="3"/>
      <c r="AX76" s="3"/>
      <c r="AY76" s="3"/>
      <c r="AZ76" s="3"/>
      <c r="BA76" s="3"/>
    </row>
    <row r="77" spans="1:53" ht="27.75" customHeight="1">
      <c r="A77" s="11"/>
      <c r="B77" s="389"/>
      <c r="C77" s="398" t="s">
        <v>14</v>
      </c>
      <c r="D77" s="411"/>
      <c r="E77" s="411"/>
      <c r="F77" s="411"/>
      <c r="G77" s="411"/>
      <c r="H77" s="411"/>
      <c r="I77" s="411"/>
      <c r="J77" s="411"/>
      <c r="K77" s="411"/>
      <c r="L77" s="411"/>
      <c r="M77" s="411"/>
      <c r="N77" s="411"/>
      <c r="O77" s="411"/>
      <c r="P77" s="411"/>
      <c r="Q77" s="411"/>
      <c r="R77" s="411"/>
      <c r="S77" s="411"/>
      <c r="T77" s="411"/>
      <c r="U77" s="411"/>
      <c r="V77" s="411"/>
      <c r="W77" s="411"/>
      <c r="X77" s="411"/>
      <c r="Y77" s="411"/>
      <c r="Z77" s="411"/>
      <c r="AA77" s="411"/>
      <c r="AB77" s="411"/>
      <c r="AC77" s="411"/>
      <c r="AD77" s="411"/>
      <c r="AE77" s="411"/>
      <c r="AF77" s="500">
        <f>IFERROR(AN77,0)</f>
        <v>0</v>
      </c>
      <c r="AG77" s="512"/>
      <c r="AH77" s="526"/>
      <c r="AI77" s="538">
        <f>IFERROR(AO77,0)</f>
        <v>0</v>
      </c>
      <c r="AJ77" s="512"/>
      <c r="AK77" s="555"/>
      <c r="AN77" s="176" t="e">
        <f>ROUNDDOWN(AG76/AF76,3)</f>
        <v>#DIV/0!</v>
      </c>
      <c r="AO77" s="179" t="e">
        <f>ROUNDDOWN(AJ76/AI76,3)</f>
        <v>#DIV/0!</v>
      </c>
      <c r="AR77" s="182">
        <f>IFERROR(VLOOKUP(AR418,DAY!$A$2:$E$744,6,0),0)</f>
        <v>0</v>
      </c>
    </row>
    <row r="78" spans="1:53" ht="27.75" customHeight="1">
      <c r="A78" s="11"/>
      <c r="B78" s="388" t="str">
        <f>$B$30</f>
        <v>作業員F</v>
      </c>
      <c r="C78" s="397" t="s">
        <v>3</v>
      </c>
      <c r="D78" s="412"/>
      <c r="E78" s="412"/>
      <c r="F78" s="412"/>
      <c r="G78" s="412"/>
      <c r="H78" s="412"/>
      <c r="I78" s="412"/>
      <c r="J78" s="412"/>
      <c r="K78" s="412"/>
      <c r="L78" s="412"/>
      <c r="M78" s="412"/>
      <c r="N78" s="412"/>
      <c r="O78" s="412"/>
      <c r="P78" s="412"/>
      <c r="Q78" s="412"/>
      <c r="R78" s="412"/>
      <c r="S78" s="412"/>
      <c r="T78" s="412"/>
      <c r="U78" s="412"/>
      <c r="V78" s="412"/>
      <c r="W78" s="412"/>
      <c r="X78" s="412"/>
      <c r="Y78" s="412"/>
      <c r="Z78" s="412"/>
      <c r="AA78" s="412"/>
      <c r="AB78" s="412"/>
      <c r="AC78" s="412"/>
      <c r="AD78" s="412"/>
      <c r="AE78" s="412"/>
      <c r="AF78" s="499">
        <f>IF(COUNT(D78:AE78)=0,+(COUNTIF(D78:AE78,"作業"))+(COUNTIF(D78:AE78,"休日")),"")</f>
        <v>0</v>
      </c>
      <c r="AG78" s="511">
        <f>IF(+COUNT(D78:AE78)=0,(COUNTIF(D78:AE78,"休日")),"")</f>
        <v>0</v>
      </c>
      <c r="AH78" s="525">
        <f>IFERROR(IF(COUNTA(D78:AE78)=0,0,IF(COUNTA(D78:AE78)&lt;28,$G$359,IF(AN79&gt;0.284,$G$357,$G$358))),0)</f>
        <v>0</v>
      </c>
      <c r="AI78" s="537">
        <f>IF(COUNT(D79:AE79)=0,+(COUNTIF(D79:AE79,"作業"))+(COUNTIF(D79:AE79,"休日")),"")</f>
        <v>0</v>
      </c>
      <c r="AJ78" s="511">
        <f>IF(COUNT(D79:AE79)=0,(COUNTIF(D79:AE79,"休日")),"")</f>
        <v>0</v>
      </c>
      <c r="AK78" s="554">
        <f>IFERROR(IF(COUNTA(D79:AE79)=0,0,IF(COUNTA(D79:AE79)&lt;28,$G$359,IF(AO79&gt;0.284,$G$355,$G$356))),0)</f>
        <v>0</v>
      </c>
      <c r="AM78" s="3"/>
      <c r="AN78" s="177"/>
      <c r="AO78" s="177"/>
      <c r="AP78" s="3"/>
      <c r="AQ78" s="3"/>
      <c r="AR78" s="24">
        <f>IFERROR(VLOOKUP(AR373,DAY!$A$2:$E$744,5,0),0)</f>
        <v>0</v>
      </c>
      <c r="AS78" s="3"/>
      <c r="AT78" s="3"/>
      <c r="AU78" s="3"/>
      <c r="AV78" s="3"/>
      <c r="AW78" s="3"/>
      <c r="AX78" s="3"/>
      <c r="AY78" s="3"/>
      <c r="AZ78" s="3"/>
      <c r="BA78" s="3"/>
    </row>
    <row r="79" spans="1:53" ht="27.75" customHeight="1">
      <c r="A79" s="12"/>
      <c r="B79" s="389"/>
      <c r="C79" s="400" t="s">
        <v>14</v>
      </c>
      <c r="D79" s="414"/>
      <c r="E79" s="414"/>
      <c r="F79" s="414"/>
      <c r="G79" s="414"/>
      <c r="H79" s="414"/>
      <c r="I79" s="414"/>
      <c r="J79" s="414"/>
      <c r="K79" s="414"/>
      <c r="L79" s="414"/>
      <c r="M79" s="414"/>
      <c r="N79" s="414"/>
      <c r="O79" s="414"/>
      <c r="P79" s="414"/>
      <c r="Q79" s="414"/>
      <c r="R79" s="414"/>
      <c r="S79" s="414"/>
      <c r="T79" s="414"/>
      <c r="U79" s="414"/>
      <c r="V79" s="414"/>
      <c r="W79" s="414"/>
      <c r="X79" s="414"/>
      <c r="Y79" s="414"/>
      <c r="Z79" s="414"/>
      <c r="AA79" s="414"/>
      <c r="AB79" s="414"/>
      <c r="AC79" s="414"/>
      <c r="AD79" s="414"/>
      <c r="AE79" s="414"/>
      <c r="AF79" s="502">
        <f>IFERROR(AN79,0)</f>
        <v>0</v>
      </c>
      <c r="AG79" s="514"/>
      <c r="AH79" s="529"/>
      <c r="AI79" s="540">
        <f>IFERROR(AO79,0)</f>
        <v>0</v>
      </c>
      <c r="AJ79" s="514"/>
      <c r="AK79" s="557"/>
      <c r="AN79" s="176" t="e">
        <f>ROUNDDOWN(AG78/AF78,3)</f>
        <v>#DIV/0!</v>
      </c>
      <c r="AO79" s="179" t="e">
        <f>ROUNDDOWN(AJ78/AI78,3)</f>
        <v>#DIV/0!</v>
      </c>
      <c r="AR79" s="182">
        <f>IFERROR(VLOOKUP(AR373,DAY!$A$2:$E$744,6,0),0)</f>
        <v>0</v>
      </c>
    </row>
    <row r="80" spans="1:53" s="3" customFormat="1" ht="27.75" customHeight="1">
      <c r="A80" s="10" t="s">
        <v>76</v>
      </c>
      <c r="B80" s="384" t="s">
        <v>7</v>
      </c>
      <c r="C80" s="393"/>
      <c r="D80" s="26">
        <f>IFERROR(VLOOKUP(D373,DAY!$A$2:$E$3000,2,0),0)</f>
        <v>7</v>
      </c>
      <c r="E80" s="26">
        <f>IFERROR(VLOOKUP(E373,DAY!$A$2:$E$744,2,0),0)</f>
        <v>7</v>
      </c>
      <c r="F80" s="26">
        <f>IFERROR(VLOOKUP(F373,DAY!$A$2:$E$744,2,0),0)</f>
        <v>7</v>
      </c>
      <c r="G80" s="26">
        <f>IFERROR(VLOOKUP(G373,DAY!$A$2:$E$744,2,0),0)</f>
        <v>7</v>
      </c>
      <c r="H80" s="26">
        <f>IFERROR(VLOOKUP(H373,DAY!$A$2:$E$744,2,0),0)</f>
        <v>7</v>
      </c>
      <c r="I80" s="26">
        <f>IFERROR(VLOOKUP(I373,DAY!$A$2:$E$744,2,0),0)</f>
        <v>7</v>
      </c>
      <c r="J80" s="26">
        <f>IFERROR(VLOOKUP(J373,DAY!$A$2:$E$744,2,0),0)</f>
        <v>7</v>
      </c>
      <c r="K80" s="26">
        <f>IFERROR(VLOOKUP(K373,DAY!$A$2:$E$744,2,0),0)</f>
        <v>7</v>
      </c>
      <c r="L80" s="26">
        <f>IFERROR(VLOOKUP(L373,DAY!$A$2:$E$744,2,0),0)</f>
        <v>7</v>
      </c>
      <c r="M80" s="26">
        <f>IFERROR(VLOOKUP(M373,DAY!$A$2:$E$744,2,0),0)</f>
        <v>7</v>
      </c>
      <c r="N80" s="26">
        <f>IFERROR(VLOOKUP(N373,DAY!$A$2:$E$744,2,0),0)</f>
        <v>8</v>
      </c>
      <c r="O80" s="26">
        <f>IFERROR(VLOOKUP(O373,DAY!$A$2:$E$744,2,0),0)</f>
        <v>8</v>
      </c>
      <c r="P80" s="26">
        <f>IFERROR(VLOOKUP(P373,DAY!$A$2:$E$744,2,0),0)</f>
        <v>8</v>
      </c>
      <c r="Q80" s="26">
        <f>IFERROR(VLOOKUP(Q373,DAY!$A$2:$E$744,2,0),0)</f>
        <v>8</v>
      </c>
      <c r="R80" s="26">
        <f>IFERROR(VLOOKUP(R373,DAY!$A$2:$E$744,2,0),0)</f>
        <v>8</v>
      </c>
      <c r="S80" s="26">
        <f>IFERROR(VLOOKUP(S373,DAY!$A$2:$E$744,2,0),0)</f>
        <v>8</v>
      </c>
      <c r="T80" s="26">
        <f>IFERROR(VLOOKUP(T373,DAY!$A$2:$E$744,2,0),0)</f>
        <v>8</v>
      </c>
      <c r="U80" s="26">
        <f>IFERROR(VLOOKUP(U373,DAY!$A$2:$E$744,2,0),0)</f>
        <v>8</v>
      </c>
      <c r="V80" s="26">
        <f>IFERROR(VLOOKUP(V373,DAY!$A$2:$E$744,2,0),0)</f>
        <v>8</v>
      </c>
      <c r="W80" s="26">
        <f>IFERROR(VLOOKUP(W373,DAY!$A$2:$E$744,2,0),0)</f>
        <v>8</v>
      </c>
      <c r="X80" s="26">
        <f>IFERROR(VLOOKUP(X373,DAY!$A$2:$E$744,2,0),0)</f>
        <v>8</v>
      </c>
      <c r="Y80" s="26">
        <f>IFERROR(VLOOKUP(Y373,DAY!$A$2:$E$744,2,0),0)</f>
        <v>8</v>
      </c>
      <c r="Z80" s="26">
        <f>IFERROR(VLOOKUP(Z373,DAY!$A$2:$E$744,2,0),0)</f>
        <v>8</v>
      </c>
      <c r="AA80" s="26">
        <f>IFERROR(VLOOKUP(AA373,DAY!$A$2:$E$744,2,0),0)</f>
        <v>8</v>
      </c>
      <c r="AB80" s="26">
        <f>IFERROR(VLOOKUP(AB373,DAY!$A$2:$E$744,2,0),0)</f>
        <v>8</v>
      </c>
      <c r="AC80" s="26">
        <f>IFERROR(VLOOKUP(AC373,DAY!$A$2:$E$744,2,0),0)</f>
        <v>8</v>
      </c>
      <c r="AD80" s="26">
        <f>IFERROR(VLOOKUP(AD373,DAY!$A$2:$E$744,2,0),0)</f>
        <v>8</v>
      </c>
      <c r="AE80" s="26">
        <f>IFERROR(VLOOKUP(AE373,DAY!$A$2:$E$744,2,0),0)</f>
        <v>8</v>
      </c>
      <c r="AF80" s="503" t="s">
        <v>23</v>
      </c>
      <c r="AG80" s="515" t="s">
        <v>6</v>
      </c>
      <c r="AH80" s="523" t="s">
        <v>93</v>
      </c>
      <c r="AI80" s="535" t="s">
        <v>23</v>
      </c>
      <c r="AJ80" s="509" t="s">
        <v>26</v>
      </c>
      <c r="AK80" s="129" t="s">
        <v>93</v>
      </c>
      <c r="AM80" s="1"/>
      <c r="AN80" s="177"/>
      <c r="AO80" s="177"/>
      <c r="AP80" s="1"/>
      <c r="AQ80" s="1"/>
      <c r="AR80" s="183">
        <f>IFERROR(VLOOKUP(AR373,DAY!$A$2:$E$744,7,0),0)</f>
        <v>0</v>
      </c>
      <c r="AS80" s="1"/>
      <c r="AT80" s="1"/>
      <c r="AU80" s="1"/>
      <c r="AV80" s="1"/>
      <c r="AW80" s="1"/>
      <c r="AX80" s="1"/>
      <c r="AY80" s="1"/>
      <c r="AZ80" s="1"/>
      <c r="BA80" s="1"/>
    </row>
    <row r="81" spans="1:53" ht="27.75" customHeight="1">
      <c r="A81" s="11"/>
      <c r="B81" s="385" t="s">
        <v>8</v>
      </c>
      <c r="C81" s="394"/>
      <c r="D81" s="22">
        <f>IFERROR(VLOOKUP(D373,DAY!$A$2:$E$3000,3,0),0)</f>
        <v>22</v>
      </c>
      <c r="E81" s="22">
        <f>IFERROR(VLOOKUP(E373,DAY!$A$2:$E$744,3,0),0)</f>
        <v>23</v>
      </c>
      <c r="F81" s="22">
        <f>IFERROR(VLOOKUP(F373,DAY!$A$2:$E$744,3,0),0)</f>
        <v>24</v>
      </c>
      <c r="G81" s="22">
        <f>IFERROR(VLOOKUP(G373,DAY!$A$2:$E$744,3,0),0)</f>
        <v>25</v>
      </c>
      <c r="H81" s="22">
        <f>IFERROR(VLOOKUP(H373,DAY!$A$2:$E$744,3,0),0)</f>
        <v>26</v>
      </c>
      <c r="I81" s="22">
        <f>IFERROR(VLOOKUP(I373,DAY!$A$2:$E$744,3,0),0)</f>
        <v>27</v>
      </c>
      <c r="J81" s="22">
        <f>IFERROR(VLOOKUP(J373,DAY!$A$2:$E$744,3,0),0)</f>
        <v>28</v>
      </c>
      <c r="K81" s="22">
        <f>IFERROR(VLOOKUP(K373,DAY!$A$2:$E$744,3,0),0)</f>
        <v>29</v>
      </c>
      <c r="L81" s="22">
        <f>IFERROR(VLOOKUP(L373,DAY!$A$2:$E$744,3,0),0)</f>
        <v>30</v>
      </c>
      <c r="M81" s="22">
        <f>IFERROR(VLOOKUP(M373,DAY!$A$2:$E$744,3,0),0)</f>
        <v>31</v>
      </c>
      <c r="N81" s="22">
        <f>IFERROR(VLOOKUP(N373,DAY!$A$2:$E$744,3,0),0)</f>
        <v>1</v>
      </c>
      <c r="O81" s="22">
        <f>IFERROR(VLOOKUP(O373,DAY!$A$2:$E$744,3,0),0)</f>
        <v>2</v>
      </c>
      <c r="P81" s="22">
        <f>IFERROR(VLOOKUP(P373,DAY!$A$2:$E$744,3,0),0)</f>
        <v>3</v>
      </c>
      <c r="Q81" s="22">
        <f>IFERROR(VLOOKUP(Q373,DAY!$A$2:$E$744,3,0),0)</f>
        <v>4</v>
      </c>
      <c r="R81" s="22">
        <f>IFERROR(VLOOKUP(R373,DAY!$A$2:$E$744,3,0),0)</f>
        <v>5</v>
      </c>
      <c r="S81" s="22">
        <f>IFERROR(VLOOKUP(S373,DAY!$A$2:$E$744,3,0),0)</f>
        <v>6</v>
      </c>
      <c r="T81" s="22">
        <f>IFERROR(VLOOKUP(T373,DAY!$A$2:$E$744,3,0),0)</f>
        <v>7</v>
      </c>
      <c r="U81" s="22">
        <f>IFERROR(VLOOKUP(U373,DAY!$A$2:$E$744,3,0),0)</f>
        <v>8</v>
      </c>
      <c r="V81" s="22">
        <f>IFERROR(VLOOKUP(V373,DAY!$A$2:$E$744,3,0),0)</f>
        <v>9</v>
      </c>
      <c r="W81" s="22">
        <f>IFERROR(VLOOKUP(W373,DAY!$A$2:$E$744,3,0),0)</f>
        <v>10</v>
      </c>
      <c r="X81" s="22">
        <f>IFERROR(VLOOKUP(X373,DAY!$A$2:$E$744,3,0),0)</f>
        <v>11</v>
      </c>
      <c r="Y81" s="22">
        <f>IFERROR(VLOOKUP(Y373,DAY!$A$2:$E$744,3,0),0)</f>
        <v>12</v>
      </c>
      <c r="Z81" s="22">
        <f>IFERROR(VLOOKUP(Z373,DAY!$A$2:$E$744,3,0),0)</f>
        <v>13</v>
      </c>
      <c r="AA81" s="22">
        <f>IFERROR(VLOOKUP(AA373,DAY!$A$2:$E$744,3,0),0)</f>
        <v>14</v>
      </c>
      <c r="AB81" s="22">
        <f>IFERROR(VLOOKUP(AB373,DAY!$A$2:$E$744,3,0),0)</f>
        <v>15</v>
      </c>
      <c r="AC81" s="22">
        <f>IFERROR(VLOOKUP(AC373,DAY!$A$2:$E$744,3,0),0)</f>
        <v>16</v>
      </c>
      <c r="AD81" s="22">
        <f>IFERROR(VLOOKUP(AD373,DAY!$A$2:$E$744,3,0),0)</f>
        <v>17</v>
      </c>
      <c r="AE81" s="89">
        <f>IFERROR(VLOOKUP(AE373,DAY!$A$2:$E$744,3,0),0)</f>
        <v>18</v>
      </c>
      <c r="AF81" s="498"/>
      <c r="AG81" s="510"/>
      <c r="AH81" s="523"/>
      <c r="AI81" s="536"/>
      <c r="AJ81" s="510"/>
      <c r="AK81" s="129"/>
      <c r="AN81" s="177"/>
      <c r="AO81" s="177"/>
      <c r="AR81" s="23">
        <f>IFERROR(VLOOKUP(AR374,DAY!$A$2:$E$744,2,0),0)</f>
        <v>0</v>
      </c>
    </row>
    <row r="82" spans="1:53" ht="27.75" customHeight="1">
      <c r="A82" s="11"/>
      <c r="B82" s="386" t="s">
        <v>9</v>
      </c>
      <c r="C82" s="395"/>
      <c r="D82" s="23" t="str">
        <f>IFERROR(VLOOKUP(D373,DAY!$A$2:$E$3000,4,0),0)</f>
        <v>月</v>
      </c>
      <c r="E82" s="23" t="str">
        <f>IFERROR(VLOOKUP(E373,DAY!$A$2:$E$3000,4,0),0)</f>
        <v>火</v>
      </c>
      <c r="F82" s="23" t="str">
        <f>IFERROR(VLOOKUP(F373,DAY!$A$2:$E$3000,4,0),0)</f>
        <v>水</v>
      </c>
      <c r="G82" s="23" t="str">
        <f>IFERROR(VLOOKUP(G373,DAY!$A$2:$E$3000,4,0),0)</f>
        <v>木</v>
      </c>
      <c r="H82" s="23" t="str">
        <f>IFERROR(VLOOKUP(H373,DAY!$A$2:$E$3000,4,0),0)</f>
        <v>金</v>
      </c>
      <c r="I82" s="23" t="str">
        <f>IFERROR(VLOOKUP(I373,DAY!$A$2:$E$3000,4,0),0)</f>
        <v>土</v>
      </c>
      <c r="J82" s="23" t="str">
        <f>IFERROR(VLOOKUP(J373,DAY!$A$2:$E$3000,4,0),0)</f>
        <v>日</v>
      </c>
      <c r="K82" s="23" t="str">
        <f>IFERROR(VLOOKUP(K373,DAY!$A$2:$E$3000,4,0),0)</f>
        <v>月</v>
      </c>
      <c r="L82" s="23" t="str">
        <f>IFERROR(VLOOKUP(L373,DAY!$A$2:$E$3000,4,0),0)</f>
        <v>火</v>
      </c>
      <c r="M82" s="23" t="str">
        <f>IFERROR(VLOOKUP(M373,DAY!$A$2:$E$3000,4,0),0)</f>
        <v>水</v>
      </c>
      <c r="N82" s="23" t="str">
        <f>IFERROR(VLOOKUP(N373,DAY!$A$2:$E$3000,4,0),0)</f>
        <v>木</v>
      </c>
      <c r="O82" s="23" t="str">
        <f>IFERROR(VLOOKUP(O373,DAY!$A$2:$E$3000,4,0),0)</f>
        <v>金</v>
      </c>
      <c r="P82" s="23" t="str">
        <f>IFERROR(VLOOKUP(P373,DAY!$A$2:$E$3000,4,0),0)</f>
        <v>土</v>
      </c>
      <c r="Q82" s="23" t="str">
        <f>IFERROR(VLOOKUP(Q373,DAY!$A$2:$E$3000,4,0),0)</f>
        <v>日</v>
      </c>
      <c r="R82" s="23" t="str">
        <f>IFERROR(VLOOKUP(R373,DAY!$A$2:$E$3000,4,0),0)</f>
        <v>月</v>
      </c>
      <c r="S82" s="23" t="str">
        <f>IFERROR(VLOOKUP(S373,DAY!$A$2:$E$3000,4,0),0)</f>
        <v>火</v>
      </c>
      <c r="T82" s="23" t="str">
        <f>IFERROR(VLOOKUP(T373,DAY!$A$2:$E$3000,4,0),0)</f>
        <v>水</v>
      </c>
      <c r="U82" s="23" t="str">
        <f>IFERROR(VLOOKUP(U373,DAY!$A$2:$E$3000,4,0),0)</f>
        <v>木</v>
      </c>
      <c r="V82" s="23" t="str">
        <f>IFERROR(VLOOKUP(V373,DAY!$A$2:$E$3000,4,0),0)</f>
        <v>金</v>
      </c>
      <c r="W82" s="23" t="str">
        <f>IFERROR(VLOOKUP(W373,DAY!$A$2:$E$3000,4,0),0)</f>
        <v>土</v>
      </c>
      <c r="X82" s="23" t="str">
        <f>IFERROR(VLOOKUP(X373,DAY!$A$2:$E$3000,4,0),0)</f>
        <v>日</v>
      </c>
      <c r="Y82" s="23" t="str">
        <f>IFERROR(VLOOKUP(Y373,DAY!$A$2:$E$3000,4,0),0)</f>
        <v>月</v>
      </c>
      <c r="Z82" s="23" t="str">
        <f>IFERROR(VLOOKUP(Z373,DAY!$A$2:$E$3000,4,0),0)</f>
        <v>火</v>
      </c>
      <c r="AA82" s="23" t="str">
        <f>IFERROR(VLOOKUP(AA373,DAY!$A$2:$E$3000,4,0),0)</f>
        <v>水</v>
      </c>
      <c r="AB82" s="23" t="str">
        <f>IFERROR(VLOOKUP(AB373,DAY!$A$2:$E$3000,4,0),0)</f>
        <v>木</v>
      </c>
      <c r="AC82" s="23" t="str">
        <f>IFERROR(VLOOKUP(AC373,DAY!$A$2:$E$3000,4,0),0)</f>
        <v>金</v>
      </c>
      <c r="AD82" s="23" t="str">
        <f>IFERROR(VLOOKUP(AD373,DAY!$A$2:$E$3000,4,0),0)</f>
        <v>土</v>
      </c>
      <c r="AE82" s="23" t="str">
        <f>IFERROR(VLOOKUP(AE373,DAY!$A$2:$E$3000,4,0),0)</f>
        <v>日</v>
      </c>
      <c r="AF82" s="498"/>
      <c r="AG82" s="510"/>
      <c r="AH82" s="523"/>
      <c r="AI82" s="536"/>
      <c r="AJ82" s="510"/>
      <c r="AK82" s="129"/>
      <c r="AN82" s="177"/>
      <c r="AO82" s="177"/>
      <c r="AR82" s="25">
        <f>IFERROR(VLOOKUP(AR374,DAY!$A$2:$E$744,3,0),0)</f>
        <v>0</v>
      </c>
    </row>
    <row r="83" spans="1:53" ht="88.5" customHeight="1">
      <c r="A83" s="11"/>
      <c r="B83" s="387" t="s">
        <v>11</v>
      </c>
      <c r="C83" s="396"/>
      <c r="D83" s="24" t="str">
        <f>IFERROR(VLOOKUP(D373,DAY!$A$2:$E$3000,5,0),0)</f>
        <v/>
      </c>
      <c r="E83" s="24" t="str">
        <f>IFERROR(VLOOKUP(E373,DAY!$A$2:$E$3000,5,0),0)</f>
        <v/>
      </c>
      <c r="F83" s="24" t="str">
        <f>IFERROR(VLOOKUP(F373,DAY!$A$2:$E$3000,5,0),0)</f>
        <v/>
      </c>
      <c r="G83" s="24" t="str">
        <f>IFERROR(VLOOKUP(G373,DAY!$A$2:$E$3000,5,0),0)</f>
        <v/>
      </c>
      <c r="H83" s="24" t="str">
        <f>IFERROR(VLOOKUP(H373,DAY!$A$2:$E$3000,5,0),0)</f>
        <v/>
      </c>
      <c r="I83" s="24" t="str">
        <f>IFERROR(VLOOKUP(I373,DAY!$A$2:$E$3000,5,0),0)</f>
        <v/>
      </c>
      <c r="J83" s="24" t="str">
        <f>IFERROR(VLOOKUP(J373,DAY!$A$2:$E$3000,5,0),0)</f>
        <v/>
      </c>
      <c r="K83" s="24" t="str">
        <f>IFERROR(VLOOKUP(K373,DAY!$A$2:$E$3000,5,0),0)</f>
        <v/>
      </c>
      <c r="L83" s="24" t="str">
        <f>IFERROR(VLOOKUP(L373,DAY!$A$2:$E$3000,5,0),0)</f>
        <v/>
      </c>
      <c r="M83" s="24" t="str">
        <f>IFERROR(VLOOKUP(M373,DAY!$A$2:$E$3000,5,0),0)</f>
        <v/>
      </c>
      <c r="N83" s="24" t="str">
        <f>IFERROR(VLOOKUP(N373,DAY!$A$2:$E$3000,5,0),0)</f>
        <v/>
      </c>
      <c r="O83" s="24" t="str">
        <f>IFERROR(VLOOKUP(O373,DAY!$A$2:$E$3000,5,0),0)</f>
        <v/>
      </c>
      <c r="P83" s="24" t="str">
        <f>IFERROR(VLOOKUP(P373,DAY!$A$2:$E$3000,5,0),0)</f>
        <v/>
      </c>
      <c r="Q83" s="24" t="str">
        <f>IFERROR(VLOOKUP(Q373,DAY!$A$2:$E$3000,5,0),0)</f>
        <v/>
      </c>
      <c r="R83" s="24" t="str">
        <f>IFERROR(VLOOKUP(R373,DAY!$A$2:$E$3000,5,0),0)</f>
        <v/>
      </c>
      <c r="S83" s="24" t="str">
        <f>IFERROR(VLOOKUP(S373,DAY!$A$2:$E$3000,5,0),0)</f>
        <v/>
      </c>
      <c r="T83" s="24" t="str">
        <f>IFERROR(VLOOKUP(T373,DAY!$A$2:$E$3000,5,0),0)</f>
        <v/>
      </c>
      <c r="U83" s="24" t="str">
        <f>IFERROR(VLOOKUP(U373,DAY!$A$2:$E$3000,5,0),0)</f>
        <v/>
      </c>
      <c r="V83" s="24" t="str">
        <f>IFERROR(VLOOKUP(V373,DAY!$A$2:$E$3000,5,0),0)</f>
        <v/>
      </c>
      <c r="W83" s="24" t="str">
        <f>IFERROR(VLOOKUP(W373,DAY!$A$2:$E$3000,5,0),0)</f>
        <v/>
      </c>
      <c r="X83" s="24" t="str">
        <f>IFERROR(VLOOKUP(X373,DAY!$A$2:$E$3000,5,0),0)</f>
        <v>山の日</v>
      </c>
      <c r="Y83" s="24" t="str">
        <f>IFERROR(VLOOKUP(Y373,DAY!$A$2:$E$3000,5,0),0)</f>
        <v>振替休日</v>
      </c>
      <c r="Z83" s="24" t="str">
        <f>IFERROR(VLOOKUP(Z373,DAY!$A$2:$E$3000,5,0),0)</f>
        <v/>
      </c>
      <c r="AA83" s="24" t="str">
        <f>IFERROR(VLOOKUP(AA373,DAY!$A$2:$E$3000,5,0),0)</f>
        <v/>
      </c>
      <c r="AB83" s="24" t="str">
        <f>IFERROR(VLOOKUP(AB373,DAY!$A$2:$E$3000,5,0),0)</f>
        <v/>
      </c>
      <c r="AC83" s="24" t="str">
        <f>IFERROR(VLOOKUP(AC373,DAY!$A$2:$E$3000,5,0),0)</f>
        <v/>
      </c>
      <c r="AD83" s="24" t="str">
        <f>IFERROR(VLOOKUP(AD373,DAY!$A$2:$E$3000,5,0),0)</f>
        <v/>
      </c>
      <c r="AE83" s="24" t="str">
        <f>IFERROR(VLOOKUP(AE373,DAY!$A$2:$E$3000,5,0),0)</f>
        <v/>
      </c>
      <c r="AF83" s="498"/>
      <c r="AG83" s="510"/>
      <c r="AH83" s="524"/>
      <c r="AI83" s="536"/>
      <c r="AJ83" s="510"/>
      <c r="AK83" s="130"/>
      <c r="AN83" s="173"/>
      <c r="AO83" s="173"/>
      <c r="AR83" s="25">
        <f>IFERROR(VLOOKUP(AR374,DAY!$A$2:$E$744,4,0),0)</f>
        <v>0</v>
      </c>
    </row>
    <row r="84" spans="1:53" ht="27.75" customHeight="1">
      <c r="A84" s="11"/>
      <c r="B84" s="388" t="str">
        <f>$B$20</f>
        <v>作業員A</v>
      </c>
      <c r="C84" s="397" t="s">
        <v>3</v>
      </c>
      <c r="D84" s="412"/>
      <c r="E84" s="412"/>
      <c r="F84" s="412"/>
      <c r="G84" s="412"/>
      <c r="H84" s="412"/>
      <c r="I84" s="412"/>
      <c r="J84" s="412"/>
      <c r="K84" s="412"/>
      <c r="L84" s="412"/>
      <c r="M84" s="412"/>
      <c r="N84" s="412"/>
      <c r="O84" s="412"/>
      <c r="P84" s="412"/>
      <c r="Q84" s="412"/>
      <c r="R84" s="412"/>
      <c r="S84" s="412"/>
      <c r="T84" s="412"/>
      <c r="U84" s="412"/>
      <c r="V84" s="412"/>
      <c r="W84" s="412"/>
      <c r="X84" s="412"/>
      <c r="Y84" s="412"/>
      <c r="Z84" s="412"/>
      <c r="AA84" s="412"/>
      <c r="AB84" s="412"/>
      <c r="AC84" s="412"/>
      <c r="AD84" s="412"/>
      <c r="AE84" s="412"/>
      <c r="AF84" s="499">
        <f>IF(COUNT(D84:AE84)=0,+(COUNTIF(D84:AE84,"作業"))+(COUNTIF(D84:AE84,"休日")),"")</f>
        <v>0</v>
      </c>
      <c r="AG84" s="511">
        <f>IF(+COUNT(D84:AE84)=0,(COUNTIF(D84:AE84,"休日")),"")</f>
        <v>0</v>
      </c>
      <c r="AH84" s="525">
        <f>IFERROR(IF(COUNTA(D84:AE84)=0,0,IF(COUNTA(D84:AE84)&lt;28,$G$359,IF(AN85&gt;0.284,$G$357,$G$358))),0)</f>
        <v>0</v>
      </c>
      <c r="AI84" s="537">
        <f>IF(COUNT(D85:AE85)=0,+(COUNTIF(D85:AE85,"作業"))+(COUNTIF(D85:AE85,"休日")),"")</f>
        <v>0</v>
      </c>
      <c r="AJ84" s="511">
        <f>IF(COUNT(D85:AE85)=0,(COUNTIF(D85:AE85,"休日")),"")</f>
        <v>0</v>
      </c>
      <c r="AK84" s="554">
        <f>IFERROR(IF(COUNTA(D85:AE85)=0,0,IF(COUNTA(D85:AE85)&lt;28,$G$359,IF(AO85&gt;0.284,$G$355,$G$356))),0)</f>
        <v>0</v>
      </c>
      <c r="AM84" s="3"/>
      <c r="AN84" s="177"/>
      <c r="AO84" s="177"/>
      <c r="AP84" s="3"/>
      <c r="AQ84" s="3"/>
      <c r="AR84" s="24">
        <f>IFERROR(VLOOKUP(AR432,DAY!$A$2:$E$744,5,0),0)</f>
        <v>0</v>
      </c>
      <c r="AS84" s="3"/>
      <c r="AT84" s="3"/>
      <c r="AU84" s="3"/>
      <c r="AV84" s="3"/>
      <c r="AW84" s="3"/>
      <c r="AX84" s="3"/>
      <c r="AY84" s="3"/>
      <c r="AZ84" s="3"/>
      <c r="BA84" s="3"/>
    </row>
    <row r="85" spans="1:53" ht="27.75" customHeight="1">
      <c r="A85" s="11"/>
      <c r="B85" s="389"/>
      <c r="C85" s="398" t="s">
        <v>14</v>
      </c>
      <c r="D85" s="411"/>
      <c r="E85" s="411"/>
      <c r="F85" s="411"/>
      <c r="G85" s="411"/>
      <c r="H85" s="411"/>
      <c r="I85" s="411"/>
      <c r="J85" s="411"/>
      <c r="K85" s="411"/>
      <c r="L85" s="411"/>
      <c r="M85" s="411"/>
      <c r="N85" s="411"/>
      <c r="O85" s="411"/>
      <c r="P85" s="411"/>
      <c r="Q85" s="411"/>
      <c r="R85" s="411"/>
      <c r="S85" s="411"/>
      <c r="T85" s="411"/>
      <c r="U85" s="411"/>
      <c r="V85" s="411"/>
      <c r="W85" s="411"/>
      <c r="X85" s="411"/>
      <c r="Y85" s="411"/>
      <c r="Z85" s="411"/>
      <c r="AA85" s="411"/>
      <c r="AB85" s="411"/>
      <c r="AC85" s="411"/>
      <c r="AD85" s="411"/>
      <c r="AE85" s="411"/>
      <c r="AF85" s="500">
        <f>IFERROR(AN85,0)</f>
        <v>0</v>
      </c>
      <c r="AG85" s="512"/>
      <c r="AH85" s="526"/>
      <c r="AI85" s="538">
        <f>IFERROR(AO85,0)</f>
        <v>0</v>
      </c>
      <c r="AJ85" s="512"/>
      <c r="AK85" s="555"/>
      <c r="AN85" s="176" t="e">
        <f>ROUNDDOWN(AG84/AF84,3)</f>
        <v>#DIV/0!</v>
      </c>
      <c r="AO85" s="179" t="e">
        <f>ROUNDDOWN(AJ84/AI84,3)</f>
        <v>#DIV/0!</v>
      </c>
      <c r="AR85" s="182">
        <f>IFERROR(VLOOKUP(AR432,DAY!$A$2:$E$744,6,0),0)</f>
        <v>0</v>
      </c>
    </row>
    <row r="86" spans="1:53" ht="27.75" customHeight="1">
      <c r="A86" s="11"/>
      <c r="B86" s="388" t="str">
        <f>$B$22</f>
        <v>作業員B</v>
      </c>
      <c r="C86" s="397" t="s">
        <v>3</v>
      </c>
      <c r="D86" s="412"/>
      <c r="E86" s="412"/>
      <c r="F86" s="412"/>
      <c r="G86" s="412"/>
      <c r="H86" s="412"/>
      <c r="I86" s="412"/>
      <c r="J86" s="412"/>
      <c r="K86" s="412"/>
      <c r="L86" s="412"/>
      <c r="M86" s="412"/>
      <c r="N86" s="412"/>
      <c r="O86" s="412"/>
      <c r="P86" s="412"/>
      <c r="Q86" s="412"/>
      <c r="R86" s="412"/>
      <c r="S86" s="412"/>
      <c r="T86" s="412"/>
      <c r="U86" s="412"/>
      <c r="V86" s="412"/>
      <c r="W86" s="412"/>
      <c r="X86" s="412"/>
      <c r="Y86" s="412"/>
      <c r="Z86" s="412"/>
      <c r="AA86" s="412"/>
      <c r="AB86" s="412"/>
      <c r="AC86" s="412"/>
      <c r="AD86" s="412"/>
      <c r="AE86" s="412"/>
      <c r="AF86" s="499">
        <f>IF(COUNT(D86:AE86)=0,+(COUNTIF(D86:AE86,"作業"))+(COUNTIF(D86:AE86,"休日")),"")</f>
        <v>0</v>
      </c>
      <c r="AG86" s="511">
        <f>IF(+COUNT(D86:AE86)=0,(COUNTIF(D86:AE86,"休日")),"")</f>
        <v>0</v>
      </c>
      <c r="AH86" s="525">
        <f>IFERROR(IF(COUNTA(D86:AE86)=0,0,IF(COUNTA(D86:AE86)&lt;28,$G$359,IF(AN87&gt;0.284,$G$357,$G$358))),0)</f>
        <v>0</v>
      </c>
      <c r="AI86" s="537">
        <f>IF(COUNT(D87:AE87)=0,+(COUNTIF(D87:AE87,"作業"))+(COUNTIF(D87:AE87,"休日")),"")</f>
        <v>0</v>
      </c>
      <c r="AJ86" s="511">
        <f>IF(COUNT(D87:AE87)=0,(COUNTIF(D87:AE87,"休日")),"")</f>
        <v>0</v>
      </c>
      <c r="AK86" s="554">
        <f>IFERROR(IF(COUNTA(D87:AE87)=0,0,IF(COUNTA(D87:AE87)&lt;28,$G$359,IF(AO87&gt;0.284,$G$355,$G$356))),0)</f>
        <v>0</v>
      </c>
      <c r="AM86" s="3"/>
      <c r="AN86" s="177"/>
      <c r="AO86" s="177"/>
      <c r="AP86" s="3"/>
      <c r="AQ86" s="3"/>
      <c r="AR86" s="24">
        <f>IFERROR(VLOOKUP(AR428,DAY!$A$2:$E$744,5,0),0)</f>
        <v>0</v>
      </c>
      <c r="AS86" s="3"/>
      <c r="AT86" s="3"/>
      <c r="AU86" s="3"/>
      <c r="AV86" s="3"/>
      <c r="AW86" s="3"/>
      <c r="AX86" s="3"/>
      <c r="AY86" s="3"/>
      <c r="AZ86" s="3"/>
      <c r="BA86" s="3"/>
    </row>
    <row r="87" spans="1:53" ht="27.75" customHeight="1">
      <c r="A87" s="11"/>
      <c r="B87" s="389"/>
      <c r="C87" s="398" t="s">
        <v>14</v>
      </c>
      <c r="D87" s="411"/>
      <c r="E87" s="411"/>
      <c r="F87" s="411"/>
      <c r="G87" s="411"/>
      <c r="H87" s="411"/>
      <c r="I87" s="411"/>
      <c r="J87" s="411"/>
      <c r="K87" s="411"/>
      <c r="L87" s="411"/>
      <c r="M87" s="411"/>
      <c r="N87" s="411"/>
      <c r="O87" s="411"/>
      <c r="P87" s="411"/>
      <c r="Q87" s="411"/>
      <c r="R87" s="411"/>
      <c r="S87" s="411"/>
      <c r="T87" s="411"/>
      <c r="U87" s="411"/>
      <c r="V87" s="411"/>
      <c r="W87" s="411"/>
      <c r="X87" s="411"/>
      <c r="Y87" s="411"/>
      <c r="Z87" s="411"/>
      <c r="AA87" s="411"/>
      <c r="AB87" s="411"/>
      <c r="AC87" s="411"/>
      <c r="AD87" s="411"/>
      <c r="AE87" s="411"/>
      <c r="AF87" s="500">
        <f>IFERROR(AN87,0)</f>
        <v>0</v>
      </c>
      <c r="AG87" s="512"/>
      <c r="AH87" s="526"/>
      <c r="AI87" s="538">
        <f>IFERROR(AO87,0)</f>
        <v>0</v>
      </c>
      <c r="AJ87" s="512"/>
      <c r="AK87" s="555"/>
      <c r="AN87" s="176" t="e">
        <f>ROUNDDOWN(AG86/AF86,3)</f>
        <v>#DIV/0!</v>
      </c>
      <c r="AO87" s="179" t="e">
        <f>ROUNDDOWN(AJ86/AI86,3)</f>
        <v>#DIV/0!</v>
      </c>
      <c r="AR87" s="182">
        <f>IFERROR(VLOOKUP(AR428,DAY!$A$2:$E$744,6,0),0)</f>
        <v>0</v>
      </c>
    </row>
    <row r="88" spans="1:53" ht="27.75" customHeight="1">
      <c r="A88" s="11"/>
      <c r="B88" s="388" t="str">
        <f>$B$24</f>
        <v>作業員C</v>
      </c>
      <c r="C88" s="397" t="s">
        <v>3</v>
      </c>
      <c r="D88" s="412"/>
      <c r="E88" s="412"/>
      <c r="F88" s="412"/>
      <c r="G88" s="412"/>
      <c r="H88" s="412"/>
      <c r="I88" s="412"/>
      <c r="J88" s="412"/>
      <c r="K88" s="412"/>
      <c r="L88" s="412"/>
      <c r="M88" s="412"/>
      <c r="N88" s="412"/>
      <c r="O88" s="412"/>
      <c r="P88" s="412"/>
      <c r="Q88" s="412"/>
      <c r="R88" s="412"/>
      <c r="S88" s="412"/>
      <c r="T88" s="412"/>
      <c r="U88" s="412"/>
      <c r="V88" s="412"/>
      <c r="W88" s="412"/>
      <c r="X88" s="412"/>
      <c r="Y88" s="412"/>
      <c r="Z88" s="412"/>
      <c r="AA88" s="412"/>
      <c r="AB88" s="412"/>
      <c r="AC88" s="412"/>
      <c r="AD88" s="412"/>
      <c r="AE88" s="412"/>
      <c r="AF88" s="499">
        <f>IF(COUNT(D88:AE88)=0,+(COUNTIF(D88:AE88,"作業"))+(COUNTIF(D88:AE88,"休日")),"")</f>
        <v>0</v>
      </c>
      <c r="AG88" s="511">
        <f>IF(+COUNT(D88:AE88)=0,(COUNTIF(D88:AE88,"休日")),"")</f>
        <v>0</v>
      </c>
      <c r="AH88" s="525">
        <f>IFERROR(IF(COUNTA(D88:AE88)=0,0,IF(COUNTA(D88:AE88)&lt;28,$G$359,IF(AN89&gt;0.284,$G$357,$G$358))),0)</f>
        <v>0</v>
      </c>
      <c r="AI88" s="537">
        <f>IF(COUNT(D89:AE89)=0,+(COUNTIF(D89:AE89,"作業"))+(COUNTIF(D89:AE89,"休日")),"")</f>
        <v>0</v>
      </c>
      <c r="AJ88" s="511">
        <f>IF(COUNT(D89:AE89)=0,(COUNTIF(D89:AE89,"休日")),"")</f>
        <v>0</v>
      </c>
      <c r="AK88" s="554">
        <f>IFERROR(IF(COUNTA(D89:AE89)=0,0,IF(COUNTA(D89:AE89)&lt;28,$G$359,IF(AO89&gt;0.284,$G$355,$G$356))),0)</f>
        <v>0</v>
      </c>
      <c r="AM88" s="3"/>
      <c r="AN88" s="177"/>
      <c r="AO88" s="177"/>
      <c r="AP88" s="3"/>
      <c r="AQ88" s="3"/>
      <c r="AR88" s="24">
        <f>IFERROR(VLOOKUP(AR430,DAY!$A$2:$E$744,5,0),0)</f>
        <v>0</v>
      </c>
      <c r="AS88" s="3"/>
      <c r="AT88" s="3"/>
      <c r="AU88" s="3"/>
      <c r="AV88" s="3"/>
      <c r="AW88" s="3"/>
      <c r="AX88" s="3"/>
      <c r="AY88" s="3"/>
      <c r="AZ88" s="3"/>
      <c r="BA88" s="3"/>
    </row>
    <row r="89" spans="1:53" ht="27.75" customHeight="1">
      <c r="A89" s="11"/>
      <c r="B89" s="389"/>
      <c r="C89" s="398" t="s">
        <v>14</v>
      </c>
      <c r="D89" s="411"/>
      <c r="E89" s="411"/>
      <c r="F89" s="411"/>
      <c r="G89" s="411"/>
      <c r="H89" s="411"/>
      <c r="I89" s="411"/>
      <c r="J89" s="411"/>
      <c r="K89" s="411"/>
      <c r="L89" s="411"/>
      <c r="M89" s="411"/>
      <c r="N89" s="411"/>
      <c r="O89" s="411"/>
      <c r="P89" s="411"/>
      <c r="Q89" s="411"/>
      <c r="R89" s="411"/>
      <c r="S89" s="411"/>
      <c r="T89" s="411"/>
      <c r="U89" s="411"/>
      <c r="V89" s="411"/>
      <c r="W89" s="411"/>
      <c r="X89" s="411"/>
      <c r="Y89" s="411"/>
      <c r="Z89" s="411"/>
      <c r="AA89" s="411"/>
      <c r="AB89" s="411"/>
      <c r="AC89" s="411"/>
      <c r="AD89" s="411"/>
      <c r="AE89" s="411"/>
      <c r="AF89" s="500">
        <f>IFERROR(AN89,0)</f>
        <v>0</v>
      </c>
      <c r="AG89" s="512"/>
      <c r="AH89" s="526"/>
      <c r="AI89" s="538">
        <f>IFERROR(AO89,0)</f>
        <v>0</v>
      </c>
      <c r="AJ89" s="512"/>
      <c r="AK89" s="555"/>
      <c r="AN89" s="176" t="e">
        <f>ROUNDDOWN(AG88/AF88,3)</f>
        <v>#DIV/0!</v>
      </c>
      <c r="AO89" s="179" t="e">
        <f>ROUNDDOWN(AJ88/AI88,3)</f>
        <v>#DIV/0!</v>
      </c>
      <c r="AR89" s="182">
        <f>IFERROR(VLOOKUP(AR430,DAY!$A$2:$E$744,6,0),0)</f>
        <v>0</v>
      </c>
    </row>
    <row r="90" spans="1:53" ht="27.75" customHeight="1">
      <c r="A90" s="11"/>
      <c r="B90" s="388" t="str">
        <f>$B$26</f>
        <v>作業員D</v>
      </c>
      <c r="C90" s="397" t="s">
        <v>3</v>
      </c>
      <c r="D90" s="412"/>
      <c r="E90" s="412"/>
      <c r="F90" s="412"/>
      <c r="G90" s="412"/>
      <c r="H90" s="412"/>
      <c r="I90" s="412"/>
      <c r="J90" s="412"/>
      <c r="K90" s="412"/>
      <c r="L90" s="412"/>
      <c r="M90" s="412"/>
      <c r="N90" s="412"/>
      <c r="O90" s="412"/>
      <c r="P90" s="412"/>
      <c r="Q90" s="412"/>
      <c r="R90" s="412"/>
      <c r="S90" s="412"/>
      <c r="T90" s="412"/>
      <c r="U90" s="412"/>
      <c r="V90" s="412"/>
      <c r="W90" s="412"/>
      <c r="X90" s="412"/>
      <c r="Y90" s="412"/>
      <c r="Z90" s="412"/>
      <c r="AA90" s="412"/>
      <c r="AB90" s="412"/>
      <c r="AC90" s="412"/>
      <c r="AD90" s="412"/>
      <c r="AE90" s="412"/>
      <c r="AF90" s="499">
        <f>IF(COUNT(D90:AE90)=0,+(COUNTIF(D90:AE90,"作業"))+(COUNTIF(D90:AE90,"休日")),"")</f>
        <v>0</v>
      </c>
      <c r="AG90" s="511">
        <f>IF(+COUNT(D90:AE90)=0,(COUNTIF(D90:AE90,"休日")),"")</f>
        <v>0</v>
      </c>
      <c r="AH90" s="525">
        <f>IFERROR(IF(COUNTA(D90:AE90)=0,0,IF(COUNTA(D90:AE90)&lt;28,$G$359,IF(AN91&gt;0.284,$G$357,$G$358))),0)</f>
        <v>0</v>
      </c>
      <c r="AI90" s="537">
        <f>IF(COUNT(D91:AE91)=0,+(COUNTIF(D91:AE91,"作業"))+(COUNTIF(D91:AE91,"休日")),"")</f>
        <v>0</v>
      </c>
      <c r="AJ90" s="511">
        <f>IF(COUNT(D91:AE91)=0,(COUNTIF(D91:AE91,"休日")),"")</f>
        <v>0</v>
      </c>
      <c r="AK90" s="554">
        <f>IFERROR(IF(COUNTA(D91:AE91)=0,0,IF(COUNTA(D91:AE91)&lt;28,$G$359,IF(AO91&gt;0.284,$G$355,$G$356))),0)</f>
        <v>0</v>
      </c>
      <c r="AM90" s="3"/>
      <c r="AN90" s="177"/>
      <c r="AO90" s="177"/>
      <c r="AP90" s="3"/>
      <c r="AQ90" s="3"/>
      <c r="AR90" s="24">
        <f>IFERROR(VLOOKUP(AR432,DAY!$A$2:$E$744,5,0),0)</f>
        <v>0</v>
      </c>
      <c r="AS90" s="3"/>
      <c r="AT90" s="3"/>
      <c r="AU90" s="3"/>
      <c r="AV90" s="3"/>
      <c r="AW90" s="3"/>
      <c r="AX90" s="3"/>
      <c r="AY90" s="3"/>
      <c r="AZ90" s="3"/>
      <c r="BA90" s="3"/>
    </row>
    <row r="91" spans="1:53" ht="27.75" customHeight="1">
      <c r="A91" s="11"/>
      <c r="B91" s="389"/>
      <c r="C91" s="398" t="s">
        <v>14</v>
      </c>
      <c r="D91" s="411"/>
      <c r="E91" s="411"/>
      <c r="F91" s="411"/>
      <c r="G91" s="411"/>
      <c r="H91" s="411"/>
      <c r="I91" s="411"/>
      <c r="J91" s="411"/>
      <c r="K91" s="411"/>
      <c r="L91" s="411"/>
      <c r="M91" s="411"/>
      <c r="N91" s="411"/>
      <c r="O91" s="411"/>
      <c r="P91" s="411"/>
      <c r="Q91" s="411"/>
      <c r="R91" s="411"/>
      <c r="S91" s="411"/>
      <c r="T91" s="411"/>
      <c r="U91" s="411"/>
      <c r="V91" s="411"/>
      <c r="W91" s="411"/>
      <c r="X91" s="411"/>
      <c r="Y91" s="411"/>
      <c r="Z91" s="411"/>
      <c r="AA91" s="411"/>
      <c r="AB91" s="411"/>
      <c r="AC91" s="411"/>
      <c r="AD91" s="411"/>
      <c r="AE91" s="411"/>
      <c r="AF91" s="500">
        <f>IFERROR(AN91,0)</f>
        <v>0</v>
      </c>
      <c r="AG91" s="512"/>
      <c r="AH91" s="526"/>
      <c r="AI91" s="538">
        <f>IFERROR(AO91,0)</f>
        <v>0</v>
      </c>
      <c r="AJ91" s="512"/>
      <c r="AK91" s="555"/>
      <c r="AN91" s="176" t="e">
        <f>ROUNDDOWN(AG90/AF90,3)</f>
        <v>#DIV/0!</v>
      </c>
      <c r="AO91" s="179" t="e">
        <f>ROUNDDOWN(AJ90/AI90,3)</f>
        <v>#DIV/0!</v>
      </c>
      <c r="AR91" s="182">
        <f>IFERROR(VLOOKUP(AR432,DAY!$A$2:$E$744,6,0),0)</f>
        <v>0</v>
      </c>
    </row>
    <row r="92" spans="1:53" ht="27.75" customHeight="1">
      <c r="A92" s="11"/>
      <c r="B92" s="388" t="str">
        <f>$B$28</f>
        <v>作業員E</v>
      </c>
      <c r="C92" s="397" t="s">
        <v>3</v>
      </c>
      <c r="D92" s="412"/>
      <c r="E92" s="412"/>
      <c r="F92" s="412"/>
      <c r="G92" s="412"/>
      <c r="H92" s="412"/>
      <c r="I92" s="412"/>
      <c r="J92" s="412"/>
      <c r="K92" s="412"/>
      <c r="L92" s="412"/>
      <c r="M92" s="412"/>
      <c r="N92" s="412"/>
      <c r="O92" s="412"/>
      <c r="P92" s="412"/>
      <c r="Q92" s="412"/>
      <c r="R92" s="412"/>
      <c r="S92" s="412"/>
      <c r="T92" s="412"/>
      <c r="U92" s="412"/>
      <c r="V92" s="412"/>
      <c r="W92" s="412"/>
      <c r="X92" s="412"/>
      <c r="Y92" s="412"/>
      <c r="Z92" s="412"/>
      <c r="AA92" s="412"/>
      <c r="AB92" s="412"/>
      <c r="AC92" s="412"/>
      <c r="AD92" s="412"/>
      <c r="AE92" s="412"/>
      <c r="AF92" s="499">
        <f>IF(COUNT(D92:AE92)=0,+(COUNTIF(D92:AE92,"作業"))+(COUNTIF(D92:AE92,"休日")),"")</f>
        <v>0</v>
      </c>
      <c r="AG92" s="511">
        <f>IF(+COUNT(D92:AE92)=0,(COUNTIF(D92:AE92,"休日")),"")</f>
        <v>0</v>
      </c>
      <c r="AH92" s="525">
        <f>IFERROR(IF(COUNTA(D92:AE92)=0,0,IF(COUNTA(D92:AE92)&lt;28,$G$359,IF(AN93&gt;0.284,$G$357,$G$358))),0)</f>
        <v>0</v>
      </c>
      <c r="AI92" s="537">
        <f>IF(COUNT(D93:AE93)=0,+(COUNTIF(D93:AE93,"作業"))+(COUNTIF(D93:AE93,"休日")),"")</f>
        <v>0</v>
      </c>
      <c r="AJ92" s="511">
        <f>IF(COUNT(D93:AE93)=0,(COUNTIF(D93:AE93,"休日")),"")</f>
        <v>0</v>
      </c>
      <c r="AK92" s="554">
        <f>IFERROR(IF(COUNTA(D93:AE93)=0,0,IF(COUNTA(D93:AE93)&lt;28,$G$359,IF(AO93&gt;0.284,$G$355,$G$356))),0)</f>
        <v>0</v>
      </c>
      <c r="AM92" s="3"/>
      <c r="AN92" s="177"/>
      <c r="AO92" s="177"/>
      <c r="AP92" s="3"/>
      <c r="AQ92" s="3"/>
      <c r="AR92" s="24">
        <f>IFERROR(VLOOKUP(AR434,DAY!$A$2:$E$744,5,0),0)</f>
        <v>0</v>
      </c>
      <c r="AS92" s="3"/>
      <c r="AT92" s="3"/>
      <c r="AU92" s="3"/>
      <c r="AV92" s="3"/>
      <c r="AW92" s="3"/>
      <c r="AX92" s="3"/>
      <c r="AY92" s="3"/>
      <c r="AZ92" s="3"/>
      <c r="BA92" s="3"/>
    </row>
    <row r="93" spans="1:53" ht="27.75" customHeight="1">
      <c r="A93" s="11"/>
      <c r="B93" s="389"/>
      <c r="C93" s="398" t="s">
        <v>14</v>
      </c>
      <c r="D93" s="411"/>
      <c r="E93" s="411"/>
      <c r="F93" s="411"/>
      <c r="G93" s="411"/>
      <c r="H93" s="411"/>
      <c r="I93" s="411"/>
      <c r="J93" s="411"/>
      <c r="K93" s="411"/>
      <c r="L93" s="411"/>
      <c r="M93" s="411"/>
      <c r="N93" s="411"/>
      <c r="O93" s="411"/>
      <c r="P93" s="411"/>
      <c r="Q93" s="411"/>
      <c r="R93" s="411"/>
      <c r="S93" s="411"/>
      <c r="T93" s="411"/>
      <c r="U93" s="411"/>
      <c r="V93" s="411"/>
      <c r="W93" s="411"/>
      <c r="X93" s="411"/>
      <c r="Y93" s="411"/>
      <c r="Z93" s="411"/>
      <c r="AA93" s="411"/>
      <c r="AB93" s="411"/>
      <c r="AC93" s="411"/>
      <c r="AD93" s="411"/>
      <c r="AE93" s="411"/>
      <c r="AF93" s="500">
        <f>IFERROR(AN93,0)</f>
        <v>0</v>
      </c>
      <c r="AG93" s="512"/>
      <c r="AH93" s="526"/>
      <c r="AI93" s="538">
        <f>IFERROR(AO93,0)</f>
        <v>0</v>
      </c>
      <c r="AJ93" s="512"/>
      <c r="AK93" s="555"/>
      <c r="AN93" s="176" t="e">
        <f>ROUNDDOWN(AG92/AF92,3)</f>
        <v>#DIV/0!</v>
      </c>
      <c r="AO93" s="179" t="e">
        <f>ROUNDDOWN(AJ92/AI92,3)</f>
        <v>#DIV/0!</v>
      </c>
      <c r="AR93" s="182">
        <f>IFERROR(VLOOKUP(AR434,DAY!$A$2:$E$744,6,0),0)</f>
        <v>0</v>
      </c>
    </row>
    <row r="94" spans="1:53" ht="27.75" customHeight="1">
      <c r="A94" s="11"/>
      <c r="B94" s="388" t="str">
        <f>$B$30</f>
        <v>作業員F</v>
      </c>
      <c r="C94" s="397" t="s">
        <v>3</v>
      </c>
      <c r="D94" s="412"/>
      <c r="E94" s="412"/>
      <c r="F94" s="412"/>
      <c r="G94" s="412"/>
      <c r="H94" s="412"/>
      <c r="I94" s="412"/>
      <c r="J94" s="412"/>
      <c r="K94" s="412"/>
      <c r="L94" s="412"/>
      <c r="M94" s="412"/>
      <c r="N94" s="412"/>
      <c r="O94" s="412"/>
      <c r="P94" s="412"/>
      <c r="Q94" s="412"/>
      <c r="R94" s="412"/>
      <c r="S94" s="412"/>
      <c r="T94" s="412"/>
      <c r="U94" s="412"/>
      <c r="V94" s="412"/>
      <c r="W94" s="412"/>
      <c r="X94" s="412"/>
      <c r="Y94" s="412"/>
      <c r="Z94" s="412"/>
      <c r="AA94" s="412"/>
      <c r="AB94" s="412"/>
      <c r="AC94" s="412"/>
      <c r="AD94" s="412"/>
      <c r="AE94" s="412"/>
      <c r="AF94" s="499">
        <f>IF(COUNT(D94:AE94)=0,+(COUNTIF(D94:AE94,"作業"))+(COUNTIF(D94:AE94,"休日")),"")</f>
        <v>0</v>
      </c>
      <c r="AG94" s="511">
        <f>IF(+COUNT(D94:AE94)=0,(COUNTIF(D94:AE94,"休日")),"")</f>
        <v>0</v>
      </c>
      <c r="AH94" s="525">
        <f>IFERROR(IF(COUNTA(D94:AE94)=0,0,IF(COUNTA(D94:AE94)&lt;28,$G$359,IF(AN95&gt;0.284,$G$357,$G$358))),0)</f>
        <v>0</v>
      </c>
      <c r="AI94" s="537">
        <f>IF(COUNT(D95:AE95)=0,+(COUNTIF(D95:AE95,"作業"))+(COUNTIF(D95:AE95,"休日")),"")</f>
        <v>0</v>
      </c>
      <c r="AJ94" s="511">
        <f>IF(COUNT(D95:AE95)=0,(COUNTIF(D95:AE95,"休日")),"")</f>
        <v>0</v>
      </c>
      <c r="AK94" s="554">
        <f>IFERROR(IF(COUNTA(D95:AE95)=0,0,IF(COUNTA(D95:AE95)&lt;28,$G$359,IF(AO95&gt;0.284,$G$355,$G$356))),0)</f>
        <v>0</v>
      </c>
      <c r="AM94" s="3"/>
      <c r="AN94" s="177"/>
      <c r="AO94" s="177"/>
      <c r="AP94" s="3"/>
      <c r="AQ94" s="3"/>
      <c r="AR94" s="24">
        <f>IFERROR(VLOOKUP(AR374,DAY!$A$2:$E$744,5,0),0)</f>
        <v>0</v>
      </c>
      <c r="AS94" s="3"/>
      <c r="AT94" s="3"/>
      <c r="AU94" s="3"/>
      <c r="AV94" s="3"/>
      <c r="AW94" s="3"/>
      <c r="AX94" s="3"/>
      <c r="AY94" s="3"/>
      <c r="AZ94" s="3"/>
      <c r="BA94" s="3"/>
    </row>
    <row r="95" spans="1:53" ht="27.75" customHeight="1">
      <c r="A95" s="12"/>
      <c r="B95" s="389"/>
      <c r="C95" s="400" t="s">
        <v>14</v>
      </c>
      <c r="D95" s="414"/>
      <c r="E95" s="414"/>
      <c r="F95" s="414"/>
      <c r="G95" s="414"/>
      <c r="H95" s="414"/>
      <c r="I95" s="414"/>
      <c r="J95" s="414"/>
      <c r="K95" s="414"/>
      <c r="L95" s="414"/>
      <c r="M95" s="414"/>
      <c r="N95" s="414"/>
      <c r="O95" s="414"/>
      <c r="P95" s="414"/>
      <c r="Q95" s="414"/>
      <c r="R95" s="414"/>
      <c r="S95" s="414"/>
      <c r="T95" s="414"/>
      <c r="U95" s="414"/>
      <c r="V95" s="414"/>
      <c r="W95" s="414"/>
      <c r="X95" s="414"/>
      <c r="Y95" s="414"/>
      <c r="Z95" s="414"/>
      <c r="AA95" s="414"/>
      <c r="AB95" s="414"/>
      <c r="AC95" s="414"/>
      <c r="AD95" s="414"/>
      <c r="AE95" s="414"/>
      <c r="AF95" s="502">
        <f>IFERROR(AN95,0)</f>
        <v>0</v>
      </c>
      <c r="AG95" s="514"/>
      <c r="AH95" s="529"/>
      <c r="AI95" s="540">
        <f>IFERROR(AO95,0)</f>
        <v>0</v>
      </c>
      <c r="AJ95" s="514"/>
      <c r="AK95" s="557"/>
      <c r="AN95" s="176" t="e">
        <f>ROUNDDOWN(AG94/AF94,3)</f>
        <v>#DIV/0!</v>
      </c>
      <c r="AO95" s="179" t="e">
        <f>ROUNDDOWN(AJ94/AI94,3)</f>
        <v>#DIV/0!</v>
      </c>
      <c r="AR95" s="182">
        <f>IFERROR(VLOOKUP(AR374,DAY!$A$2:$E$744,6,0),0)</f>
        <v>0</v>
      </c>
    </row>
    <row r="96" spans="1:53" s="3" customFormat="1" ht="27.75" customHeight="1">
      <c r="A96" s="10" t="s">
        <v>58</v>
      </c>
      <c r="B96" s="384" t="s">
        <v>7</v>
      </c>
      <c r="C96" s="393"/>
      <c r="D96" s="21">
        <f>IFERROR(VLOOKUP(D374,DAY!$A$2:$E$3000,2,0),0)</f>
        <v>8</v>
      </c>
      <c r="E96" s="21">
        <f>IFERROR(VLOOKUP(E374,DAY!$A$2:$E$744,2,0),0)</f>
        <v>8</v>
      </c>
      <c r="F96" s="21">
        <f>IFERROR(VLOOKUP(F374,DAY!$A$2:$E$744,2,0),0)</f>
        <v>8</v>
      </c>
      <c r="G96" s="21">
        <f>IFERROR(VLOOKUP(G374,DAY!$A$2:$E$744,2,0),0)</f>
        <v>8</v>
      </c>
      <c r="H96" s="21">
        <f>IFERROR(VLOOKUP(H374,DAY!$A$2:$E$744,2,0),0)</f>
        <v>8</v>
      </c>
      <c r="I96" s="21">
        <f>IFERROR(VLOOKUP(I374,DAY!$A$2:$E$744,2,0),0)</f>
        <v>8</v>
      </c>
      <c r="J96" s="21">
        <f>IFERROR(VLOOKUP(J374,DAY!$A$2:$E$744,2,0),0)</f>
        <v>8</v>
      </c>
      <c r="K96" s="21">
        <f>IFERROR(VLOOKUP(K374,DAY!$A$2:$E$744,2,0),0)</f>
        <v>8</v>
      </c>
      <c r="L96" s="21">
        <f>IFERROR(VLOOKUP(L374,DAY!$A$2:$E$744,2,0),0)</f>
        <v>8</v>
      </c>
      <c r="M96" s="21">
        <f>IFERROR(VLOOKUP(M374,DAY!$A$2:$E$744,2,0),0)</f>
        <v>8</v>
      </c>
      <c r="N96" s="21">
        <f>IFERROR(VLOOKUP(N374,DAY!$A$2:$E$744,2,0),0)</f>
        <v>8</v>
      </c>
      <c r="O96" s="21">
        <f>IFERROR(VLOOKUP(O374,DAY!$A$2:$E$744,2,0),0)</f>
        <v>8</v>
      </c>
      <c r="P96" s="21">
        <f>IFERROR(VLOOKUP(P374,DAY!$A$2:$E$744,2,0),0)</f>
        <v>8</v>
      </c>
      <c r="Q96" s="21">
        <f>IFERROR(VLOOKUP(Q374,DAY!$A$2:$E$744,2,0),0)</f>
        <v>9</v>
      </c>
      <c r="R96" s="21">
        <f>IFERROR(VLOOKUP(R374,DAY!$A$2:$E$744,2,0),0)</f>
        <v>9</v>
      </c>
      <c r="S96" s="21">
        <f>IFERROR(VLOOKUP(S374,DAY!$A$2:$E$744,2,0),0)</f>
        <v>9</v>
      </c>
      <c r="T96" s="21">
        <f>IFERROR(VLOOKUP(T374,DAY!$A$2:$E$744,2,0),0)</f>
        <v>9</v>
      </c>
      <c r="U96" s="21">
        <f>IFERROR(VLOOKUP(U374,DAY!$A$2:$E$744,2,0),0)</f>
        <v>9</v>
      </c>
      <c r="V96" s="21">
        <f>IFERROR(VLOOKUP(V374,DAY!$A$2:$E$744,2,0),0)</f>
        <v>9</v>
      </c>
      <c r="W96" s="21">
        <f>IFERROR(VLOOKUP(W374,DAY!$A$2:$E$744,2,0),0)</f>
        <v>9</v>
      </c>
      <c r="X96" s="21">
        <f>IFERROR(VLOOKUP(X374,DAY!$A$2:$E$744,2,0),0)</f>
        <v>9</v>
      </c>
      <c r="Y96" s="21">
        <f>IFERROR(VLOOKUP(Y374,DAY!$A$2:$E$744,2,0),0)</f>
        <v>9</v>
      </c>
      <c r="Z96" s="21">
        <f>IFERROR(VLOOKUP(Z374,DAY!$A$2:$E$744,2,0),0)</f>
        <v>9</v>
      </c>
      <c r="AA96" s="21">
        <f>IFERROR(VLOOKUP(AA374,DAY!$A$2:$E$744,2,0),0)</f>
        <v>9</v>
      </c>
      <c r="AB96" s="21">
        <f>IFERROR(VLOOKUP(AB374,DAY!$A$2:$E$744,2,0),0)</f>
        <v>9</v>
      </c>
      <c r="AC96" s="21">
        <f>IFERROR(VLOOKUP(AC374,DAY!$A$2:$E$744,2,0),0)</f>
        <v>9</v>
      </c>
      <c r="AD96" s="21">
        <f>IFERROR(VLOOKUP(AD374,DAY!$A$2:$E$744,2,0),0)</f>
        <v>9</v>
      </c>
      <c r="AE96" s="21">
        <f>IFERROR(VLOOKUP(AE374,DAY!$A$2:$E$744,2,0),0)</f>
        <v>9</v>
      </c>
      <c r="AF96" s="503" t="s">
        <v>23</v>
      </c>
      <c r="AG96" s="515" t="s">
        <v>6</v>
      </c>
      <c r="AH96" s="523" t="s">
        <v>93</v>
      </c>
      <c r="AI96" s="535" t="s">
        <v>23</v>
      </c>
      <c r="AJ96" s="509" t="s">
        <v>26</v>
      </c>
      <c r="AK96" s="129" t="s">
        <v>93</v>
      </c>
      <c r="AM96" s="1"/>
      <c r="AN96" s="177"/>
      <c r="AO96" s="177"/>
      <c r="AP96" s="1"/>
      <c r="AQ96" s="1"/>
      <c r="AR96" s="184">
        <f>IFERROR(VLOOKUP(AR374,DAY!$A$2:$E$744,7,0),0)</f>
        <v>0</v>
      </c>
      <c r="AS96" s="1"/>
      <c r="AT96" s="1"/>
      <c r="AU96" s="1"/>
      <c r="AV96" s="1"/>
      <c r="AW96" s="1"/>
      <c r="AX96" s="1"/>
      <c r="AY96" s="1"/>
      <c r="AZ96" s="1"/>
      <c r="BA96" s="1"/>
    </row>
    <row r="97" spans="1:53" ht="27.75" customHeight="1">
      <c r="A97" s="11"/>
      <c r="B97" s="385" t="s">
        <v>8</v>
      </c>
      <c r="C97" s="394"/>
      <c r="D97" s="22">
        <f>IFERROR(VLOOKUP(D374,DAY!$A$2:$E$3000,3,0),0)</f>
        <v>19</v>
      </c>
      <c r="E97" s="22">
        <f>IFERROR(VLOOKUP(E374,DAY!$A$2:$E$744,3,0),0)</f>
        <v>20</v>
      </c>
      <c r="F97" s="22">
        <f>IFERROR(VLOOKUP(F374,DAY!$A$2:$E$744,3,0),0)</f>
        <v>21</v>
      </c>
      <c r="G97" s="22">
        <f>IFERROR(VLOOKUP(G374,DAY!$A$2:$E$744,3,0),0)</f>
        <v>22</v>
      </c>
      <c r="H97" s="22">
        <f>IFERROR(VLOOKUP(H374,DAY!$A$2:$E$744,3,0),0)</f>
        <v>23</v>
      </c>
      <c r="I97" s="22">
        <f>IFERROR(VLOOKUP(I374,DAY!$A$2:$E$744,3,0),0)</f>
        <v>24</v>
      </c>
      <c r="J97" s="22">
        <f>IFERROR(VLOOKUP(J374,DAY!$A$2:$E$744,3,0),0)</f>
        <v>25</v>
      </c>
      <c r="K97" s="22">
        <f>IFERROR(VLOOKUP(K374,DAY!$A$2:$E$744,3,0),0)</f>
        <v>26</v>
      </c>
      <c r="L97" s="22">
        <f>IFERROR(VLOOKUP(L374,DAY!$A$2:$E$744,3,0),0)</f>
        <v>27</v>
      </c>
      <c r="M97" s="22">
        <f>IFERROR(VLOOKUP(M374,DAY!$A$2:$E$744,3,0),0)</f>
        <v>28</v>
      </c>
      <c r="N97" s="22">
        <f>IFERROR(VLOOKUP(N374,DAY!$A$2:$E$744,3,0),0)</f>
        <v>29</v>
      </c>
      <c r="O97" s="22">
        <f>IFERROR(VLOOKUP(O374,DAY!$A$2:$E$744,3,0),0)</f>
        <v>30</v>
      </c>
      <c r="P97" s="22">
        <f>IFERROR(VLOOKUP(P374,DAY!$A$2:$E$744,3,0),0)</f>
        <v>31</v>
      </c>
      <c r="Q97" s="22">
        <f>IFERROR(VLOOKUP(Q374,DAY!$A$2:$E$744,3,0),0)</f>
        <v>1</v>
      </c>
      <c r="R97" s="22">
        <f>IFERROR(VLOOKUP(R374,DAY!$A$2:$E$744,3,0),0)</f>
        <v>2</v>
      </c>
      <c r="S97" s="22">
        <f>IFERROR(VLOOKUP(S374,DAY!$A$2:$E$744,3,0),0)</f>
        <v>3</v>
      </c>
      <c r="T97" s="22">
        <f>IFERROR(VLOOKUP(T374,DAY!$A$2:$E$744,3,0),0)</f>
        <v>4</v>
      </c>
      <c r="U97" s="22">
        <f>IFERROR(VLOOKUP(U374,DAY!$A$2:$E$744,3,0),0)</f>
        <v>5</v>
      </c>
      <c r="V97" s="22">
        <f>IFERROR(VLOOKUP(V374,DAY!$A$2:$E$744,3,0),0)</f>
        <v>6</v>
      </c>
      <c r="W97" s="22">
        <f>IFERROR(VLOOKUP(W374,DAY!$A$2:$E$744,3,0),0)</f>
        <v>7</v>
      </c>
      <c r="X97" s="22">
        <f>IFERROR(VLOOKUP(X374,DAY!$A$2:$E$744,3,0),0)</f>
        <v>8</v>
      </c>
      <c r="Y97" s="22">
        <f>IFERROR(VLOOKUP(Y374,DAY!$A$2:$E$744,3,0),0)</f>
        <v>9</v>
      </c>
      <c r="Z97" s="22">
        <f>IFERROR(VLOOKUP(Z374,DAY!$A$2:$E$744,3,0),0)</f>
        <v>10</v>
      </c>
      <c r="AA97" s="22">
        <f>IFERROR(VLOOKUP(AA374,DAY!$A$2:$E$744,3,0),0)</f>
        <v>11</v>
      </c>
      <c r="AB97" s="22">
        <f>IFERROR(VLOOKUP(AB374,DAY!$A$2:$E$744,3,0),0)</f>
        <v>12</v>
      </c>
      <c r="AC97" s="22">
        <f>IFERROR(VLOOKUP(AC374,DAY!$A$2:$E$744,3,0),0)</f>
        <v>13</v>
      </c>
      <c r="AD97" s="22">
        <f>IFERROR(VLOOKUP(AD374,DAY!$A$2:$E$744,3,0),0)</f>
        <v>14</v>
      </c>
      <c r="AE97" s="89">
        <f>IFERROR(VLOOKUP(AE374,DAY!$A$2:$E$744,3,0),0)</f>
        <v>15</v>
      </c>
      <c r="AF97" s="498"/>
      <c r="AG97" s="510"/>
      <c r="AH97" s="523"/>
      <c r="AI97" s="536"/>
      <c r="AJ97" s="510"/>
      <c r="AK97" s="129"/>
      <c r="AN97" s="177"/>
      <c r="AO97" s="177"/>
      <c r="AR97" s="19">
        <f>IFERROR(VLOOKUP(AR375,DAY!$A$2:$E$744,2,0),0)</f>
        <v>0</v>
      </c>
    </row>
    <row r="98" spans="1:53" ht="27.75" customHeight="1">
      <c r="A98" s="11"/>
      <c r="B98" s="386" t="s">
        <v>9</v>
      </c>
      <c r="C98" s="395"/>
      <c r="D98" s="23" t="str">
        <f>IFERROR(VLOOKUP(D374,DAY!$A$2:$E$3000,4,0),0)</f>
        <v>月</v>
      </c>
      <c r="E98" s="23" t="str">
        <f>IFERROR(VLOOKUP(E374,DAY!$A$2:$E$3000,4,0),0)</f>
        <v>火</v>
      </c>
      <c r="F98" s="23" t="str">
        <f>IFERROR(VLOOKUP(F374,DAY!$A$2:$E$3000,4,0),0)</f>
        <v>水</v>
      </c>
      <c r="G98" s="23" t="str">
        <f>IFERROR(VLOOKUP(G374,DAY!$A$2:$E$3000,4,0),0)</f>
        <v>木</v>
      </c>
      <c r="H98" s="23" t="str">
        <f>IFERROR(VLOOKUP(H374,DAY!$A$2:$E$3000,4,0),0)</f>
        <v>金</v>
      </c>
      <c r="I98" s="23" t="str">
        <f>IFERROR(VLOOKUP(I374,DAY!$A$2:$E$3000,4,0),0)</f>
        <v>土</v>
      </c>
      <c r="J98" s="23" t="str">
        <f>IFERROR(VLOOKUP(J374,DAY!$A$2:$E$3000,4,0),0)</f>
        <v>日</v>
      </c>
      <c r="K98" s="23" t="str">
        <f>IFERROR(VLOOKUP(K374,DAY!$A$2:$E$3000,4,0),0)</f>
        <v>月</v>
      </c>
      <c r="L98" s="23" t="str">
        <f>IFERROR(VLOOKUP(L374,DAY!$A$2:$E$3000,4,0),0)</f>
        <v>火</v>
      </c>
      <c r="M98" s="23" t="str">
        <f>IFERROR(VLOOKUP(M374,DAY!$A$2:$E$3000,4,0),0)</f>
        <v>水</v>
      </c>
      <c r="N98" s="23" t="str">
        <f>IFERROR(VLOOKUP(N374,DAY!$A$2:$E$3000,4,0),0)</f>
        <v>木</v>
      </c>
      <c r="O98" s="23" t="str">
        <f>IFERROR(VLOOKUP(O374,DAY!$A$2:$E$3000,4,0),0)</f>
        <v>金</v>
      </c>
      <c r="P98" s="23" t="str">
        <f>IFERROR(VLOOKUP(P374,DAY!$A$2:$E$3000,4,0),0)</f>
        <v>土</v>
      </c>
      <c r="Q98" s="23" t="str">
        <f>IFERROR(VLOOKUP(Q374,DAY!$A$2:$E$3000,4,0),0)</f>
        <v>日</v>
      </c>
      <c r="R98" s="23" t="str">
        <f>IFERROR(VLOOKUP(R374,DAY!$A$2:$E$3000,4,0),0)</f>
        <v>月</v>
      </c>
      <c r="S98" s="23" t="str">
        <f>IFERROR(VLOOKUP(S374,DAY!$A$2:$E$3000,4,0),0)</f>
        <v>火</v>
      </c>
      <c r="T98" s="23" t="str">
        <f>IFERROR(VLOOKUP(T374,DAY!$A$2:$E$3000,4,0),0)</f>
        <v>水</v>
      </c>
      <c r="U98" s="23" t="str">
        <f>IFERROR(VLOOKUP(U374,DAY!$A$2:$E$3000,4,0),0)</f>
        <v>木</v>
      </c>
      <c r="V98" s="23" t="str">
        <f>IFERROR(VLOOKUP(V374,DAY!$A$2:$E$3000,4,0),0)</f>
        <v>金</v>
      </c>
      <c r="W98" s="23" t="str">
        <f>IFERROR(VLOOKUP(W374,DAY!$A$2:$E$3000,4,0),0)</f>
        <v>土</v>
      </c>
      <c r="X98" s="23" t="str">
        <f>IFERROR(VLOOKUP(X374,DAY!$A$2:$E$3000,4,0),0)</f>
        <v>日</v>
      </c>
      <c r="Y98" s="23" t="str">
        <f>IFERROR(VLOOKUP(Y374,DAY!$A$2:$E$3000,4,0),0)</f>
        <v>月</v>
      </c>
      <c r="Z98" s="23" t="str">
        <f>IFERROR(VLOOKUP(Z374,DAY!$A$2:$E$3000,4,0),0)</f>
        <v>火</v>
      </c>
      <c r="AA98" s="23" t="str">
        <f>IFERROR(VLOOKUP(AA374,DAY!$A$2:$E$3000,4,0),0)</f>
        <v>水</v>
      </c>
      <c r="AB98" s="23" t="str">
        <f>IFERROR(VLOOKUP(AB374,DAY!$A$2:$E$3000,4,0),0)</f>
        <v>木</v>
      </c>
      <c r="AC98" s="23" t="str">
        <f>IFERROR(VLOOKUP(AC374,DAY!$A$2:$E$3000,4,0),0)</f>
        <v>金</v>
      </c>
      <c r="AD98" s="23" t="str">
        <f>IFERROR(VLOOKUP(AD374,DAY!$A$2:$E$3000,4,0),0)</f>
        <v>土</v>
      </c>
      <c r="AE98" s="23" t="str">
        <f>IFERROR(VLOOKUP(AE374,DAY!$A$2:$E$3000,4,0),0)</f>
        <v>日</v>
      </c>
      <c r="AF98" s="498"/>
      <c r="AG98" s="510"/>
      <c r="AH98" s="523"/>
      <c r="AI98" s="536"/>
      <c r="AJ98" s="510"/>
      <c r="AK98" s="129"/>
      <c r="AN98" s="177"/>
      <c r="AO98" s="177"/>
      <c r="AR98" s="25">
        <f>IFERROR(VLOOKUP(AR375,DAY!$A$2:$E$744,3,0),0)</f>
        <v>0</v>
      </c>
    </row>
    <row r="99" spans="1:53" ht="88.5" customHeight="1">
      <c r="A99" s="11"/>
      <c r="B99" s="387" t="s">
        <v>11</v>
      </c>
      <c r="C99" s="396"/>
      <c r="D99" s="24" t="str">
        <f>IFERROR(VLOOKUP(D374,DAY!$A$2:$E$3000,5,0),0)</f>
        <v/>
      </c>
      <c r="E99" s="24" t="str">
        <f>IFERROR(VLOOKUP(E374,DAY!$A$2:$E$3000,5,0),0)</f>
        <v/>
      </c>
      <c r="F99" s="24" t="str">
        <f>IFERROR(VLOOKUP(F374,DAY!$A$2:$E$3000,5,0),0)</f>
        <v/>
      </c>
      <c r="G99" s="24" t="str">
        <f>IFERROR(VLOOKUP(G374,DAY!$A$2:$E$3000,5,0),0)</f>
        <v/>
      </c>
      <c r="H99" s="24" t="str">
        <f>IFERROR(VLOOKUP(H374,DAY!$A$2:$E$3000,5,0),0)</f>
        <v/>
      </c>
      <c r="I99" s="24" t="str">
        <f>IFERROR(VLOOKUP(I374,DAY!$A$2:$E$3000,5,0),0)</f>
        <v/>
      </c>
      <c r="J99" s="24" t="str">
        <f>IFERROR(VLOOKUP(J374,DAY!$A$2:$E$3000,5,0),0)</f>
        <v/>
      </c>
      <c r="K99" s="24" t="str">
        <f>IFERROR(VLOOKUP(K374,DAY!$A$2:$E$3000,5,0),0)</f>
        <v/>
      </c>
      <c r="L99" s="24" t="str">
        <f>IFERROR(VLOOKUP(L374,DAY!$A$2:$E$3000,5,0),0)</f>
        <v/>
      </c>
      <c r="M99" s="24" t="str">
        <f>IFERROR(VLOOKUP(M374,DAY!$A$2:$E$3000,5,0),0)</f>
        <v/>
      </c>
      <c r="N99" s="24" t="str">
        <f>IFERROR(VLOOKUP(N374,DAY!$A$2:$E$3000,5,0),0)</f>
        <v/>
      </c>
      <c r="O99" s="24" t="str">
        <f>IFERROR(VLOOKUP(O374,DAY!$A$2:$E$3000,5,0),0)</f>
        <v/>
      </c>
      <c r="P99" s="24" t="str">
        <f>IFERROR(VLOOKUP(P374,DAY!$A$2:$E$3000,5,0),0)</f>
        <v/>
      </c>
      <c r="Q99" s="24" t="str">
        <f>IFERROR(VLOOKUP(Q374,DAY!$A$2:$E$3000,5,0),0)</f>
        <v/>
      </c>
      <c r="R99" s="24" t="str">
        <f>IFERROR(VLOOKUP(R374,DAY!$A$2:$E$3000,5,0),0)</f>
        <v/>
      </c>
      <c r="S99" s="24" t="str">
        <f>IFERROR(VLOOKUP(S374,DAY!$A$2:$E$3000,5,0),0)</f>
        <v/>
      </c>
      <c r="T99" s="24" t="str">
        <f>IFERROR(VLOOKUP(T374,DAY!$A$2:$E$3000,5,0),0)</f>
        <v/>
      </c>
      <c r="U99" s="24" t="str">
        <f>IFERROR(VLOOKUP(U374,DAY!$A$2:$E$3000,5,0),0)</f>
        <v/>
      </c>
      <c r="V99" s="24" t="str">
        <f>IFERROR(VLOOKUP(V374,DAY!$A$2:$E$3000,5,0),0)</f>
        <v/>
      </c>
      <c r="W99" s="24" t="str">
        <f>IFERROR(VLOOKUP(W374,DAY!$A$2:$E$3000,5,0),0)</f>
        <v/>
      </c>
      <c r="X99" s="24" t="str">
        <f>IFERROR(VLOOKUP(X374,DAY!$A$2:$E$3000,5,0),0)</f>
        <v/>
      </c>
      <c r="Y99" s="24" t="str">
        <f>IFERROR(VLOOKUP(Y374,DAY!$A$2:$E$3000,5,0),0)</f>
        <v/>
      </c>
      <c r="Z99" s="24" t="str">
        <f>IFERROR(VLOOKUP(Z374,DAY!$A$2:$E$3000,5,0),0)</f>
        <v/>
      </c>
      <c r="AA99" s="24" t="str">
        <f>IFERROR(VLOOKUP(AA374,DAY!$A$2:$E$3000,5,0),0)</f>
        <v/>
      </c>
      <c r="AB99" s="24" t="str">
        <f>IFERROR(VLOOKUP(AB374,DAY!$A$2:$E$3000,5,0),0)</f>
        <v/>
      </c>
      <c r="AC99" s="24" t="str">
        <f>IFERROR(VLOOKUP(AC374,DAY!$A$2:$E$3000,5,0),0)</f>
        <v/>
      </c>
      <c r="AD99" s="24" t="str">
        <f>IFERROR(VLOOKUP(AD374,DAY!$A$2:$E$3000,5,0),0)</f>
        <v/>
      </c>
      <c r="AE99" s="24" t="str">
        <f>IFERROR(VLOOKUP(AE374,DAY!$A$2:$E$3000,5,0),0)</f>
        <v/>
      </c>
      <c r="AF99" s="498"/>
      <c r="AG99" s="510"/>
      <c r="AH99" s="524"/>
      <c r="AI99" s="536"/>
      <c r="AJ99" s="510"/>
      <c r="AK99" s="130"/>
      <c r="AN99" s="173"/>
      <c r="AO99" s="173"/>
      <c r="AR99" s="25">
        <f>IFERROR(VLOOKUP(AR375,DAY!$A$2:$E$744,4,0),0)</f>
        <v>0</v>
      </c>
    </row>
    <row r="100" spans="1:53" ht="27.75" customHeight="1">
      <c r="A100" s="11"/>
      <c r="B100" s="388" t="str">
        <f>$B$20</f>
        <v>作業員A</v>
      </c>
      <c r="C100" s="397" t="s">
        <v>3</v>
      </c>
      <c r="D100" s="412"/>
      <c r="E100" s="412"/>
      <c r="F100" s="412"/>
      <c r="G100" s="412"/>
      <c r="H100" s="412"/>
      <c r="I100" s="412"/>
      <c r="J100" s="412"/>
      <c r="K100" s="412"/>
      <c r="L100" s="412"/>
      <c r="M100" s="412"/>
      <c r="N100" s="412"/>
      <c r="O100" s="412"/>
      <c r="P100" s="412"/>
      <c r="Q100" s="412"/>
      <c r="R100" s="412"/>
      <c r="S100" s="412"/>
      <c r="T100" s="412"/>
      <c r="U100" s="412"/>
      <c r="V100" s="412"/>
      <c r="W100" s="412"/>
      <c r="X100" s="412"/>
      <c r="Y100" s="412"/>
      <c r="Z100" s="412"/>
      <c r="AA100" s="412"/>
      <c r="AB100" s="412"/>
      <c r="AC100" s="412"/>
      <c r="AD100" s="412"/>
      <c r="AE100" s="412"/>
      <c r="AF100" s="499">
        <f>IF(COUNT(D100:AE100)=0,+(COUNTIF(D100:AE100,"作業"))+(COUNTIF(D100:AE100,"休日")),"")</f>
        <v>0</v>
      </c>
      <c r="AG100" s="511">
        <f>IF(+COUNT(D100:AE100)=0,(COUNTIF(D100:AE100,"休日")),"")</f>
        <v>0</v>
      </c>
      <c r="AH100" s="525">
        <f>IFERROR(IF(COUNTA(D100:AE100)=0,0,IF(COUNTA(D100:AE100)&lt;28,$G$359,IF(AN101&gt;0.284,$G$357,$G$358))),0)</f>
        <v>0</v>
      </c>
      <c r="AI100" s="537">
        <f>IF(COUNT(D101:AE101)=0,+(COUNTIF(D101:AE101,"作業"))+(COUNTIF(D101:AE101,"休日")),"")</f>
        <v>0</v>
      </c>
      <c r="AJ100" s="511">
        <f>IF(COUNT(D101:AE101)=0,(COUNTIF(D101:AE101,"休日")),"")</f>
        <v>0</v>
      </c>
      <c r="AK100" s="554">
        <f>IFERROR(IF(COUNTA(D101:AE101)=0,0,IF(COUNTA(D101:AE101)&lt;28,$G$359,IF(AO101&gt;0.284,$G$355,$G$356))),0)</f>
        <v>0</v>
      </c>
      <c r="AM100" s="3"/>
      <c r="AN100" s="177"/>
      <c r="AO100" s="177"/>
      <c r="AP100" s="3"/>
      <c r="AQ100" s="3"/>
      <c r="AR100" s="24">
        <f>IFERROR(VLOOKUP(AR448,DAY!$A$2:$E$744,5,0),0)</f>
        <v>0</v>
      </c>
      <c r="AS100" s="3"/>
      <c r="AT100" s="3"/>
      <c r="AU100" s="3"/>
      <c r="AV100" s="3"/>
      <c r="AW100" s="3"/>
      <c r="AX100" s="3"/>
      <c r="AY100" s="3"/>
      <c r="AZ100" s="3"/>
      <c r="BA100" s="3"/>
    </row>
    <row r="101" spans="1:53" ht="27.75" customHeight="1">
      <c r="A101" s="11"/>
      <c r="B101" s="389"/>
      <c r="C101" s="398" t="s">
        <v>14</v>
      </c>
      <c r="D101" s="411"/>
      <c r="E101" s="411"/>
      <c r="F101" s="411"/>
      <c r="G101" s="411"/>
      <c r="H101" s="411"/>
      <c r="I101" s="411"/>
      <c r="J101" s="411"/>
      <c r="K101" s="411"/>
      <c r="L101" s="411"/>
      <c r="M101" s="411"/>
      <c r="N101" s="411"/>
      <c r="O101" s="411"/>
      <c r="P101" s="411"/>
      <c r="Q101" s="411"/>
      <c r="R101" s="411"/>
      <c r="S101" s="411"/>
      <c r="T101" s="411"/>
      <c r="U101" s="411"/>
      <c r="V101" s="411"/>
      <c r="W101" s="411"/>
      <c r="X101" s="411"/>
      <c r="Y101" s="411"/>
      <c r="Z101" s="411"/>
      <c r="AA101" s="411"/>
      <c r="AB101" s="411"/>
      <c r="AC101" s="411"/>
      <c r="AD101" s="411"/>
      <c r="AE101" s="411"/>
      <c r="AF101" s="500">
        <f>IFERROR(AN101,0)</f>
        <v>0</v>
      </c>
      <c r="AG101" s="512"/>
      <c r="AH101" s="526"/>
      <c r="AI101" s="538">
        <f>IFERROR(AO101,0)</f>
        <v>0</v>
      </c>
      <c r="AJ101" s="512"/>
      <c r="AK101" s="555"/>
      <c r="AN101" s="176" t="e">
        <f>ROUNDDOWN(AG100/AF100,3)</f>
        <v>#DIV/0!</v>
      </c>
      <c r="AO101" s="179" t="e">
        <f>ROUNDDOWN(AJ100/AI100,3)</f>
        <v>#DIV/0!</v>
      </c>
      <c r="AR101" s="182">
        <f>IFERROR(VLOOKUP(AR448,DAY!$A$2:$E$744,6,0),0)</f>
        <v>0</v>
      </c>
    </row>
    <row r="102" spans="1:53" ht="27.75" customHeight="1">
      <c r="A102" s="11"/>
      <c r="B102" s="388" t="str">
        <f>$B$22</f>
        <v>作業員B</v>
      </c>
      <c r="C102" s="397" t="s">
        <v>3</v>
      </c>
      <c r="D102" s="412"/>
      <c r="E102" s="412"/>
      <c r="F102" s="412"/>
      <c r="G102" s="412"/>
      <c r="H102" s="412"/>
      <c r="I102" s="412"/>
      <c r="J102" s="412"/>
      <c r="K102" s="412"/>
      <c r="L102" s="412"/>
      <c r="M102" s="412"/>
      <c r="N102" s="412"/>
      <c r="O102" s="412"/>
      <c r="P102" s="412"/>
      <c r="Q102" s="412"/>
      <c r="R102" s="412"/>
      <c r="S102" s="412"/>
      <c r="T102" s="412"/>
      <c r="U102" s="412"/>
      <c r="V102" s="412"/>
      <c r="W102" s="412"/>
      <c r="X102" s="412"/>
      <c r="Y102" s="412"/>
      <c r="Z102" s="412"/>
      <c r="AA102" s="412"/>
      <c r="AB102" s="412"/>
      <c r="AC102" s="412"/>
      <c r="AD102" s="412"/>
      <c r="AE102" s="412"/>
      <c r="AF102" s="499">
        <f>IF(COUNT(D102:AE102)=0,+(COUNTIF(D102:AE102,"作業"))+(COUNTIF(D102:AE102,"休日")),"")</f>
        <v>0</v>
      </c>
      <c r="AG102" s="511">
        <f>IF(+COUNT(D102:AE102)=0,(COUNTIF(D102:AE102,"休日")),"")</f>
        <v>0</v>
      </c>
      <c r="AH102" s="525">
        <f>IFERROR(IF(COUNTA(D102:AE102)=0,0,IF(COUNTA(D102:AE102)&lt;28,$G$359,IF(AN103&gt;0.284,$G$357,$G$358))),0)</f>
        <v>0</v>
      </c>
      <c r="AI102" s="537">
        <f>IF(COUNT(D103:AE103)=0,+(COUNTIF(D103:AE103,"作業"))+(COUNTIF(D103:AE103,"休日")),"")</f>
        <v>0</v>
      </c>
      <c r="AJ102" s="511">
        <f>IF(COUNT(D103:AE103)=0,(COUNTIF(D103:AE103,"休日")),"")</f>
        <v>0</v>
      </c>
      <c r="AK102" s="554">
        <f>IFERROR(IF(COUNTA(D103:AE103)=0,0,IF(COUNTA(D103:AE103)&lt;28,$G$359,IF(AO103&gt;0.284,$G$355,$G$356))),0)</f>
        <v>0</v>
      </c>
      <c r="AM102" s="3"/>
      <c r="AN102" s="177"/>
      <c r="AO102" s="177"/>
      <c r="AP102" s="3"/>
      <c r="AQ102" s="3"/>
      <c r="AR102" s="24">
        <f>IFERROR(VLOOKUP(AR444,DAY!$A$2:$E$744,5,0),0)</f>
        <v>0</v>
      </c>
      <c r="AS102" s="3"/>
      <c r="AT102" s="3"/>
      <c r="AU102" s="3"/>
      <c r="AV102" s="3"/>
      <c r="AW102" s="3"/>
      <c r="AX102" s="3"/>
      <c r="AY102" s="3"/>
      <c r="AZ102" s="3"/>
      <c r="BA102" s="3"/>
    </row>
    <row r="103" spans="1:53" ht="27.75" customHeight="1">
      <c r="A103" s="11"/>
      <c r="B103" s="389"/>
      <c r="C103" s="398" t="s">
        <v>14</v>
      </c>
      <c r="D103" s="411"/>
      <c r="E103" s="411"/>
      <c r="F103" s="411"/>
      <c r="G103" s="411"/>
      <c r="H103" s="411"/>
      <c r="I103" s="411"/>
      <c r="J103" s="411"/>
      <c r="K103" s="411"/>
      <c r="L103" s="411"/>
      <c r="M103" s="411"/>
      <c r="N103" s="411"/>
      <c r="O103" s="411"/>
      <c r="P103" s="411"/>
      <c r="Q103" s="411"/>
      <c r="R103" s="411"/>
      <c r="S103" s="411"/>
      <c r="T103" s="411"/>
      <c r="U103" s="411"/>
      <c r="V103" s="411"/>
      <c r="W103" s="411"/>
      <c r="X103" s="411"/>
      <c r="Y103" s="411"/>
      <c r="Z103" s="411"/>
      <c r="AA103" s="411"/>
      <c r="AB103" s="411"/>
      <c r="AC103" s="411"/>
      <c r="AD103" s="411"/>
      <c r="AE103" s="411"/>
      <c r="AF103" s="500">
        <f>IFERROR(AN103,0)</f>
        <v>0</v>
      </c>
      <c r="AG103" s="512"/>
      <c r="AH103" s="526"/>
      <c r="AI103" s="538">
        <f>IFERROR(AO103,0)</f>
        <v>0</v>
      </c>
      <c r="AJ103" s="512"/>
      <c r="AK103" s="555"/>
      <c r="AN103" s="176" t="e">
        <f>ROUNDDOWN(AG102/AF102,3)</f>
        <v>#DIV/0!</v>
      </c>
      <c r="AO103" s="179" t="e">
        <f>ROUNDDOWN(AJ102/AI102,3)</f>
        <v>#DIV/0!</v>
      </c>
      <c r="AR103" s="182">
        <f>IFERROR(VLOOKUP(AR444,DAY!$A$2:$E$744,6,0),0)</f>
        <v>0</v>
      </c>
    </row>
    <row r="104" spans="1:53" ht="27.75" customHeight="1">
      <c r="A104" s="11"/>
      <c r="B104" s="388" t="str">
        <f>$B$24</f>
        <v>作業員C</v>
      </c>
      <c r="C104" s="397" t="s">
        <v>3</v>
      </c>
      <c r="D104" s="412"/>
      <c r="E104" s="412"/>
      <c r="F104" s="412"/>
      <c r="G104" s="412"/>
      <c r="H104" s="412"/>
      <c r="I104" s="412"/>
      <c r="J104" s="412"/>
      <c r="K104" s="412"/>
      <c r="L104" s="412"/>
      <c r="M104" s="412"/>
      <c r="N104" s="412"/>
      <c r="O104" s="412"/>
      <c r="P104" s="412"/>
      <c r="Q104" s="412"/>
      <c r="R104" s="412"/>
      <c r="S104" s="412"/>
      <c r="T104" s="412"/>
      <c r="U104" s="412"/>
      <c r="V104" s="412"/>
      <c r="W104" s="412"/>
      <c r="X104" s="412"/>
      <c r="Y104" s="412"/>
      <c r="Z104" s="412"/>
      <c r="AA104" s="412"/>
      <c r="AB104" s="412"/>
      <c r="AC104" s="412"/>
      <c r="AD104" s="412"/>
      <c r="AE104" s="412"/>
      <c r="AF104" s="499">
        <f>IF(COUNT(D104:AE104)=0,+(COUNTIF(D104:AE104,"作業"))+(COUNTIF(D104:AE104,"休日")),"")</f>
        <v>0</v>
      </c>
      <c r="AG104" s="511">
        <f>IF(+COUNT(D104:AE104)=0,(COUNTIF(D104:AE104,"休日")),"")</f>
        <v>0</v>
      </c>
      <c r="AH104" s="525">
        <f>IFERROR(IF(COUNTA(D104:AE104)=0,0,IF(COUNTA(D104:AE104)&lt;28,$G$359,IF(AN105&gt;0.284,$G$357,$G$358))),0)</f>
        <v>0</v>
      </c>
      <c r="AI104" s="537">
        <f>IF(COUNT(D105:AE105)=0,+(COUNTIF(D105:AE105,"作業"))+(COUNTIF(D105:AE105,"休日")),"")</f>
        <v>0</v>
      </c>
      <c r="AJ104" s="511">
        <f>IF(COUNT(D105:AE105)=0,(COUNTIF(D105:AE105,"休日")),"")</f>
        <v>0</v>
      </c>
      <c r="AK104" s="554">
        <f>IFERROR(IF(COUNTA(D105:AE105)=0,0,IF(COUNTA(D105:AE105)&lt;28,$G$359,IF(AO105&gt;0.284,$G$355,$G$356))),0)</f>
        <v>0</v>
      </c>
      <c r="AM104" s="3"/>
      <c r="AN104" s="177"/>
      <c r="AO104" s="177"/>
      <c r="AP104" s="3"/>
      <c r="AQ104" s="3"/>
      <c r="AR104" s="24">
        <f>IFERROR(VLOOKUP(AR446,DAY!$A$2:$E$744,5,0),0)</f>
        <v>0</v>
      </c>
      <c r="AS104" s="3"/>
      <c r="AT104" s="3"/>
      <c r="AU104" s="3"/>
      <c r="AV104" s="3"/>
      <c r="AW104" s="3"/>
      <c r="AX104" s="3"/>
      <c r="AY104" s="3"/>
      <c r="AZ104" s="3"/>
      <c r="BA104" s="3"/>
    </row>
    <row r="105" spans="1:53" ht="27.75" customHeight="1">
      <c r="A105" s="11"/>
      <c r="B105" s="389"/>
      <c r="C105" s="398" t="s">
        <v>14</v>
      </c>
      <c r="D105" s="411"/>
      <c r="E105" s="411"/>
      <c r="F105" s="411"/>
      <c r="G105" s="411"/>
      <c r="H105" s="411"/>
      <c r="I105" s="411"/>
      <c r="J105" s="411"/>
      <c r="K105" s="411"/>
      <c r="L105" s="411"/>
      <c r="M105" s="411"/>
      <c r="N105" s="411"/>
      <c r="O105" s="411"/>
      <c r="P105" s="411"/>
      <c r="Q105" s="411"/>
      <c r="R105" s="411"/>
      <c r="S105" s="411"/>
      <c r="T105" s="411"/>
      <c r="U105" s="411"/>
      <c r="V105" s="411"/>
      <c r="W105" s="411"/>
      <c r="X105" s="411"/>
      <c r="Y105" s="411"/>
      <c r="Z105" s="411"/>
      <c r="AA105" s="411"/>
      <c r="AB105" s="411"/>
      <c r="AC105" s="411"/>
      <c r="AD105" s="411"/>
      <c r="AE105" s="411"/>
      <c r="AF105" s="500">
        <f>IFERROR(AN105,0)</f>
        <v>0</v>
      </c>
      <c r="AG105" s="512"/>
      <c r="AH105" s="526"/>
      <c r="AI105" s="538">
        <f>IFERROR(AO105,0)</f>
        <v>0</v>
      </c>
      <c r="AJ105" s="512"/>
      <c r="AK105" s="555"/>
      <c r="AN105" s="176" t="e">
        <f>ROUNDDOWN(AG104/AF104,3)</f>
        <v>#DIV/0!</v>
      </c>
      <c r="AO105" s="179" t="e">
        <f>ROUNDDOWN(AJ104/AI104,3)</f>
        <v>#DIV/0!</v>
      </c>
      <c r="AR105" s="182">
        <f>IFERROR(VLOOKUP(AR446,DAY!$A$2:$E$744,6,0),0)</f>
        <v>0</v>
      </c>
    </row>
    <row r="106" spans="1:53" ht="27.75" customHeight="1">
      <c r="A106" s="11"/>
      <c r="B106" s="388" t="str">
        <f>$B$26</f>
        <v>作業員D</v>
      </c>
      <c r="C106" s="397" t="s">
        <v>3</v>
      </c>
      <c r="D106" s="412"/>
      <c r="E106" s="412"/>
      <c r="F106" s="412"/>
      <c r="G106" s="412"/>
      <c r="H106" s="412"/>
      <c r="I106" s="412"/>
      <c r="J106" s="412"/>
      <c r="K106" s="412"/>
      <c r="L106" s="412"/>
      <c r="M106" s="412"/>
      <c r="N106" s="412"/>
      <c r="O106" s="412"/>
      <c r="P106" s="412"/>
      <c r="Q106" s="412"/>
      <c r="R106" s="412"/>
      <c r="S106" s="412"/>
      <c r="T106" s="412"/>
      <c r="U106" s="412"/>
      <c r="V106" s="412"/>
      <c r="W106" s="412"/>
      <c r="X106" s="412"/>
      <c r="Y106" s="412"/>
      <c r="Z106" s="412"/>
      <c r="AA106" s="412"/>
      <c r="AB106" s="412"/>
      <c r="AC106" s="412"/>
      <c r="AD106" s="412"/>
      <c r="AE106" s="412"/>
      <c r="AF106" s="499">
        <f>IF(COUNT(D106:AE106)=0,+(COUNTIF(D106:AE106,"作業"))+(COUNTIF(D106:AE106,"休日")),"")</f>
        <v>0</v>
      </c>
      <c r="AG106" s="511">
        <f>IF(+COUNT(D106:AE106)=0,(COUNTIF(D106:AE106,"休日")),"")</f>
        <v>0</v>
      </c>
      <c r="AH106" s="525">
        <f>IFERROR(IF(COUNTA(D106:AE106)=0,0,IF(COUNTA(D106:AE106)&lt;28,$G$359,IF(AN107&gt;0.284,$G$357,$G$358))),0)</f>
        <v>0</v>
      </c>
      <c r="AI106" s="537">
        <f>IF(COUNT(D107:AE107)=0,+(COUNTIF(D107:AE107,"作業"))+(COUNTIF(D107:AE107,"休日")),"")</f>
        <v>0</v>
      </c>
      <c r="AJ106" s="511">
        <f>IF(COUNT(D107:AE107)=0,(COUNTIF(D107:AE107,"休日")),"")</f>
        <v>0</v>
      </c>
      <c r="AK106" s="554">
        <f>IFERROR(IF(COUNTA(D107:AE107)=0,0,IF(COUNTA(D107:AE107)&lt;28,$G$359,IF(AO107&gt;0.284,$G$355,$G$356))),0)</f>
        <v>0</v>
      </c>
      <c r="AM106" s="3"/>
      <c r="AN106" s="177"/>
      <c r="AO106" s="177"/>
      <c r="AP106" s="3"/>
      <c r="AQ106" s="3"/>
      <c r="AR106" s="24">
        <f>IFERROR(VLOOKUP(AR448,DAY!$A$2:$E$744,5,0),0)</f>
        <v>0</v>
      </c>
      <c r="AS106" s="3"/>
      <c r="AT106" s="3"/>
      <c r="AU106" s="3"/>
      <c r="AV106" s="3"/>
      <c r="AW106" s="3"/>
      <c r="AX106" s="3"/>
      <c r="AY106" s="3"/>
      <c r="AZ106" s="3"/>
      <c r="BA106" s="3"/>
    </row>
    <row r="107" spans="1:53" ht="27.75" customHeight="1">
      <c r="A107" s="11"/>
      <c r="B107" s="389"/>
      <c r="C107" s="398" t="s">
        <v>14</v>
      </c>
      <c r="D107" s="411"/>
      <c r="E107" s="411"/>
      <c r="F107" s="411"/>
      <c r="G107" s="411"/>
      <c r="H107" s="411"/>
      <c r="I107" s="411"/>
      <c r="J107" s="411"/>
      <c r="K107" s="411"/>
      <c r="L107" s="411"/>
      <c r="M107" s="411"/>
      <c r="N107" s="411"/>
      <c r="O107" s="411"/>
      <c r="P107" s="411"/>
      <c r="Q107" s="411"/>
      <c r="R107" s="411"/>
      <c r="S107" s="411"/>
      <c r="T107" s="411"/>
      <c r="U107" s="411"/>
      <c r="V107" s="411"/>
      <c r="W107" s="411"/>
      <c r="X107" s="411"/>
      <c r="Y107" s="411"/>
      <c r="Z107" s="411"/>
      <c r="AA107" s="411"/>
      <c r="AB107" s="411"/>
      <c r="AC107" s="411"/>
      <c r="AD107" s="411"/>
      <c r="AE107" s="411"/>
      <c r="AF107" s="500">
        <f>IFERROR(AN107,0)</f>
        <v>0</v>
      </c>
      <c r="AG107" s="512"/>
      <c r="AH107" s="526"/>
      <c r="AI107" s="538">
        <f>IFERROR(AO107,0)</f>
        <v>0</v>
      </c>
      <c r="AJ107" s="512"/>
      <c r="AK107" s="555"/>
      <c r="AN107" s="176" t="e">
        <f>ROUNDDOWN(AG106/AF106,3)</f>
        <v>#DIV/0!</v>
      </c>
      <c r="AO107" s="179" t="e">
        <f>ROUNDDOWN(AJ106/AI106,3)</f>
        <v>#DIV/0!</v>
      </c>
      <c r="AR107" s="182">
        <f>IFERROR(VLOOKUP(AR448,DAY!$A$2:$E$744,6,0),0)</f>
        <v>0</v>
      </c>
    </row>
    <row r="108" spans="1:53" ht="27.75" customHeight="1">
      <c r="A108" s="11"/>
      <c r="B108" s="388" t="str">
        <f>$B$28</f>
        <v>作業員E</v>
      </c>
      <c r="C108" s="397" t="s">
        <v>3</v>
      </c>
      <c r="D108" s="412"/>
      <c r="E108" s="412"/>
      <c r="F108" s="412"/>
      <c r="G108" s="412"/>
      <c r="H108" s="412"/>
      <c r="I108" s="412"/>
      <c r="J108" s="412"/>
      <c r="K108" s="412"/>
      <c r="L108" s="412"/>
      <c r="M108" s="412"/>
      <c r="N108" s="412"/>
      <c r="O108" s="412"/>
      <c r="P108" s="412"/>
      <c r="Q108" s="412"/>
      <c r="R108" s="412"/>
      <c r="S108" s="412"/>
      <c r="T108" s="412"/>
      <c r="U108" s="412"/>
      <c r="V108" s="412"/>
      <c r="W108" s="412"/>
      <c r="X108" s="412"/>
      <c r="Y108" s="412"/>
      <c r="Z108" s="412"/>
      <c r="AA108" s="412"/>
      <c r="AB108" s="412"/>
      <c r="AC108" s="412"/>
      <c r="AD108" s="412"/>
      <c r="AE108" s="412"/>
      <c r="AF108" s="499">
        <f>IF(COUNT(D108:AE108)=0,+(COUNTIF(D108:AE108,"作業"))+(COUNTIF(D108:AE108,"休日")),"")</f>
        <v>0</v>
      </c>
      <c r="AG108" s="511">
        <f>IF(+COUNT(D108:AE108)=0,(COUNTIF(D108:AE108,"休日")),"")</f>
        <v>0</v>
      </c>
      <c r="AH108" s="525">
        <f>IFERROR(IF(COUNTA(D108:AE108)=0,0,IF(COUNTA(D108:AE108)&lt;28,$G$359,IF(AN109&gt;0.284,$G$357,$G$358))),0)</f>
        <v>0</v>
      </c>
      <c r="AI108" s="537">
        <f>IF(COUNT(D109:AE109)=0,+(COUNTIF(D109:AE109,"作業"))+(COUNTIF(D109:AE109,"休日")),"")</f>
        <v>0</v>
      </c>
      <c r="AJ108" s="511">
        <f>IF(COUNT(D109:AE109)=0,(COUNTIF(D109:AE109,"休日")),"")</f>
        <v>0</v>
      </c>
      <c r="AK108" s="554">
        <f>IFERROR(IF(COUNTA(D109:AE109)=0,0,IF(COUNTA(D109:AE109)&lt;28,$G$359,IF(AO109&gt;0.284,$G$355,$G$356))),0)</f>
        <v>0</v>
      </c>
      <c r="AM108" s="3"/>
      <c r="AN108" s="177"/>
      <c r="AO108" s="177"/>
      <c r="AP108" s="3"/>
      <c r="AQ108" s="3"/>
      <c r="AR108" s="24">
        <f>IFERROR(VLOOKUP(AR450,DAY!$A$2:$E$744,5,0),0)</f>
        <v>0</v>
      </c>
      <c r="AS108" s="3"/>
      <c r="AT108" s="3"/>
      <c r="AU108" s="3"/>
      <c r="AV108" s="3"/>
      <c r="AW108" s="3"/>
      <c r="AX108" s="3"/>
      <c r="AY108" s="3"/>
      <c r="AZ108" s="3"/>
      <c r="BA108" s="3"/>
    </row>
    <row r="109" spans="1:53" ht="27.75" customHeight="1">
      <c r="A109" s="11"/>
      <c r="B109" s="389"/>
      <c r="C109" s="398" t="s">
        <v>14</v>
      </c>
      <c r="D109" s="411"/>
      <c r="E109" s="411"/>
      <c r="F109" s="411"/>
      <c r="G109" s="411"/>
      <c r="H109" s="411"/>
      <c r="I109" s="411"/>
      <c r="J109" s="411"/>
      <c r="K109" s="411"/>
      <c r="L109" s="411"/>
      <c r="M109" s="411"/>
      <c r="N109" s="411"/>
      <c r="O109" s="411"/>
      <c r="P109" s="411"/>
      <c r="Q109" s="411"/>
      <c r="R109" s="411"/>
      <c r="S109" s="411"/>
      <c r="T109" s="411"/>
      <c r="U109" s="411"/>
      <c r="V109" s="411"/>
      <c r="W109" s="411"/>
      <c r="X109" s="411"/>
      <c r="Y109" s="411"/>
      <c r="Z109" s="411"/>
      <c r="AA109" s="411"/>
      <c r="AB109" s="411"/>
      <c r="AC109" s="411"/>
      <c r="AD109" s="411"/>
      <c r="AE109" s="411"/>
      <c r="AF109" s="500">
        <f>IFERROR(AN109,0)</f>
        <v>0</v>
      </c>
      <c r="AG109" s="512"/>
      <c r="AH109" s="526"/>
      <c r="AI109" s="538">
        <f>IFERROR(AO109,0)</f>
        <v>0</v>
      </c>
      <c r="AJ109" s="512"/>
      <c r="AK109" s="555"/>
      <c r="AN109" s="176" t="e">
        <f>ROUNDDOWN(AG108/AF108,3)</f>
        <v>#DIV/0!</v>
      </c>
      <c r="AO109" s="179" t="e">
        <f>ROUNDDOWN(AJ108/AI108,3)</f>
        <v>#DIV/0!</v>
      </c>
      <c r="AR109" s="182">
        <f>IFERROR(VLOOKUP(AR450,DAY!$A$2:$E$744,6,0),0)</f>
        <v>0</v>
      </c>
    </row>
    <row r="110" spans="1:53" ht="27.75" customHeight="1">
      <c r="A110" s="11"/>
      <c r="B110" s="388" t="str">
        <f>$B$30</f>
        <v>作業員F</v>
      </c>
      <c r="C110" s="397" t="s">
        <v>3</v>
      </c>
      <c r="D110" s="412"/>
      <c r="E110" s="412"/>
      <c r="F110" s="412"/>
      <c r="G110" s="412"/>
      <c r="H110" s="412"/>
      <c r="I110" s="412"/>
      <c r="J110" s="412"/>
      <c r="K110" s="412"/>
      <c r="L110" s="412"/>
      <c r="M110" s="412"/>
      <c r="N110" s="412"/>
      <c r="O110" s="412"/>
      <c r="P110" s="412"/>
      <c r="Q110" s="412"/>
      <c r="R110" s="412"/>
      <c r="S110" s="412"/>
      <c r="T110" s="412"/>
      <c r="U110" s="412"/>
      <c r="V110" s="412"/>
      <c r="W110" s="412"/>
      <c r="X110" s="412"/>
      <c r="Y110" s="412"/>
      <c r="Z110" s="412"/>
      <c r="AA110" s="412"/>
      <c r="AB110" s="412"/>
      <c r="AC110" s="412"/>
      <c r="AD110" s="412"/>
      <c r="AE110" s="412"/>
      <c r="AF110" s="499">
        <f>IF(COUNT(D110:AE110)=0,+(COUNTIF(D110:AE110,"作業"))+(COUNTIF(D110:AE110,"休日")),"")</f>
        <v>0</v>
      </c>
      <c r="AG110" s="511">
        <f>IF(+COUNT(D110:AE110)=0,(COUNTIF(D110:AE110,"休日")),"")</f>
        <v>0</v>
      </c>
      <c r="AH110" s="525">
        <f>IFERROR(IF(COUNTA(D110:AE110)=0,0,IF(COUNTA(D110:AE110)&lt;28,$G$359,IF(AN111&gt;0.284,$G$357,$G$358))),0)</f>
        <v>0</v>
      </c>
      <c r="AI110" s="537">
        <f>IF(COUNT(D111:AE111)=0,+(COUNTIF(D111:AE111,"作業"))+(COUNTIF(D111:AE111,"休日")),"")</f>
        <v>0</v>
      </c>
      <c r="AJ110" s="511">
        <f>IF(COUNT(D111:AE111)=0,(COUNTIF(D111:AE111,"休日")),"")</f>
        <v>0</v>
      </c>
      <c r="AK110" s="554">
        <f>IFERROR(IF(COUNTA(D111:AE111)=0,0,IF(COUNTA(D111:AE111)&lt;28,$G$359,IF(AO111&gt;0.284,$G$355,$G$356))),0)</f>
        <v>0</v>
      </c>
      <c r="AM110" s="3"/>
      <c r="AN110" s="177"/>
      <c r="AO110" s="177"/>
      <c r="AR110" s="24">
        <f>IFERROR(VLOOKUP(AR375,DAY!$A$2:$E$744,5,0),0)</f>
        <v>0</v>
      </c>
    </row>
    <row r="111" spans="1:53" ht="27.75" customHeight="1">
      <c r="A111" s="12"/>
      <c r="B111" s="389"/>
      <c r="C111" s="400" t="s">
        <v>14</v>
      </c>
      <c r="D111" s="414"/>
      <c r="E111" s="414"/>
      <c r="F111" s="414"/>
      <c r="G111" s="414"/>
      <c r="H111" s="414"/>
      <c r="I111" s="414"/>
      <c r="J111" s="414"/>
      <c r="K111" s="414"/>
      <c r="L111" s="414"/>
      <c r="M111" s="414"/>
      <c r="N111" s="414"/>
      <c r="O111" s="414"/>
      <c r="P111" s="414"/>
      <c r="Q111" s="414"/>
      <c r="R111" s="414"/>
      <c r="S111" s="414"/>
      <c r="T111" s="414"/>
      <c r="U111" s="414"/>
      <c r="V111" s="414"/>
      <c r="W111" s="414"/>
      <c r="X111" s="414"/>
      <c r="Y111" s="414"/>
      <c r="Z111" s="414"/>
      <c r="AA111" s="414"/>
      <c r="AB111" s="414"/>
      <c r="AC111" s="414"/>
      <c r="AD111" s="414"/>
      <c r="AE111" s="414"/>
      <c r="AF111" s="502">
        <f>IFERROR(AN111,0)</f>
        <v>0</v>
      </c>
      <c r="AG111" s="514"/>
      <c r="AH111" s="529"/>
      <c r="AI111" s="540">
        <f>IFERROR(AO111,0)</f>
        <v>0</v>
      </c>
      <c r="AJ111" s="514"/>
      <c r="AK111" s="557"/>
      <c r="AN111" s="176" t="e">
        <f>ROUNDDOWN(AG110/AF110,3)</f>
        <v>#DIV/0!</v>
      </c>
      <c r="AO111" s="179" t="e">
        <f>ROUNDDOWN(AJ110/AI110,3)</f>
        <v>#DIV/0!</v>
      </c>
      <c r="AR111" s="182">
        <f>IFERROR(VLOOKUP(AR375,DAY!$A$2:$E$744,6,0),0)</f>
        <v>0</v>
      </c>
    </row>
    <row r="112" spans="1:53" ht="27.75" customHeight="1">
      <c r="A112" s="10" t="s">
        <v>77</v>
      </c>
      <c r="B112" s="384" t="s">
        <v>7</v>
      </c>
      <c r="C112" s="393"/>
      <c r="D112" s="26">
        <f>IFERROR(VLOOKUP(D375,DAY!$A$2:$E$3000,2,0),0)</f>
        <v>9</v>
      </c>
      <c r="E112" s="26">
        <f>IFERROR(VLOOKUP(E375,DAY!$A$2:$E$744,2,0),0)</f>
        <v>9</v>
      </c>
      <c r="F112" s="26">
        <f>IFERROR(VLOOKUP(F375,DAY!$A$2:$E$744,2,0),0)</f>
        <v>9</v>
      </c>
      <c r="G112" s="26">
        <f>IFERROR(VLOOKUP(G375,DAY!$A$2:$E$744,2,0),0)</f>
        <v>9</v>
      </c>
      <c r="H112" s="26">
        <f>IFERROR(VLOOKUP(H375,DAY!$A$2:$E$744,2,0),0)</f>
        <v>9</v>
      </c>
      <c r="I112" s="26">
        <f>IFERROR(VLOOKUP(I375,DAY!$A$2:$E$744,2,0),0)</f>
        <v>9</v>
      </c>
      <c r="J112" s="26">
        <f>IFERROR(VLOOKUP(J375,DAY!$A$2:$E$744,2,0),0)</f>
        <v>9</v>
      </c>
      <c r="K112" s="26">
        <f>IFERROR(VLOOKUP(K375,DAY!$A$2:$E$744,2,0),0)</f>
        <v>9</v>
      </c>
      <c r="L112" s="26">
        <f>IFERROR(VLOOKUP(L375,DAY!$A$2:$E$744,2,0),0)</f>
        <v>9</v>
      </c>
      <c r="M112" s="26">
        <f>IFERROR(VLOOKUP(M375,DAY!$A$2:$E$744,2,0),0)</f>
        <v>9</v>
      </c>
      <c r="N112" s="26">
        <f>IFERROR(VLOOKUP(N375,DAY!$A$2:$E$744,2,0),0)</f>
        <v>9</v>
      </c>
      <c r="O112" s="26">
        <f>IFERROR(VLOOKUP(O375,DAY!$A$2:$E$744,2,0),0)</f>
        <v>9</v>
      </c>
      <c r="P112" s="26">
        <f>IFERROR(VLOOKUP(P375,DAY!$A$2:$E$744,2,0),0)</f>
        <v>9</v>
      </c>
      <c r="Q112" s="26">
        <f>IFERROR(VLOOKUP(Q375,DAY!$A$2:$E$744,2,0),0)</f>
        <v>9</v>
      </c>
      <c r="R112" s="26">
        <f>IFERROR(VLOOKUP(R375,DAY!$A$2:$E$744,2,0),0)</f>
        <v>9</v>
      </c>
      <c r="S112" s="26">
        <f>IFERROR(VLOOKUP(S375,DAY!$A$2:$E$744,2,0),0)</f>
        <v>10</v>
      </c>
      <c r="T112" s="26">
        <f>IFERROR(VLOOKUP(T375,DAY!$A$2:$E$744,2,0),0)</f>
        <v>10</v>
      </c>
      <c r="U112" s="26">
        <f>IFERROR(VLOOKUP(U375,DAY!$A$2:$E$744,2,0),0)</f>
        <v>10</v>
      </c>
      <c r="V112" s="26">
        <f>IFERROR(VLOOKUP(V375,DAY!$A$2:$E$744,2,0),0)</f>
        <v>10</v>
      </c>
      <c r="W112" s="26">
        <f>IFERROR(VLOOKUP(W375,DAY!$A$2:$E$744,2,0),0)</f>
        <v>10</v>
      </c>
      <c r="X112" s="26">
        <f>IFERROR(VLOOKUP(X375,DAY!$A$2:$E$744,2,0),0)</f>
        <v>10</v>
      </c>
      <c r="Y112" s="26">
        <f>IFERROR(VLOOKUP(Y375,DAY!$A$2:$E$744,2,0),0)</f>
        <v>10</v>
      </c>
      <c r="Z112" s="26">
        <f>IFERROR(VLOOKUP(Z375,DAY!$A$2:$E$744,2,0),0)</f>
        <v>10</v>
      </c>
      <c r="AA112" s="26">
        <f>IFERROR(VLOOKUP(AA375,DAY!$A$2:$E$744,2,0),0)</f>
        <v>10</v>
      </c>
      <c r="AB112" s="26">
        <f>IFERROR(VLOOKUP(AB375,DAY!$A$2:$E$744,2,0),0)</f>
        <v>10</v>
      </c>
      <c r="AC112" s="26">
        <f>IFERROR(VLOOKUP(AC375,DAY!$A$2:$E$744,2,0),0)</f>
        <v>10</v>
      </c>
      <c r="AD112" s="26">
        <f>IFERROR(VLOOKUP(AD375,DAY!$A$2:$E$744,2,0),0)</f>
        <v>10</v>
      </c>
      <c r="AE112" s="26">
        <f>IFERROR(VLOOKUP(AE375,DAY!$A$2:$E$744,2,0),0)</f>
        <v>10</v>
      </c>
      <c r="AF112" s="503" t="s">
        <v>23</v>
      </c>
      <c r="AG112" s="515" t="s">
        <v>6</v>
      </c>
      <c r="AH112" s="523" t="s">
        <v>93</v>
      </c>
      <c r="AI112" s="535" t="s">
        <v>23</v>
      </c>
      <c r="AJ112" s="509" t="s">
        <v>26</v>
      </c>
      <c r="AK112" s="129" t="s">
        <v>93</v>
      </c>
      <c r="AL112" s="3"/>
      <c r="AN112" s="177"/>
      <c r="AO112" s="177"/>
      <c r="AR112" s="183">
        <f>IFERROR(VLOOKUP(AR375,DAY!$A$2:$E$744,7,0),0)</f>
        <v>0</v>
      </c>
    </row>
    <row r="113" spans="1:53" ht="27.75" customHeight="1">
      <c r="A113" s="11"/>
      <c r="B113" s="385" t="s">
        <v>8</v>
      </c>
      <c r="C113" s="394"/>
      <c r="D113" s="22">
        <f>IFERROR(VLOOKUP(D375,DAY!$A$2:$E$3000,3,0),0)</f>
        <v>16</v>
      </c>
      <c r="E113" s="22">
        <f>IFERROR(VLOOKUP(E375,DAY!$A$2:$E$744,3,0),0)</f>
        <v>17</v>
      </c>
      <c r="F113" s="22">
        <f>IFERROR(VLOOKUP(F375,DAY!$A$2:$E$744,3,0),0)</f>
        <v>18</v>
      </c>
      <c r="G113" s="22">
        <f>IFERROR(VLOOKUP(G375,DAY!$A$2:$E$744,3,0),0)</f>
        <v>19</v>
      </c>
      <c r="H113" s="22">
        <f>IFERROR(VLOOKUP(H375,DAY!$A$2:$E$744,3,0),0)</f>
        <v>20</v>
      </c>
      <c r="I113" s="22">
        <f>IFERROR(VLOOKUP(I375,DAY!$A$2:$E$744,3,0),0)</f>
        <v>21</v>
      </c>
      <c r="J113" s="22">
        <f>IFERROR(VLOOKUP(J375,DAY!$A$2:$E$744,3,0),0)</f>
        <v>22</v>
      </c>
      <c r="K113" s="22">
        <f>IFERROR(VLOOKUP(K375,DAY!$A$2:$E$744,3,0),0)</f>
        <v>23</v>
      </c>
      <c r="L113" s="22">
        <f>IFERROR(VLOOKUP(L375,DAY!$A$2:$E$744,3,0),0)</f>
        <v>24</v>
      </c>
      <c r="M113" s="22">
        <f>IFERROR(VLOOKUP(M375,DAY!$A$2:$E$744,3,0),0)</f>
        <v>25</v>
      </c>
      <c r="N113" s="22">
        <f>IFERROR(VLOOKUP(N375,DAY!$A$2:$E$744,3,0),0)</f>
        <v>26</v>
      </c>
      <c r="O113" s="22">
        <f>IFERROR(VLOOKUP(O375,DAY!$A$2:$E$744,3,0),0)</f>
        <v>27</v>
      </c>
      <c r="P113" s="22">
        <f>IFERROR(VLOOKUP(P375,DAY!$A$2:$E$744,3,0),0)</f>
        <v>28</v>
      </c>
      <c r="Q113" s="22">
        <f>IFERROR(VLOOKUP(Q375,DAY!$A$2:$E$744,3,0),0)</f>
        <v>29</v>
      </c>
      <c r="R113" s="22">
        <f>IFERROR(VLOOKUP(R375,DAY!$A$2:$E$744,3,0),0)</f>
        <v>30</v>
      </c>
      <c r="S113" s="22">
        <f>IFERROR(VLOOKUP(S375,DAY!$A$2:$E$744,3,0),0)</f>
        <v>1</v>
      </c>
      <c r="T113" s="22">
        <f>IFERROR(VLOOKUP(T375,DAY!$A$2:$E$744,3,0),0)</f>
        <v>2</v>
      </c>
      <c r="U113" s="22">
        <f>IFERROR(VLOOKUP(U375,DAY!$A$2:$E$744,3,0),0)</f>
        <v>3</v>
      </c>
      <c r="V113" s="22">
        <f>IFERROR(VLOOKUP(V375,DAY!$A$2:$E$744,3,0),0)</f>
        <v>4</v>
      </c>
      <c r="W113" s="22">
        <f>IFERROR(VLOOKUP(W375,DAY!$A$2:$E$744,3,0),0)</f>
        <v>5</v>
      </c>
      <c r="X113" s="22">
        <f>IFERROR(VLOOKUP(X375,DAY!$A$2:$E$744,3,0),0)</f>
        <v>6</v>
      </c>
      <c r="Y113" s="22">
        <f>IFERROR(VLOOKUP(Y375,DAY!$A$2:$E$744,3,0),0)</f>
        <v>7</v>
      </c>
      <c r="Z113" s="22">
        <f>IFERROR(VLOOKUP(Z375,DAY!$A$2:$E$744,3,0),0)</f>
        <v>8</v>
      </c>
      <c r="AA113" s="22">
        <f>IFERROR(VLOOKUP(AA375,DAY!$A$2:$E$744,3,0),0)</f>
        <v>9</v>
      </c>
      <c r="AB113" s="22">
        <f>IFERROR(VLOOKUP(AB375,DAY!$A$2:$E$744,3,0),0)</f>
        <v>10</v>
      </c>
      <c r="AC113" s="22">
        <f>IFERROR(VLOOKUP(AC375,DAY!$A$2:$E$744,3,0),0)</f>
        <v>11</v>
      </c>
      <c r="AD113" s="22">
        <f>IFERROR(VLOOKUP(AD375,DAY!$A$2:$E$744,3,0),0)</f>
        <v>12</v>
      </c>
      <c r="AE113" s="89">
        <f>IFERROR(VLOOKUP(AE375,DAY!$A$2:$E$744,3,0),0)</f>
        <v>13</v>
      </c>
      <c r="AF113" s="498"/>
      <c r="AG113" s="510"/>
      <c r="AH113" s="523"/>
      <c r="AI113" s="536"/>
      <c r="AJ113" s="510"/>
      <c r="AK113" s="129"/>
      <c r="AN113" s="177"/>
      <c r="AO113" s="177"/>
      <c r="AR113" s="23">
        <f>IFERROR(VLOOKUP(AR376,DAY!$A$2:$E$744,2,0),0)</f>
        <v>0</v>
      </c>
    </row>
    <row r="114" spans="1:53" ht="27.75" customHeight="1">
      <c r="A114" s="11"/>
      <c r="B114" s="386" t="s">
        <v>9</v>
      </c>
      <c r="C114" s="395"/>
      <c r="D114" s="23" t="str">
        <f>IFERROR(VLOOKUP(D375,DAY!$A$2:$E$3000,4,0),0)</f>
        <v>月</v>
      </c>
      <c r="E114" s="23" t="str">
        <f>IFERROR(VLOOKUP(E375,DAY!$A$2:$E$3000,4,0),0)</f>
        <v>火</v>
      </c>
      <c r="F114" s="23" t="str">
        <f>IFERROR(VLOOKUP(F375,DAY!$A$2:$E$3000,4,0),0)</f>
        <v>水</v>
      </c>
      <c r="G114" s="23" t="str">
        <f>IFERROR(VLOOKUP(G375,DAY!$A$2:$E$3000,4,0),0)</f>
        <v>木</v>
      </c>
      <c r="H114" s="23" t="str">
        <f>IFERROR(VLOOKUP(H375,DAY!$A$2:$E$3000,4,0),0)</f>
        <v>金</v>
      </c>
      <c r="I114" s="23" t="str">
        <f>IFERROR(VLOOKUP(I375,DAY!$A$2:$E$3000,4,0),0)</f>
        <v>土</v>
      </c>
      <c r="J114" s="23" t="str">
        <f>IFERROR(VLOOKUP(J375,DAY!$A$2:$E$3000,4,0),0)</f>
        <v>日</v>
      </c>
      <c r="K114" s="23" t="str">
        <f>IFERROR(VLOOKUP(K375,DAY!$A$2:$E$3000,4,0),0)</f>
        <v>月</v>
      </c>
      <c r="L114" s="23" t="str">
        <f>IFERROR(VLOOKUP(L375,DAY!$A$2:$E$3000,4,0),0)</f>
        <v>火</v>
      </c>
      <c r="M114" s="23" t="str">
        <f>IFERROR(VLOOKUP(M375,DAY!$A$2:$E$3000,4,0),0)</f>
        <v>水</v>
      </c>
      <c r="N114" s="23" t="str">
        <f>IFERROR(VLOOKUP(N375,DAY!$A$2:$E$3000,4,0),0)</f>
        <v>木</v>
      </c>
      <c r="O114" s="23" t="str">
        <f>IFERROR(VLOOKUP(O375,DAY!$A$2:$E$3000,4,0),0)</f>
        <v>金</v>
      </c>
      <c r="P114" s="23" t="str">
        <f>IFERROR(VLOOKUP(P375,DAY!$A$2:$E$3000,4,0),0)</f>
        <v>土</v>
      </c>
      <c r="Q114" s="23" t="str">
        <f>IFERROR(VLOOKUP(Q375,DAY!$A$2:$E$3000,4,0),0)</f>
        <v>日</v>
      </c>
      <c r="R114" s="23" t="str">
        <f>IFERROR(VLOOKUP(R375,DAY!$A$2:$E$3000,4,0),0)</f>
        <v>月</v>
      </c>
      <c r="S114" s="23" t="str">
        <f>IFERROR(VLOOKUP(S375,DAY!$A$2:$E$3000,4,0),0)</f>
        <v>火</v>
      </c>
      <c r="T114" s="23" t="str">
        <f>IFERROR(VLOOKUP(T375,DAY!$A$2:$E$3000,4,0),0)</f>
        <v>水</v>
      </c>
      <c r="U114" s="23" t="str">
        <f>IFERROR(VLOOKUP(U375,DAY!$A$2:$E$3000,4,0),0)</f>
        <v>木</v>
      </c>
      <c r="V114" s="23" t="str">
        <f>IFERROR(VLOOKUP(V375,DAY!$A$2:$E$3000,4,0),0)</f>
        <v>金</v>
      </c>
      <c r="W114" s="23" t="str">
        <f>IFERROR(VLOOKUP(W375,DAY!$A$2:$E$3000,4,0),0)</f>
        <v>土</v>
      </c>
      <c r="X114" s="23" t="str">
        <f>IFERROR(VLOOKUP(X375,DAY!$A$2:$E$3000,4,0),0)</f>
        <v>日</v>
      </c>
      <c r="Y114" s="23" t="str">
        <f>IFERROR(VLOOKUP(Y375,DAY!$A$2:$E$3000,4,0),0)</f>
        <v>月</v>
      </c>
      <c r="Z114" s="23" t="str">
        <f>IFERROR(VLOOKUP(Z375,DAY!$A$2:$E$3000,4,0),0)</f>
        <v>火</v>
      </c>
      <c r="AA114" s="23" t="str">
        <f>IFERROR(VLOOKUP(AA375,DAY!$A$2:$E$3000,4,0),0)</f>
        <v>水</v>
      </c>
      <c r="AB114" s="23" t="str">
        <f>IFERROR(VLOOKUP(AB375,DAY!$A$2:$E$3000,4,0),0)</f>
        <v>木</v>
      </c>
      <c r="AC114" s="23" t="str">
        <f>IFERROR(VLOOKUP(AC375,DAY!$A$2:$E$3000,4,0),0)</f>
        <v>金</v>
      </c>
      <c r="AD114" s="23" t="str">
        <f>IFERROR(VLOOKUP(AD375,DAY!$A$2:$E$3000,4,0),0)</f>
        <v>土</v>
      </c>
      <c r="AE114" s="23" t="str">
        <f>IFERROR(VLOOKUP(AE375,DAY!$A$2:$E$3000,4,0),0)</f>
        <v>日</v>
      </c>
      <c r="AF114" s="498"/>
      <c r="AG114" s="510"/>
      <c r="AH114" s="523"/>
      <c r="AI114" s="536"/>
      <c r="AJ114" s="510"/>
      <c r="AK114" s="129"/>
      <c r="AN114" s="177"/>
      <c r="AO114" s="177"/>
      <c r="AR114" s="25">
        <f>IFERROR(VLOOKUP(AR376,DAY!$A$2:$E$744,3,0),0)</f>
        <v>0</v>
      </c>
    </row>
    <row r="115" spans="1:53" ht="85.5" customHeight="1">
      <c r="A115" s="11"/>
      <c r="B115" s="387" t="s">
        <v>11</v>
      </c>
      <c r="C115" s="396"/>
      <c r="D115" s="24" t="str">
        <f>IFERROR(VLOOKUP(D375,DAY!$A$2:$E$3000,5,0),0)</f>
        <v>敬老の日</v>
      </c>
      <c r="E115" s="24" t="str">
        <f>IFERROR(VLOOKUP(E375,DAY!$A$2:$E$3000,5,0),0)</f>
        <v/>
      </c>
      <c r="F115" s="24" t="str">
        <f>IFERROR(VLOOKUP(F375,DAY!$A$2:$E$3000,5,0),0)</f>
        <v/>
      </c>
      <c r="G115" s="24" t="str">
        <f>IFERROR(VLOOKUP(G375,DAY!$A$2:$E$3000,5,0),0)</f>
        <v/>
      </c>
      <c r="H115" s="24" t="str">
        <f>IFERROR(VLOOKUP(H375,DAY!$A$2:$E$3000,5,0),0)</f>
        <v/>
      </c>
      <c r="I115" s="24" t="str">
        <f>IFERROR(VLOOKUP(I375,DAY!$A$2:$E$3000,5,0),0)</f>
        <v/>
      </c>
      <c r="J115" s="24" t="str">
        <f>IFERROR(VLOOKUP(J375,DAY!$A$2:$E$3000,5,0),0)</f>
        <v>秋分の日</v>
      </c>
      <c r="K115" s="24" t="str">
        <f>IFERROR(VLOOKUP(K375,DAY!$A$2:$E$3000,5,0),0)</f>
        <v>振替休日</v>
      </c>
      <c r="L115" s="24" t="str">
        <f>IFERROR(VLOOKUP(L375,DAY!$A$2:$E$3000,5,0),0)</f>
        <v/>
      </c>
      <c r="M115" s="24" t="str">
        <f>IFERROR(VLOOKUP(M375,DAY!$A$2:$E$3000,5,0),0)</f>
        <v/>
      </c>
      <c r="N115" s="24" t="str">
        <f>IFERROR(VLOOKUP(N375,DAY!$A$2:$E$3000,5,0),0)</f>
        <v/>
      </c>
      <c r="O115" s="24" t="str">
        <f>IFERROR(VLOOKUP(O375,DAY!$A$2:$E$3000,5,0),0)</f>
        <v/>
      </c>
      <c r="P115" s="24" t="str">
        <f>IFERROR(VLOOKUP(P375,DAY!$A$2:$E$3000,5,0),0)</f>
        <v/>
      </c>
      <c r="Q115" s="24" t="str">
        <f>IFERROR(VLOOKUP(Q375,DAY!$A$2:$E$3000,5,0),0)</f>
        <v/>
      </c>
      <c r="R115" s="24" t="str">
        <f>IFERROR(VLOOKUP(R375,DAY!$A$2:$E$3000,5,0),0)</f>
        <v/>
      </c>
      <c r="S115" s="24" t="str">
        <f>IFERROR(VLOOKUP(S375,DAY!$A$2:$E$3000,5,0),0)</f>
        <v/>
      </c>
      <c r="T115" s="24" t="str">
        <f>IFERROR(VLOOKUP(T375,DAY!$A$2:$E$3000,5,0),0)</f>
        <v/>
      </c>
      <c r="U115" s="24" t="str">
        <f>IFERROR(VLOOKUP(U375,DAY!$A$2:$E$3000,5,0),0)</f>
        <v/>
      </c>
      <c r="V115" s="24" t="str">
        <f>IFERROR(VLOOKUP(V375,DAY!$A$2:$E$3000,5,0),0)</f>
        <v/>
      </c>
      <c r="W115" s="24" t="str">
        <f>IFERROR(VLOOKUP(W375,DAY!$A$2:$E$3000,5,0),0)</f>
        <v/>
      </c>
      <c r="X115" s="24" t="str">
        <f>IFERROR(VLOOKUP(X375,DAY!$A$2:$E$3000,5,0),0)</f>
        <v/>
      </c>
      <c r="Y115" s="24" t="str">
        <f>IFERROR(VLOOKUP(Y375,DAY!$A$2:$E$3000,5,0),0)</f>
        <v/>
      </c>
      <c r="Z115" s="24" t="str">
        <f>IFERROR(VLOOKUP(Z375,DAY!$A$2:$E$3000,5,0),0)</f>
        <v/>
      </c>
      <c r="AA115" s="24" t="str">
        <f>IFERROR(VLOOKUP(AA375,DAY!$A$2:$E$3000,5,0),0)</f>
        <v/>
      </c>
      <c r="AB115" s="24" t="str">
        <f>IFERROR(VLOOKUP(AB375,DAY!$A$2:$E$3000,5,0),0)</f>
        <v/>
      </c>
      <c r="AC115" s="24" t="str">
        <f>IFERROR(VLOOKUP(AC375,DAY!$A$2:$E$3000,5,0),0)</f>
        <v/>
      </c>
      <c r="AD115" s="24" t="str">
        <f>IFERROR(VLOOKUP(AD375,DAY!$A$2:$E$3000,5,0),0)</f>
        <v/>
      </c>
      <c r="AE115" s="24" t="str">
        <f>IFERROR(VLOOKUP(AE375,DAY!$A$2:$E$3000,5,0),0)</f>
        <v/>
      </c>
      <c r="AF115" s="498"/>
      <c r="AG115" s="510"/>
      <c r="AH115" s="524"/>
      <c r="AI115" s="536"/>
      <c r="AJ115" s="510"/>
      <c r="AK115" s="130"/>
      <c r="AN115" s="173"/>
      <c r="AO115" s="173"/>
      <c r="AR115" s="25">
        <f>IFERROR(VLOOKUP(AR376,DAY!$A$2:$E$744,4,0),0)</f>
        <v>0</v>
      </c>
    </row>
    <row r="116" spans="1:53" ht="27.75" customHeight="1">
      <c r="A116" s="11"/>
      <c r="B116" s="388" t="str">
        <f>$B$20</f>
        <v>作業員A</v>
      </c>
      <c r="C116" s="397" t="s">
        <v>3</v>
      </c>
      <c r="D116" s="412"/>
      <c r="E116" s="412"/>
      <c r="F116" s="412"/>
      <c r="G116" s="412"/>
      <c r="H116" s="412"/>
      <c r="I116" s="412"/>
      <c r="J116" s="412"/>
      <c r="K116" s="412"/>
      <c r="L116" s="412"/>
      <c r="M116" s="412"/>
      <c r="N116" s="412"/>
      <c r="O116" s="412"/>
      <c r="P116" s="412"/>
      <c r="Q116" s="412"/>
      <c r="R116" s="412"/>
      <c r="S116" s="412"/>
      <c r="T116" s="412"/>
      <c r="U116" s="412"/>
      <c r="V116" s="412"/>
      <c r="W116" s="412"/>
      <c r="X116" s="412"/>
      <c r="Y116" s="412"/>
      <c r="Z116" s="412"/>
      <c r="AA116" s="412"/>
      <c r="AB116" s="412"/>
      <c r="AC116" s="412"/>
      <c r="AD116" s="412"/>
      <c r="AE116" s="412"/>
      <c r="AF116" s="499">
        <f>IF(COUNT(D116:AE116)=0,+(COUNTIF(D116:AE116,"作業"))+(COUNTIF(D116:AE116,"休日")),"")</f>
        <v>0</v>
      </c>
      <c r="AG116" s="511">
        <f>IF(+COUNT(D116:AE116)=0,(COUNTIF(D116:AE116,"休日")),"")</f>
        <v>0</v>
      </c>
      <c r="AH116" s="525">
        <f>IFERROR(IF(COUNTA(D116:AE116)=0,0,IF(COUNTA(D116:AE116)&lt;28,$G$359,IF(AN117&gt;0.284,$G$357,$G$358))),0)</f>
        <v>0</v>
      </c>
      <c r="AI116" s="537">
        <f>IF(COUNT(D117:AE117)=0,+(COUNTIF(D117:AE117,"作業"))+(COUNTIF(D117:AE117,"休日")),"")</f>
        <v>0</v>
      </c>
      <c r="AJ116" s="511">
        <f>IF(COUNT(D117:AE117)=0,(COUNTIF(D117:AE117,"休日")),"")</f>
        <v>0</v>
      </c>
      <c r="AK116" s="554">
        <f>IFERROR(IF(COUNTA(D117:AE117)=0,0,IF(COUNTA(D117:AE117)&lt;28,$G$359,IF(AO117&gt;0.284,$G$355,$G$356))),0)</f>
        <v>0</v>
      </c>
      <c r="AM116" s="3"/>
      <c r="AN116" s="177"/>
      <c r="AO116" s="177"/>
      <c r="AP116" s="3"/>
      <c r="AQ116" s="3"/>
      <c r="AR116" s="24">
        <f>IFERROR(VLOOKUP(AR464,DAY!$A$2:$E$744,5,0),0)</f>
        <v>0</v>
      </c>
      <c r="AS116" s="3"/>
      <c r="AT116" s="3"/>
      <c r="AU116" s="3"/>
      <c r="AV116" s="3"/>
      <c r="AW116" s="3"/>
      <c r="AX116" s="3"/>
      <c r="AY116" s="3"/>
      <c r="AZ116" s="3"/>
      <c r="BA116" s="3"/>
    </row>
    <row r="117" spans="1:53" ht="27.75" customHeight="1">
      <c r="A117" s="11"/>
      <c r="B117" s="389"/>
      <c r="C117" s="398" t="s">
        <v>14</v>
      </c>
      <c r="D117" s="411"/>
      <c r="E117" s="411"/>
      <c r="F117" s="411"/>
      <c r="G117" s="411"/>
      <c r="H117" s="411"/>
      <c r="I117" s="411"/>
      <c r="J117" s="411"/>
      <c r="K117" s="411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1"/>
      <c r="AA117" s="411"/>
      <c r="AB117" s="411"/>
      <c r="AC117" s="411"/>
      <c r="AD117" s="411"/>
      <c r="AE117" s="411"/>
      <c r="AF117" s="500">
        <f>IFERROR(AN117,0)</f>
        <v>0</v>
      </c>
      <c r="AG117" s="512"/>
      <c r="AH117" s="526"/>
      <c r="AI117" s="538">
        <f>IFERROR(AO117,0)</f>
        <v>0</v>
      </c>
      <c r="AJ117" s="512"/>
      <c r="AK117" s="555"/>
      <c r="AN117" s="176" t="e">
        <f>ROUNDDOWN(AG116/AF116,3)</f>
        <v>#DIV/0!</v>
      </c>
      <c r="AO117" s="179" t="e">
        <f>ROUNDDOWN(AJ116/AI116,3)</f>
        <v>#DIV/0!</v>
      </c>
      <c r="AR117" s="182">
        <f>IFERROR(VLOOKUP(AR464,DAY!$A$2:$E$744,6,0),0)</f>
        <v>0</v>
      </c>
    </row>
    <row r="118" spans="1:53" ht="27.75" customHeight="1">
      <c r="A118" s="11"/>
      <c r="B118" s="388" t="str">
        <f>$B$22</f>
        <v>作業員B</v>
      </c>
      <c r="C118" s="397" t="s">
        <v>3</v>
      </c>
      <c r="D118" s="412"/>
      <c r="E118" s="412"/>
      <c r="F118" s="412"/>
      <c r="G118" s="412"/>
      <c r="H118" s="412"/>
      <c r="I118" s="412"/>
      <c r="J118" s="412"/>
      <c r="K118" s="412"/>
      <c r="L118" s="412"/>
      <c r="M118" s="412"/>
      <c r="N118" s="412"/>
      <c r="O118" s="412"/>
      <c r="P118" s="412"/>
      <c r="Q118" s="412"/>
      <c r="R118" s="412"/>
      <c r="S118" s="412"/>
      <c r="T118" s="412"/>
      <c r="U118" s="412"/>
      <c r="V118" s="412"/>
      <c r="W118" s="412"/>
      <c r="X118" s="412"/>
      <c r="Y118" s="412"/>
      <c r="Z118" s="412"/>
      <c r="AA118" s="412"/>
      <c r="AB118" s="412"/>
      <c r="AC118" s="412"/>
      <c r="AD118" s="412"/>
      <c r="AE118" s="412"/>
      <c r="AF118" s="499">
        <f>IF(COUNT(D118:AE118)=0,+(COUNTIF(D118:AE118,"作業"))+(COUNTIF(D118:AE118,"休日")),"")</f>
        <v>0</v>
      </c>
      <c r="AG118" s="511">
        <f>IF(+COUNT(D118:AE118)=0,(COUNTIF(D118:AE118,"休日")),"")</f>
        <v>0</v>
      </c>
      <c r="AH118" s="525">
        <f>IFERROR(IF(COUNTA(D118:AE118)=0,0,IF(COUNTA(D118:AE118)&lt;28,$G$359,IF(AN119&gt;0.284,$G$357,$G$358))),0)</f>
        <v>0</v>
      </c>
      <c r="AI118" s="537">
        <f>IF(COUNT(D119:AE119)=0,+(COUNTIF(D119:AE119,"作業"))+(COUNTIF(D119:AE119,"休日")),"")</f>
        <v>0</v>
      </c>
      <c r="AJ118" s="511">
        <f>IF(COUNT(D119:AE119)=0,(COUNTIF(D119:AE119,"休日")),"")</f>
        <v>0</v>
      </c>
      <c r="AK118" s="554">
        <f>IFERROR(IF(COUNTA(D119:AE119)=0,0,IF(COUNTA(D119:AE119)&lt;28,$G$359,IF(AO119&gt;0.284,$G$355,$G$356))),0)</f>
        <v>0</v>
      </c>
      <c r="AM118" s="3"/>
      <c r="AN118" s="177"/>
      <c r="AO118" s="177"/>
      <c r="AP118" s="3"/>
      <c r="AQ118" s="3"/>
      <c r="AR118" s="24">
        <f>IFERROR(VLOOKUP(AR460,DAY!$A$2:$E$744,5,0),0)</f>
        <v>0</v>
      </c>
      <c r="AS118" s="3"/>
      <c r="AT118" s="3"/>
      <c r="AU118" s="3"/>
      <c r="AV118" s="3"/>
      <c r="AW118" s="3"/>
      <c r="AX118" s="3"/>
      <c r="AY118" s="3"/>
      <c r="AZ118" s="3"/>
      <c r="BA118" s="3"/>
    </row>
    <row r="119" spans="1:53" ht="27.75" customHeight="1">
      <c r="A119" s="11"/>
      <c r="B119" s="389"/>
      <c r="C119" s="398" t="s">
        <v>14</v>
      </c>
      <c r="D119" s="411"/>
      <c r="E119" s="411"/>
      <c r="F119" s="411"/>
      <c r="G119" s="411"/>
      <c r="H119" s="411"/>
      <c r="I119" s="411"/>
      <c r="J119" s="411"/>
      <c r="K119" s="411"/>
      <c r="L119" s="411"/>
      <c r="M119" s="411"/>
      <c r="N119" s="411"/>
      <c r="O119" s="411"/>
      <c r="P119" s="411"/>
      <c r="Q119" s="411"/>
      <c r="R119" s="411"/>
      <c r="S119" s="411"/>
      <c r="T119" s="411"/>
      <c r="U119" s="411"/>
      <c r="V119" s="411"/>
      <c r="W119" s="411"/>
      <c r="X119" s="411"/>
      <c r="Y119" s="411"/>
      <c r="Z119" s="411"/>
      <c r="AA119" s="411"/>
      <c r="AB119" s="411"/>
      <c r="AC119" s="411"/>
      <c r="AD119" s="411"/>
      <c r="AE119" s="411"/>
      <c r="AF119" s="500">
        <f>IFERROR(AN119,0)</f>
        <v>0</v>
      </c>
      <c r="AG119" s="512"/>
      <c r="AH119" s="526"/>
      <c r="AI119" s="538">
        <f>IFERROR(AO119,0)</f>
        <v>0</v>
      </c>
      <c r="AJ119" s="512"/>
      <c r="AK119" s="555"/>
      <c r="AN119" s="176" t="e">
        <f>ROUNDDOWN(AG118/AF118,3)</f>
        <v>#DIV/0!</v>
      </c>
      <c r="AO119" s="179" t="e">
        <f>ROUNDDOWN(AJ118/AI118,3)</f>
        <v>#DIV/0!</v>
      </c>
      <c r="AR119" s="182">
        <f>IFERROR(VLOOKUP(AR460,DAY!$A$2:$E$744,6,0),0)</f>
        <v>0</v>
      </c>
    </row>
    <row r="120" spans="1:53" ht="27.75" customHeight="1">
      <c r="A120" s="11"/>
      <c r="B120" s="388" t="str">
        <f>$B$24</f>
        <v>作業員C</v>
      </c>
      <c r="C120" s="397" t="s">
        <v>3</v>
      </c>
      <c r="D120" s="412"/>
      <c r="E120" s="412"/>
      <c r="F120" s="412"/>
      <c r="G120" s="412"/>
      <c r="H120" s="412"/>
      <c r="I120" s="412"/>
      <c r="J120" s="412"/>
      <c r="K120" s="412"/>
      <c r="L120" s="412"/>
      <c r="M120" s="412"/>
      <c r="N120" s="412"/>
      <c r="O120" s="412"/>
      <c r="P120" s="412"/>
      <c r="Q120" s="412"/>
      <c r="R120" s="412"/>
      <c r="S120" s="412"/>
      <c r="T120" s="412"/>
      <c r="U120" s="412"/>
      <c r="V120" s="412"/>
      <c r="W120" s="412"/>
      <c r="X120" s="412"/>
      <c r="Y120" s="412"/>
      <c r="Z120" s="412"/>
      <c r="AA120" s="412"/>
      <c r="AB120" s="412"/>
      <c r="AC120" s="412"/>
      <c r="AD120" s="412"/>
      <c r="AE120" s="412"/>
      <c r="AF120" s="499">
        <f>IF(COUNT(D120:AE120)=0,+(COUNTIF(D120:AE120,"作業"))+(COUNTIF(D120:AE120,"休日")),"")</f>
        <v>0</v>
      </c>
      <c r="AG120" s="511">
        <f>IF(+COUNT(D120:AE120)=0,(COUNTIF(D120:AE120,"休日")),"")</f>
        <v>0</v>
      </c>
      <c r="AH120" s="525">
        <f>IFERROR(IF(COUNTA(D120:AE120)=0,0,IF(COUNTA(D120:AE120)&lt;28,$G$359,IF(AN121&gt;0.284,$G$357,$G$358))),0)</f>
        <v>0</v>
      </c>
      <c r="AI120" s="537">
        <f>IF(COUNT(D121:AE121)=0,+(COUNTIF(D121:AE121,"作業"))+(COUNTIF(D121:AE121,"休日")),"")</f>
        <v>0</v>
      </c>
      <c r="AJ120" s="511">
        <f>IF(COUNT(D121:AE121)=0,(COUNTIF(D121:AE121,"休日")),"")</f>
        <v>0</v>
      </c>
      <c r="AK120" s="554">
        <f>IFERROR(IF(COUNTA(D121:AE121)=0,0,IF(COUNTA(D121:AE121)&lt;28,$G$359,IF(AO121&gt;0.284,$G$355,$G$356))),0)</f>
        <v>0</v>
      </c>
      <c r="AM120" s="3"/>
      <c r="AN120" s="177"/>
      <c r="AO120" s="177"/>
      <c r="AP120" s="3"/>
      <c r="AQ120" s="3"/>
      <c r="AR120" s="24">
        <f>IFERROR(VLOOKUP(AR462,DAY!$A$2:$E$744,5,0),0)</f>
        <v>0</v>
      </c>
      <c r="AS120" s="3"/>
      <c r="AT120" s="3"/>
      <c r="AU120" s="3"/>
      <c r="AV120" s="3"/>
      <c r="AW120" s="3"/>
      <c r="AX120" s="3"/>
      <c r="AY120" s="3"/>
      <c r="AZ120" s="3"/>
      <c r="BA120" s="3"/>
    </row>
    <row r="121" spans="1:53" ht="27.75" customHeight="1">
      <c r="A121" s="11"/>
      <c r="B121" s="389"/>
      <c r="C121" s="398" t="s">
        <v>14</v>
      </c>
      <c r="D121" s="411"/>
      <c r="E121" s="411"/>
      <c r="F121" s="411"/>
      <c r="G121" s="411"/>
      <c r="H121" s="411"/>
      <c r="I121" s="411"/>
      <c r="J121" s="411"/>
      <c r="K121" s="411"/>
      <c r="L121" s="411"/>
      <c r="M121" s="411"/>
      <c r="N121" s="411"/>
      <c r="O121" s="411"/>
      <c r="P121" s="411"/>
      <c r="Q121" s="411"/>
      <c r="R121" s="411"/>
      <c r="S121" s="411"/>
      <c r="T121" s="411"/>
      <c r="U121" s="411"/>
      <c r="V121" s="411"/>
      <c r="W121" s="411"/>
      <c r="X121" s="411"/>
      <c r="Y121" s="411"/>
      <c r="Z121" s="411"/>
      <c r="AA121" s="411"/>
      <c r="AB121" s="411"/>
      <c r="AC121" s="411"/>
      <c r="AD121" s="411"/>
      <c r="AE121" s="411"/>
      <c r="AF121" s="500">
        <f>IFERROR(AN121,0)</f>
        <v>0</v>
      </c>
      <c r="AG121" s="512"/>
      <c r="AH121" s="526"/>
      <c r="AI121" s="538">
        <f>IFERROR(AO121,0)</f>
        <v>0</v>
      </c>
      <c r="AJ121" s="512"/>
      <c r="AK121" s="555"/>
      <c r="AN121" s="176" t="e">
        <f>ROUNDDOWN(AG120/AF120,3)</f>
        <v>#DIV/0!</v>
      </c>
      <c r="AO121" s="179" t="e">
        <f>ROUNDDOWN(AJ120/AI120,3)</f>
        <v>#DIV/0!</v>
      </c>
      <c r="AR121" s="182">
        <f>IFERROR(VLOOKUP(AR462,DAY!$A$2:$E$744,6,0),0)</f>
        <v>0</v>
      </c>
    </row>
    <row r="122" spans="1:53" ht="27.75" customHeight="1">
      <c r="A122" s="11"/>
      <c r="B122" s="388" t="str">
        <f>$B$26</f>
        <v>作業員D</v>
      </c>
      <c r="C122" s="397" t="s">
        <v>3</v>
      </c>
      <c r="D122" s="412"/>
      <c r="E122" s="412"/>
      <c r="F122" s="412"/>
      <c r="G122" s="412"/>
      <c r="H122" s="412"/>
      <c r="I122" s="412"/>
      <c r="J122" s="412"/>
      <c r="K122" s="412"/>
      <c r="L122" s="412"/>
      <c r="M122" s="412"/>
      <c r="N122" s="412"/>
      <c r="O122" s="412"/>
      <c r="P122" s="412"/>
      <c r="Q122" s="412"/>
      <c r="R122" s="412"/>
      <c r="S122" s="412"/>
      <c r="T122" s="412"/>
      <c r="U122" s="412"/>
      <c r="V122" s="412"/>
      <c r="W122" s="412"/>
      <c r="X122" s="412"/>
      <c r="Y122" s="412"/>
      <c r="Z122" s="412"/>
      <c r="AA122" s="412"/>
      <c r="AB122" s="412"/>
      <c r="AC122" s="412"/>
      <c r="AD122" s="412"/>
      <c r="AE122" s="412"/>
      <c r="AF122" s="499">
        <f>IF(COUNT(D122:AE122)=0,+(COUNTIF(D122:AE122,"作業"))+(COUNTIF(D122:AE122,"休日")),"")</f>
        <v>0</v>
      </c>
      <c r="AG122" s="511">
        <f>IF(+COUNT(D122:AE122)=0,(COUNTIF(D122:AE122,"休日")),"")</f>
        <v>0</v>
      </c>
      <c r="AH122" s="525">
        <f>IFERROR(IF(COUNTA(D122:AE122)=0,0,IF(COUNTA(D122:AE122)&lt;28,$G$359,IF(AN123&gt;0.284,$G$357,$G$358))),0)</f>
        <v>0</v>
      </c>
      <c r="AI122" s="537">
        <f>IF(COUNT(D123:AE123)=0,+(COUNTIF(D123:AE123,"作業"))+(COUNTIF(D123:AE123,"休日")),"")</f>
        <v>0</v>
      </c>
      <c r="AJ122" s="511">
        <f>IF(COUNT(D123:AE123)=0,(COUNTIF(D123:AE123,"休日")),"")</f>
        <v>0</v>
      </c>
      <c r="AK122" s="554">
        <f>IFERROR(IF(COUNTA(D123:AE123)=0,0,IF(COUNTA(D123:AE123)&lt;28,$G$359,IF(AO123&gt;0.284,$G$355,$G$356))),0)</f>
        <v>0</v>
      </c>
      <c r="AM122" s="3"/>
      <c r="AN122" s="177"/>
      <c r="AO122" s="177"/>
      <c r="AP122" s="3"/>
      <c r="AQ122" s="3"/>
      <c r="AR122" s="24">
        <f>IFERROR(VLOOKUP(AR464,DAY!$A$2:$E$744,5,0),0)</f>
        <v>0</v>
      </c>
      <c r="AS122" s="3"/>
      <c r="AT122" s="3"/>
      <c r="AU122" s="3"/>
      <c r="AV122" s="3"/>
      <c r="AW122" s="3"/>
      <c r="AX122" s="3"/>
      <c r="AY122" s="3"/>
      <c r="AZ122" s="3"/>
      <c r="BA122" s="3"/>
    </row>
    <row r="123" spans="1:53" ht="27.75" customHeight="1">
      <c r="A123" s="11"/>
      <c r="B123" s="389"/>
      <c r="C123" s="398" t="s">
        <v>14</v>
      </c>
      <c r="D123" s="411"/>
      <c r="E123" s="411"/>
      <c r="F123" s="411"/>
      <c r="G123" s="411"/>
      <c r="H123" s="411"/>
      <c r="I123" s="411"/>
      <c r="J123" s="411"/>
      <c r="K123" s="411"/>
      <c r="L123" s="411"/>
      <c r="M123" s="411"/>
      <c r="N123" s="411"/>
      <c r="O123" s="411"/>
      <c r="P123" s="411"/>
      <c r="Q123" s="411"/>
      <c r="R123" s="411"/>
      <c r="S123" s="411"/>
      <c r="T123" s="411"/>
      <c r="U123" s="411"/>
      <c r="V123" s="411"/>
      <c r="W123" s="411"/>
      <c r="X123" s="411"/>
      <c r="Y123" s="411"/>
      <c r="Z123" s="411"/>
      <c r="AA123" s="411"/>
      <c r="AB123" s="411"/>
      <c r="AC123" s="411"/>
      <c r="AD123" s="411"/>
      <c r="AE123" s="411"/>
      <c r="AF123" s="500">
        <f>IFERROR(AN123,0)</f>
        <v>0</v>
      </c>
      <c r="AG123" s="512"/>
      <c r="AH123" s="526"/>
      <c r="AI123" s="538">
        <f>IFERROR(AO123,0)</f>
        <v>0</v>
      </c>
      <c r="AJ123" s="512"/>
      <c r="AK123" s="555"/>
      <c r="AN123" s="176" t="e">
        <f>ROUNDDOWN(AG122/AF122,3)</f>
        <v>#DIV/0!</v>
      </c>
      <c r="AO123" s="179" t="e">
        <f>ROUNDDOWN(AJ122/AI122,3)</f>
        <v>#DIV/0!</v>
      </c>
      <c r="AR123" s="182">
        <f>IFERROR(VLOOKUP(AR464,DAY!$A$2:$E$744,6,0),0)</f>
        <v>0</v>
      </c>
    </row>
    <row r="124" spans="1:53" ht="27.75" customHeight="1">
      <c r="A124" s="11"/>
      <c r="B124" s="388" t="str">
        <f>$B$28</f>
        <v>作業員E</v>
      </c>
      <c r="C124" s="397" t="s">
        <v>3</v>
      </c>
      <c r="D124" s="412"/>
      <c r="E124" s="412"/>
      <c r="F124" s="412"/>
      <c r="G124" s="412"/>
      <c r="H124" s="412"/>
      <c r="I124" s="412"/>
      <c r="J124" s="412"/>
      <c r="K124" s="412"/>
      <c r="L124" s="412"/>
      <c r="M124" s="412"/>
      <c r="N124" s="412"/>
      <c r="O124" s="412"/>
      <c r="P124" s="412"/>
      <c r="Q124" s="412"/>
      <c r="R124" s="412"/>
      <c r="S124" s="412"/>
      <c r="T124" s="412"/>
      <c r="U124" s="412"/>
      <c r="V124" s="412"/>
      <c r="W124" s="412"/>
      <c r="X124" s="412"/>
      <c r="Y124" s="412"/>
      <c r="Z124" s="412"/>
      <c r="AA124" s="412"/>
      <c r="AB124" s="412"/>
      <c r="AC124" s="412"/>
      <c r="AD124" s="412"/>
      <c r="AE124" s="412"/>
      <c r="AF124" s="499">
        <f>IF(COUNT(D124:AE124)=0,+(COUNTIF(D124:AE124,"作業"))+(COUNTIF(D124:AE124,"休日")),"")</f>
        <v>0</v>
      </c>
      <c r="AG124" s="511">
        <f>IF(+COUNT(D124:AE124)=0,(COUNTIF(D124:AE124,"休日")),"")</f>
        <v>0</v>
      </c>
      <c r="AH124" s="525">
        <f>IFERROR(IF(COUNTA(D124:AE124)=0,0,IF(COUNTA(D124:AE124)&lt;28,$G$359,IF(AN125&gt;0.284,$G$357,$G$358))),0)</f>
        <v>0</v>
      </c>
      <c r="AI124" s="537">
        <f>IF(COUNT(D125:AE125)=0,+(COUNTIF(D125:AE125,"作業"))+(COUNTIF(D125:AE125,"休日")),"")</f>
        <v>0</v>
      </c>
      <c r="AJ124" s="511">
        <f>IF(COUNT(D125:AE125)=0,(COUNTIF(D125:AE125,"休日")),"")</f>
        <v>0</v>
      </c>
      <c r="AK124" s="554">
        <f>IFERROR(IF(COUNTA(D125:AE125)=0,0,IF(COUNTA(D125:AE125)&lt;28,$G$359,IF(AO125&gt;0.284,$G$355,$G$356))),0)</f>
        <v>0</v>
      </c>
      <c r="AM124" s="3"/>
      <c r="AN124" s="177"/>
      <c r="AO124" s="177"/>
      <c r="AP124" s="3"/>
      <c r="AQ124" s="3"/>
      <c r="AR124" s="24">
        <f>IFERROR(VLOOKUP(AR466,DAY!$A$2:$E$744,5,0),0)</f>
        <v>0</v>
      </c>
      <c r="AS124" s="3"/>
      <c r="AT124" s="3"/>
      <c r="AU124" s="3"/>
      <c r="AV124" s="3"/>
      <c r="AW124" s="3"/>
      <c r="AX124" s="3"/>
      <c r="AY124" s="3"/>
      <c r="AZ124" s="3"/>
      <c r="BA124" s="3"/>
    </row>
    <row r="125" spans="1:53" ht="27.75" customHeight="1">
      <c r="A125" s="11"/>
      <c r="B125" s="389"/>
      <c r="C125" s="398" t="s">
        <v>14</v>
      </c>
      <c r="D125" s="411"/>
      <c r="E125" s="411"/>
      <c r="F125" s="411"/>
      <c r="G125" s="411"/>
      <c r="H125" s="411"/>
      <c r="I125" s="411"/>
      <c r="J125" s="411"/>
      <c r="K125" s="411"/>
      <c r="L125" s="411"/>
      <c r="M125" s="411"/>
      <c r="N125" s="411"/>
      <c r="O125" s="411"/>
      <c r="P125" s="411"/>
      <c r="Q125" s="411"/>
      <c r="R125" s="411"/>
      <c r="S125" s="411"/>
      <c r="T125" s="411"/>
      <c r="U125" s="411"/>
      <c r="V125" s="411"/>
      <c r="W125" s="411"/>
      <c r="X125" s="411"/>
      <c r="Y125" s="411"/>
      <c r="Z125" s="411"/>
      <c r="AA125" s="411"/>
      <c r="AB125" s="411"/>
      <c r="AC125" s="411"/>
      <c r="AD125" s="411"/>
      <c r="AE125" s="411"/>
      <c r="AF125" s="500">
        <f>IFERROR(AN125,0)</f>
        <v>0</v>
      </c>
      <c r="AG125" s="512"/>
      <c r="AH125" s="526"/>
      <c r="AI125" s="538">
        <f>IFERROR(AO125,0)</f>
        <v>0</v>
      </c>
      <c r="AJ125" s="512"/>
      <c r="AK125" s="555"/>
      <c r="AN125" s="176" t="e">
        <f>ROUNDDOWN(AG124/AF124,3)</f>
        <v>#DIV/0!</v>
      </c>
      <c r="AO125" s="179" t="e">
        <f>ROUNDDOWN(AJ124/AI124,3)</f>
        <v>#DIV/0!</v>
      </c>
      <c r="AR125" s="182">
        <f>IFERROR(VLOOKUP(AR466,DAY!$A$2:$E$744,6,0),0)</f>
        <v>0</v>
      </c>
    </row>
    <row r="126" spans="1:53" ht="29.25" customHeight="1">
      <c r="A126" s="11"/>
      <c r="B126" s="388" t="str">
        <f>$B$30</f>
        <v>作業員F</v>
      </c>
      <c r="C126" s="397" t="s">
        <v>3</v>
      </c>
      <c r="D126" s="412"/>
      <c r="E126" s="412"/>
      <c r="F126" s="412"/>
      <c r="G126" s="412"/>
      <c r="H126" s="412"/>
      <c r="I126" s="412"/>
      <c r="J126" s="412"/>
      <c r="K126" s="412"/>
      <c r="L126" s="412"/>
      <c r="M126" s="412"/>
      <c r="N126" s="412"/>
      <c r="O126" s="412"/>
      <c r="P126" s="412"/>
      <c r="Q126" s="412"/>
      <c r="R126" s="412"/>
      <c r="S126" s="412"/>
      <c r="T126" s="412"/>
      <c r="U126" s="412"/>
      <c r="V126" s="412"/>
      <c r="W126" s="412"/>
      <c r="X126" s="412"/>
      <c r="Y126" s="412"/>
      <c r="Z126" s="412"/>
      <c r="AA126" s="412"/>
      <c r="AB126" s="412"/>
      <c r="AC126" s="412"/>
      <c r="AD126" s="412"/>
      <c r="AE126" s="412"/>
      <c r="AF126" s="499">
        <f>IF(COUNT(D126:AE126)=0,+(COUNTIF(D126:AE126,"作業"))+(COUNTIF(D126:AE126,"休日")),"")</f>
        <v>0</v>
      </c>
      <c r="AG126" s="511">
        <f>IF(+COUNT(D126:AE126)=0,(COUNTIF(D126:AE126,"休日")),"")</f>
        <v>0</v>
      </c>
      <c r="AH126" s="525">
        <f>IFERROR(IF(COUNTA(D126:AE126)=0,0,IF(COUNTA(D126:AE126)&lt;28,$G$359,IF(AN127&gt;0.284,$G$357,$G$358))),0)</f>
        <v>0</v>
      </c>
      <c r="AI126" s="537">
        <f>IF(COUNT(D127:AE127)=0,+(COUNTIF(D127:AE127,"作業"))+(COUNTIF(D127:AE127,"休日")),"")</f>
        <v>0</v>
      </c>
      <c r="AJ126" s="511">
        <f>IF(COUNT(D127:AE127)=0,(COUNTIF(D127:AE127,"休日")),"")</f>
        <v>0</v>
      </c>
      <c r="AK126" s="554">
        <f>IFERROR(IF(COUNTA(D127:AE127)=0,0,IF(COUNTA(D127:AE127)&lt;28,$G$359,IF(AO127&gt;0.284,$G$355,$G$356))),0)</f>
        <v>0</v>
      </c>
      <c r="AM126" s="3"/>
      <c r="AN126" s="177"/>
      <c r="AO126" s="177"/>
      <c r="AR126" s="24">
        <f>IFERROR(VLOOKUP(AR376,DAY!$A$2:$E$744,5,0),0)</f>
        <v>0</v>
      </c>
    </row>
    <row r="127" spans="1:53" ht="29.25" customHeight="1">
      <c r="A127" s="12"/>
      <c r="B127" s="389"/>
      <c r="C127" s="400" t="s">
        <v>14</v>
      </c>
      <c r="D127" s="414"/>
      <c r="E127" s="414"/>
      <c r="F127" s="414"/>
      <c r="G127" s="414"/>
      <c r="H127" s="414"/>
      <c r="I127" s="414"/>
      <c r="J127" s="414"/>
      <c r="K127" s="414"/>
      <c r="L127" s="414"/>
      <c r="M127" s="414"/>
      <c r="N127" s="414"/>
      <c r="O127" s="414"/>
      <c r="P127" s="414"/>
      <c r="Q127" s="414"/>
      <c r="R127" s="414"/>
      <c r="S127" s="414"/>
      <c r="T127" s="414"/>
      <c r="U127" s="414"/>
      <c r="V127" s="414"/>
      <c r="W127" s="414"/>
      <c r="X127" s="414"/>
      <c r="Y127" s="414"/>
      <c r="Z127" s="414"/>
      <c r="AA127" s="414"/>
      <c r="AB127" s="414"/>
      <c r="AC127" s="414"/>
      <c r="AD127" s="414"/>
      <c r="AE127" s="414"/>
      <c r="AF127" s="502">
        <f>IFERROR(AN127,0)</f>
        <v>0</v>
      </c>
      <c r="AG127" s="514"/>
      <c r="AH127" s="529"/>
      <c r="AI127" s="540">
        <f>IFERROR(AO127,0)</f>
        <v>0</v>
      </c>
      <c r="AJ127" s="514"/>
      <c r="AK127" s="557"/>
      <c r="AN127" s="176" t="e">
        <f>ROUNDDOWN(AG126/AF126,3)</f>
        <v>#DIV/0!</v>
      </c>
      <c r="AO127" s="179" t="e">
        <f>ROUNDDOWN(AJ126/AI126,3)</f>
        <v>#DIV/0!</v>
      </c>
      <c r="AR127" s="182">
        <f>IFERROR(VLOOKUP(AR376,DAY!$A$2:$E$744,6,0),0)</f>
        <v>0</v>
      </c>
    </row>
    <row r="128" spans="1:53" ht="27.75" customHeight="1">
      <c r="A128" s="10" t="s">
        <v>78</v>
      </c>
      <c r="B128" s="384" t="s">
        <v>7</v>
      </c>
      <c r="C128" s="393"/>
      <c r="D128" s="21">
        <f>IFERROR(VLOOKUP(D376,DAY!$A$2:$E$3000,2,0),0)</f>
        <v>10</v>
      </c>
      <c r="E128" s="21">
        <f>IFERROR(VLOOKUP(E376,DAY!$A$2:$E$744,2,0),0)</f>
        <v>10</v>
      </c>
      <c r="F128" s="21">
        <f>IFERROR(VLOOKUP(F376,DAY!$A$2:$E$744,2,0),0)</f>
        <v>10</v>
      </c>
      <c r="G128" s="21">
        <f>IFERROR(VLOOKUP(G376,DAY!$A$2:$E$744,2,0),0)</f>
        <v>10</v>
      </c>
      <c r="H128" s="21">
        <f>IFERROR(VLOOKUP(H376,DAY!$A$2:$E$744,2,0),0)</f>
        <v>10</v>
      </c>
      <c r="I128" s="21">
        <f>IFERROR(VLOOKUP(I376,DAY!$A$2:$E$744,2,0),0)</f>
        <v>10</v>
      </c>
      <c r="J128" s="21">
        <f>IFERROR(VLOOKUP(J376,DAY!$A$2:$E$744,2,0),0)</f>
        <v>10</v>
      </c>
      <c r="K128" s="21">
        <f>IFERROR(VLOOKUP(K376,DAY!$A$2:$E$744,2,0),0)</f>
        <v>10</v>
      </c>
      <c r="L128" s="21">
        <f>IFERROR(VLOOKUP(L376,DAY!$A$2:$E$744,2,0),0)</f>
        <v>10</v>
      </c>
      <c r="M128" s="21">
        <f>IFERROR(VLOOKUP(M376,DAY!$A$2:$E$744,2,0),0)</f>
        <v>10</v>
      </c>
      <c r="N128" s="21">
        <f>IFERROR(VLOOKUP(N376,DAY!$A$2:$E$744,2,0),0)</f>
        <v>10</v>
      </c>
      <c r="O128" s="21">
        <f>IFERROR(VLOOKUP(O376,DAY!$A$2:$E$744,2,0),0)</f>
        <v>10</v>
      </c>
      <c r="P128" s="21">
        <f>IFERROR(VLOOKUP(P376,DAY!$A$2:$E$744,2,0),0)</f>
        <v>10</v>
      </c>
      <c r="Q128" s="21">
        <f>IFERROR(VLOOKUP(Q376,DAY!$A$2:$E$744,2,0),0)</f>
        <v>10</v>
      </c>
      <c r="R128" s="21">
        <f>IFERROR(VLOOKUP(R376,DAY!$A$2:$E$744,2,0),0)</f>
        <v>10</v>
      </c>
      <c r="S128" s="21">
        <f>IFERROR(VLOOKUP(S376,DAY!$A$2:$E$744,2,0),0)</f>
        <v>10</v>
      </c>
      <c r="T128" s="21">
        <f>IFERROR(VLOOKUP(T376,DAY!$A$2:$E$744,2,0),0)</f>
        <v>10</v>
      </c>
      <c r="U128" s="21">
        <f>IFERROR(VLOOKUP(U376,DAY!$A$2:$E$744,2,0),0)</f>
        <v>10</v>
      </c>
      <c r="V128" s="21">
        <f>IFERROR(VLOOKUP(V376,DAY!$A$2:$E$744,2,0),0)</f>
        <v>11</v>
      </c>
      <c r="W128" s="21">
        <f>IFERROR(VLOOKUP(W376,DAY!$A$2:$E$744,2,0),0)</f>
        <v>11</v>
      </c>
      <c r="X128" s="21">
        <f>IFERROR(VLOOKUP(X376,DAY!$A$2:$E$744,2,0),0)</f>
        <v>11</v>
      </c>
      <c r="Y128" s="21">
        <f>IFERROR(VLOOKUP(Y376,DAY!$A$2:$E$744,2,0),0)</f>
        <v>11</v>
      </c>
      <c r="Z128" s="21">
        <f>IFERROR(VLOOKUP(Z376,DAY!$A$2:$E$744,2,0),0)</f>
        <v>11</v>
      </c>
      <c r="AA128" s="21">
        <f>IFERROR(VLOOKUP(AA376,DAY!$A$2:$E$744,2,0),0)</f>
        <v>11</v>
      </c>
      <c r="AB128" s="21">
        <f>IFERROR(VLOOKUP(AB376,DAY!$A$2:$E$744,2,0),0)</f>
        <v>11</v>
      </c>
      <c r="AC128" s="21">
        <f>IFERROR(VLOOKUP(AC376,DAY!$A$2:$E$744,2,0),0)</f>
        <v>11</v>
      </c>
      <c r="AD128" s="21">
        <f>IFERROR(VLOOKUP(AD376,DAY!$A$2:$E$744,2,0),0)</f>
        <v>11</v>
      </c>
      <c r="AE128" s="21">
        <f>IFERROR(VLOOKUP(AE376,DAY!$A$2:$E$744,2,0),0)</f>
        <v>11</v>
      </c>
      <c r="AF128" s="503" t="s">
        <v>23</v>
      </c>
      <c r="AG128" s="515" t="s">
        <v>6</v>
      </c>
      <c r="AH128" s="523" t="s">
        <v>93</v>
      </c>
      <c r="AI128" s="535" t="s">
        <v>23</v>
      </c>
      <c r="AJ128" s="509" t="s">
        <v>26</v>
      </c>
      <c r="AK128" s="129" t="s">
        <v>93</v>
      </c>
      <c r="AL128" s="3"/>
      <c r="AN128" s="177"/>
      <c r="AO128" s="177"/>
      <c r="AR128" s="184">
        <f>IFERROR(VLOOKUP(AR376,DAY!$A$2:$E$744,7,0),0)</f>
        <v>0</v>
      </c>
    </row>
    <row r="129" spans="1:53" ht="27.75" customHeight="1">
      <c r="A129" s="11"/>
      <c r="B129" s="385" t="s">
        <v>8</v>
      </c>
      <c r="C129" s="394"/>
      <c r="D129" s="22">
        <f>IFERROR(VLOOKUP(D376,DAY!$A$2:$E$3000,3,0),0)</f>
        <v>14</v>
      </c>
      <c r="E129" s="22">
        <f>IFERROR(VLOOKUP(E376,DAY!$A$2:$E$744,3,0),0)</f>
        <v>15</v>
      </c>
      <c r="F129" s="22">
        <f>IFERROR(VLOOKUP(F376,DAY!$A$2:$E$744,3,0),0)</f>
        <v>16</v>
      </c>
      <c r="G129" s="22">
        <f>IFERROR(VLOOKUP(G376,DAY!$A$2:$E$744,3,0),0)</f>
        <v>17</v>
      </c>
      <c r="H129" s="22">
        <f>IFERROR(VLOOKUP(H376,DAY!$A$2:$E$744,3,0),0)</f>
        <v>18</v>
      </c>
      <c r="I129" s="22">
        <f>IFERROR(VLOOKUP(I376,DAY!$A$2:$E$744,3,0),0)</f>
        <v>19</v>
      </c>
      <c r="J129" s="22">
        <f>IFERROR(VLOOKUP(J376,DAY!$A$2:$E$744,3,0),0)</f>
        <v>20</v>
      </c>
      <c r="K129" s="22">
        <f>IFERROR(VLOOKUP(K376,DAY!$A$2:$E$744,3,0),0)</f>
        <v>21</v>
      </c>
      <c r="L129" s="22">
        <f>IFERROR(VLOOKUP(L376,DAY!$A$2:$E$744,3,0),0)</f>
        <v>22</v>
      </c>
      <c r="M129" s="22">
        <f>IFERROR(VLOOKUP(M376,DAY!$A$2:$E$744,3,0),0)</f>
        <v>23</v>
      </c>
      <c r="N129" s="22">
        <f>IFERROR(VLOOKUP(N376,DAY!$A$2:$E$744,3,0),0)</f>
        <v>24</v>
      </c>
      <c r="O129" s="22">
        <f>IFERROR(VLOOKUP(O376,DAY!$A$2:$E$744,3,0),0)</f>
        <v>25</v>
      </c>
      <c r="P129" s="22">
        <f>IFERROR(VLOOKUP(P376,DAY!$A$2:$E$744,3,0),0)</f>
        <v>26</v>
      </c>
      <c r="Q129" s="22">
        <f>IFERROR(VLOOKUP(Q376,DAY!$A$2:$E$744,3,0),0)</f>
        <v>27</v>
      </c>
      <c r="R129" s="22">
        <f>IFERROR(VLOOKUP(R376,DAY!$A$2:$E$744,3,0),0)</f>
        <v>28</v>
      </c>
      <c r="S129" s="22">
        <f>IFERROR(VLOOKUP(S376,DAY!$A$2:$E$744,3,0),0)</f>
        <v>29</v>
      </c>
      <c r="T129" s="22">
        <f>IFERROR(VLOOKUP(T376,DAY!$A$2:$E$744,3,0),0)</f>
        <v>30</v>
      </c>
      <c r="U129" s="22">
        <f>IFERROR(VLOOKUP(U376,DAY!$A$2:$E$744,3,0),0)</f>
        <v>31</v>
      </c>
      <c r="V129" s="22">
        <f>IFERROR(VLOOKUP(V376,DAY!$A$2:$E$744,3,0),0)</f>
        <v>1</v>
      </c>
      <c r="W129" s="22">
        <f>IFERROR(VLOOKUP(W376,DAY!$A$2:$E$744,3,0),0)</f>
        <v>2</v>
      </c>
      <c r="X129" s="22">
        <f>IFERROR(VLOOKUP(X376,DAY!$A$2:$E$744,3,0),0)</f>
        <v>3</v>
      </c>
      <c r="Y129" s="22">
        <f>IFERROR(VLOOKUP(Y376,DAY!$A$2:$E$744,3,0),0)</f>
        <v>4</v>
      </c>
      <c r="Z129" s="22">
        <f>IFERROR(VLOOKUP(Z376,DAY!$A$2:$E$744,3,0),0)</f>
        <v>5</v>
      </c>
      <c r="AA129" s="22">
        <f>IFERROR(VLOOKUP(AA376,DAY!$A$2:$E$744,3,0),0)</f>
        <v>6</v>
      </c>
      <c r="AB129" s="22">
        <f>IFERROR(VLOOKUP(AB376,DAY!$A$2:$E$744,3,0),0)</f>
        <v>7</v>
      </c>
      <c r="AC129" s="22">
        <f>IFERROR(VLOOKUP(AC376,DAY!$A$2:$E$744,3,0),0)</f>
        <v>8</v>
      </c>
      <c r="AD129" s="22">
        <f>IFERROR(VLOOKUP(AD376,DAY!$A$2:$E$744,3,0),0)</f>
        <v>9</v>
      </c>
      <c r="AE129" s="89">
        <f>IFERROR(VLOOKUP(AE376,DAY!$A$2:$E$744,3,0),0)</f>
        <v>10</v>
      </c>
      <c r="AF129" s="498"/>
      <c r="AG129" s="510"/>
      <c r="AH129" s="523"/>
      <c r="AI129" s="536"/>
      <c r="AJ129" s="510"/>
      <c r="AK129" s="129"/>
      <c r="AN129" s="177"/>
      <c r="AO129" s="177"/>
      <c r="AR129" s="19">
        <f>IFERROR(VLOOKUP(AR377,DAY!$A$2:$E$744,2,0),0)</f>
        <v>0</v>
      </c>
    </row>
    <row r="130" spans="1:53" ht="27.75" customHeight="1">
      <c r="A130" s="11"/>
      <c r="B130" s="386" t="s">
        <v>9</v>
      </c>
      <c r="C130" s="395"/>
      <c r="D130" s="23" t="str">
        <f>IFERROR(VLOOKUP(D376,DAY!$A$2:$E$3000,4,0),0)</f>
        <v>月</v>
      </c>
      <c r="E130" s="23" t="str">
        <f>IFERROR(VLOOKUP(E376,DAY!$A$2:$E$3000,4,0),0)</f>
        <v>火</v>
      </c>
      <c r="F130" s="23" t="str">
        <f>IFERROR(VLOOKUP(F376,DAY!$A$2:$E$3000,4,0),0)</f>
        <v>水</v>
      </c>
      <c r="G130" s="23" t="str">
        <f>IFERROR(VLOOKUP(G376,DAY!$A$2:$E$3000,4,0),0)</f>
        <v>木</v>
      </c>
      <c r="H130" s="23" t="str">
        <f>IFERROR(VLOOKUP(H376,DAY!$A$2:$E$3000,4,0),0)</f>
        <v>金</v>
      </c>
      <c r="I130" s="23" t="str">
        <f>IFERROR(VLOOKUP(I376,DAY!$A$2:$E$3000,4,0),0)</f>
        <v>土</v>
      </c>
      <c r="J130" s="23" t="str">
        <f>IFERROR(VLOOKUP(J376,DAY!$A$2:$E$3000,4,0),0)</f>
        <v>日</v>
      </c>
      <c r="K130" s="23" t="str">
        <f>IFERROR(VLOOKUP(K376,DAY!$A$2:$E$3000,4,0),0)</f>
        <v>月</v>
      </c>
      <c r="L130" s="23" t="str">
        <f>IFERROR(VLOOKUP(L376,DAY!$A$2:$E$3000,4,0),0)</f>
        <v>火</v>
      </c>
      <c r="M130" s="23" t="str">
        <f>IFERROR(VLOOKUP(M376,DAY!$A$2:$E$3000,4,0),0)</f>
        <v>水</v>
      </c>
      <c r="N130" s="23" t="str">
        <f>IFERROR(VLOOKUP(N376,DAY!$A$2:$E$3000,4,0),0)</f>
        <v>木</v>
      </c>
      <c r="O130" s="23" t="str">
        <f>IFERROR(VLOOKUP(O376,DAY!$A$2:$E$3000,4,0),0)</f>
        <v>金</v>
      </c>
      <c r="P130" s="23" t="str">
        <f>IFERROR(VLOOKUP(P376,DAY!$A$2:$E$3000,4,0),0)</f>
        <v>土</v>
      </c>
      <c r="Q130" s="23" t="str">
        <f>IFERROR(VLOOKUP(Q376,DAY!$A$2:$E$3000,4,0),0)</f>
        <v>日</v>
      </c>
      <c r="R130" s="23" t="str">
        <f>IFERROR(VLOOKUP(R376,DAY!$A$2:$E$3000,4,0),0)</f>
        <v>月</v>
      </c>
      <c r="S130" s="23" t="str">
        <f>IFERROR(VLOOKUP(S376,DAY!$A$2:$E$3000,4,0),0)</f>
        <v>火</v>
      </c>
      <c r="T130" s="23" t="str">
        <f>IFERROR(VLOOKUP(T376,DAY!$A$2:$E$3000,4,0),0)</f>
        <v>水</v>
      </c>
      <c r="U130" s="23" t="str">
        <f>IFERROR(VLOOKUP(U376,DAY!$A$2:$E$3000,4,0),0)</f>
        <v>木</v>
      </c>
      <c r="V130" s="23" t="str">
        <f>IFERROR(VLOOKUP(V376,DAY!$A$2:$E$3000,4,0),0)</f>
        <v>金</v>
      </c>
      <c r="W130" s="23" t="str">
        <f>IFERROR(VLOOKUP(W376,DAY!$A$2:$E$3000,4,0),0)</f>
        <v>土</v>
      </c>
      <c r="X130" s="23" t="str">
        <f>IFERROR(VLOOKUP(X376,DAY!$A$2:$E$3000,4,0),0)</f>
        <v>日</v>
      </c>
      <c r="Y130" s="23" t="str">
        <f>IFERROR(VLOOKUP(Y376,DAY!$A$2:$E$3000,4,0),0)</f>
        <v>月</v>
      </c>
      <c r="Z130" s="23" t="str">
        <f>IFERROR(VLOOKUP(Z376,DAY!$A$2:$E$3000,4,0),0)</f>
        <v>火</v>
      </c>
      <c r="AA130" s="23" t="str">
        <f>IFERROR(VLOOKUP(AA376,DAY!$A$2:$E$3000,4,0),0)</f>
        <v>水</v>
      </c>
      <c r="AB130" s="23" t="str">
        <f>IFERROR(VLOOKUP(AB376,DAY!$A$2:$E$3000,4,0),0)</f>
        <v>木</v>
      </c>
      <c r="AC130" s="23" t="str">
        <f>IFERROR(VLOOKUP(AC376,DAY!$A$2:$E$3000,4,0),0)</f>
        <v>金</v>
      </c>
      <c r="AD130" s="23" t="str">
        <f>IFERROR(VLOOKUP(AD376,DAY!$A$2:$E$3000,4,0),0)</f>
        <v>土</v>
      </c>
      <c r="AE130" s="23" t="str">
        <f>IFERROR(VLOOKUP(AE376,DAY!$A$2:$E$3000,4,0),0)</f>
        <v>日</v>
      </c>
      <c r="AF130" s="498"/>
      <c r="AG130" s="510"/>
      <c r="AH130" s="523"/>
      <c r="AI130" s="536"/>
      <c r="AJ130" s="510"/>
      <c r="AK130" s="129"/>
      <c r="AN130" s="177"/>
      <c r="AO130" s="177"/>
      <c r="AR130" s="25">
        <f>IFERROR(VLOOKUP(AR377,DAY!$A$2:$E$744,3,0),0)</f>
        <v>0</v>
      </c>
    </row>
    <row r="131" spans="1:53" ht="85.5" customHeight="1">
      <c r="A131" s="11"/>
      <c r="B131" s="387" t="s">
        <v>11</v>
      </c>
      <c r="C131" s="396"/>
      <c r="D131" s="24" t="str">
        <f>IFERROR(VLOOKUP(D376,DAY!$A$2:$E$3000,5,0),0)</f>
        <v>スポーツの日</v>
      </c>
      <c r="E131" s="24" t="str">
        <f>IFERROR(VLOOKUP(E376,DAY!$A$2:$E$3000,5,0),0)</f>
        <v/>
      </c>
      <c r="F131" s="24" t="str">
        <f>IFERROR(VLOOKUP(F376,DAY!$A$2:$E$3000,5,0),0)</f>
        <v/>
      </c>
      <c r="G131" s="24" t="str">
        <f>IFERROR(VLOOKUP(G376,DAY!$A$2:$E$3000,5,0),0)</f>
        <v/>
      </c>
      <c r="H131" s="24" t="str">
        <f>IFERROR(VLOOKUP(H376,DAY!$A$2:$E$3000,5,0),0)</f>
        <v/>
      </c>
      <c r="I131" s="24" t="str">
        <f>IFERROR(VLOOKUP(I376,DAY!$A$2:$E$3000,5,0),0)</f>
        <v/>
      </c>
      <c r="J131" s="24" t="str">
        <f>IFERROR(VLOOKUP(J376,DAY!$A$2:$E$3000,5,0),0)</f>
        <v/>
      </c>
      <c r="K131" s="24" t="str">
        <f>IFERROR(VLOOKUP(K376,DAY!$A$2:$E$3000,5,0),0)</f>
        <v/>
      </c>
      <c r="L131" s="24" t="str">
        <f>IFERROR(VLOOKUP(L376,DAY!$A$2:$E$3000,5,0),0)</f>
        <v/>
      </c>
      <c r="M131" s="24" t="str">
        <f>IFERROR(VLOOKUP(M376,DAY!$A$2:$E$3000,5,0),0)</f>
        <v/>
      </c>
      <c r="N131" s="24" t="str">
        <f>IFERROR(VLOOKUP(N376,DAY!$A$2:$E$3000,5,0),0)</f>
        <v/>
      </c>
      <c r="O131" s="24" t="str">
        <f>IFERROR(VLOOKUP(O376,DAY!$A$2:$E$3000,5,0),0)</f>
        <v/>
      </c>
      <c r="P131" s="24" t="str">
        <f>IFERROR(VLOOKUP(P376,DAY!$A$2:$E$3000,5,0),0)</f>
        <v/>
      </c>
      <c r="Q131" s="24" t="str">
        <f>IFERROR(VLOOKUP(Q376,DAY!$A$2:$E$3000,5,0),0)</f>
        <v/>
      </c>
      <c r="R131" s="24" t="str">
        <f>IFERROR(VLOOKUP(R376,DAY!$A$2:$E$3000,5,0),0)</f>
        <v/>
      </c>
      <c r="S131" s="24" t="str">
        <f>IFERROR(VLOOKUP(S376,DAY!$A$2:$E$3000,5,0),0)</f>
        <v/>
      </c>
      <c r="T131" s="24" t="str">
        <f>IFERROR(VLOOKUP(T376,DAY!$A$2:$E$3000,5,0),0)</f>
        <v/>
      </c>
      <c r="U131" s="24" t="str">
        <f>IFERROR(VLOOKUP(U376,DAY!$A$2:$E$3000,5,0),0)</f>
        <v/>
      </c>
      <c r="V131" s="24" t="str">
        <f>IFERROR(VLOOKUP(V376,DAY!$A$2:$E$3000,5,0),0)</f>
        <v/>
      </c>
      <c r="W131" s="24" t="str">
        <f>IFERROR(VLOOKUP(W376,DAY!$A$2:$E$3000,5,0),0)</f>
        <v/>
      </c>
      <c r="X131" s="24" t="str">
        <f>IFERROR(VLOOKUP(X376,DAY!$A$2:$E$3000,5,0),0)</f>
        <v>文化の日</v>
      </c>
      <c r="Y131" s="24" t="str">
        <f>IFERROR(VLOOKUP(Y376,DAY!$A$2:$E$3000,5,0),0)</f>
        <v>振替休日</v>
      </c>
      <c r="Z131" s="24" t="str">
        <f>IFERROR(VLOOKUP(Z376,DAY!$A$2:$E$3000,5,0),0)</f>
        <v/>
      </c>
      <c r="AA131" s="24" t="str">
        <f>IFERROR(VLOOKUP(AA376,DAY!$A$2:$E$3000,5,0),0)</f>
        <v/>
      </c>
      <c r="AB131" s="24" t="str">
        <f>IFERROR(VLOOKUP(AB376,DAY!$A$2:$E$3000,5,0),0)</f>
        <v/>
      </c>
      <c r="AC131" s="24" t="str">
        <f>IFERROR(VLOOKUP(AC376,DAY!$A$2:$E$3000,5,0),0)</f>
        <v/>
      </c>
      <c r="AD131" s="24" t="str">
        <f>IFERROR(VLOOKUP(AD376,DAY!$A$2:$E$3000,5,0),0)</f>
        <v/>
      </c>
      <c r="AE131" s="24" t="str">
        <f>IFERROR(VLOOKUP(AE376,DAY!$A$2:$E$3000,5,0),0)</f>
        <v/>
      </c>
      <c r="AF131" s="498"/>
      <c r="AG131" s="510"/>
      <c r="AH131" s="524"/>
      <c r="AI131" s="536"/>
      <c r="AJ131" s="510"/>
      <c r="AK131" s="130"/>
      <c r="AN131" s="173"/>
      <c r="AO131" s="173"/>
      <c r="AR131" s="25">
        <f>IFERROR(VLOOKUP(AR377,DAY!$A$2:$E$744,4,0),0)</f>
        <v>0</v>
      </c>
    </row>
    <row r="132" spans="1:53" ht="27.75" customHeight="1">
      <c r="A132" s="11"/>
      <c r="B132" s="388" t="str">
        <f>$B$20</f>
        <v>作業員A</v>
      </c>
      <c r="C132" s="397" t="s">
        <v>3</v>
      </c>
      <c r="D132" s="412"/>
      <c r="E132" s="412"/>
      <c r="F132" s="412"/>
      <c r="G132" s="412"/>
      <c r="H132" s="412"/>
      <c r="I132" s="412"/>
      <c r="J132" s="412"/>
      <c r="K132" s="412"/>
      <c r="L132" s="412"/>
      <c r="M132" s="412"/>
      <c r="N132" s="412"/>
      <c r="O132" s="412"/>
      <c r="P132" s="412"/>
      <c r="Q132" s="412"/>
      <c r="R132" s="412"/>
      <c r="S132" s="412"/>
      <c r="T132" s="412"/>
      <c r="U132" s="412"/>
      <c r="V132" s="412"/>
      <c r="W132" s="412"/>
      <c r="X132" s="412"/>
      <c r="Y132" s="412"/>
      <c r="Z132" s="412"/>
      <c r="AA132" s="412"/>
      <c r="AB132" s="412"/>
      <c r="AC132" s="412"/>
      <c r="AD132" s="412"/>
      <c r="AE132" s="412"/>
      <c r="AF132" s="499">
        <f>IF(COUNT(D132:AE132)=0,+(COUNTIF(D132:AE132,"作業"))+(COUNTIF(D132:AE132,"休日")),"")</f>
        <v>0</v>
      </c>
      <c r="AG132" s="511">
        <f>IF(+COUNT(D132:AE132)=0,(COUNTIF(D132:AE132,"休日")),"")</f>
        <v>0</v>
      </c>
      <c r="AH132" s="525">
        <f>IFERROR(IF(COUNTA(D132:AE132)=0,0,IF(COUNTA(D132:AE132)&lt;28,$G$359,IF(AN133&gt;0.284,$G$357,$G$358))),0)</f>
        <v>0</v>
      </c>
      <c r="AI132" s="537">
        <f>IF(COUNT(D133:AE133)=0,+(COUNTIF(D133:AE133,"作業"))+(COUNTIF(D133:AE133,"休日")),"")</f>
        <v>0</v>
      </c>
      <c r="AJ132" s="511">
        <f>IF(COUNT(D133:AE133)=0,(COUNTIF(D133:AE133,"休日")),"")</f>
        <v>0</v>
      </c>
      <c r="AK132" s="554">
        <f>IFERROR(IF(COUNTA(D133:AE133)=0,0,IF(COUNTA(D133:AE133)&lt;28,$G$359,IF(AO133&gt;0.284,$G$355,$G$356))),0)</f>
        <v>0</v>
      </c>
      <c r="AM132" s="3"/>
      <c r="AN132" s="177"/>
      <c r="AO132" s="177"/>
      <c r="AP132" s="3"/>
      <c r="AQ132" s="3"/>
      <c r="AR132" s="24">
        <f>IFERROR(VLOOKUP(AR480,DAY!$A$2:$E$744,5,0),0)</f>
        <v>0</v>
      </c>
      <c r="AS132" s="3"/>
      <c r="AT132" s="3"/>
      <c r="AU132" s="3"/>
      <c r="AV132" s="3"/>
      <c r="AW132" s="3"/>
      <c r="AX132" s="3"/>
      <c r="AY132" s="3"/>
      <c r="AZ132" s="3"/>
      <c r="BA132" s="3"/>
    </row>
    <row r="133" spans="1:53" ht="27.75" customHeight="1">
      <c r="A133" s="11"/>
      <c r="B133" s="389"/>
      <c r="C133" s="398" t="s">
        <v>14</v>
      </c>
      <c r="D133" s="411"/>
      <c r="E133" s="411"/>
      <c r="F133" s="411"/>
      <c r="G133" s="411"/>
      <c r="H133" s="411"/>
      <c r="I133" s="411"/>
      <c r="J133" s="411"/>
      <c r="K133" s="411"/>
      <c r="L133" s="411"/>
      <c r="M133" s="411"/>
      <c r="N133" s="411"/>
      <c r="O133" s="411"/>
      <c r="P133" s="411"/>
      <c r="Q133" s="411"/>
      <c r="R133" s="411"/>
      <c r="S133" s="411"/>
      <c r="T133" s="411"/>
      <c r="U133" s="411"/>
      <c r="V133" s="411"/>
      <c r="W133" s="411"/>
      <c r="X133" s="411"/>
      <c r="Y133" s="411"/>
      <c r="Z133" s="411"/>
      <c r="AA133" s="411"/>
      <c r="AB133" s="411"/>
      <c r="AC133" s="411"/>
      <c r="AD133" s="411"/>
      <c r="AE133" s="411"/>
      <c r="AF133" s="500">
        <f>IFERROR(AN133,0)</f>
        <v>0</v>
      </c>
      <c r="AG133" s="512"/>
      <c r="AH133" s="526"/>
      <c r="AI133" s="538">
        <f>IFERROR(AO133,0)</f>
        <v>0</v>
      </c>
      <c r="AJ133" s="512"/>
      <c r="AK133" s="555"/>
      <c r="AN133" s="176" t="e">
        <f>ROUNDDOWN(AG132/AF132,3)</f>
        <v>#DIV/0!</v>
      </c>
      <c r="AO133" s="179" t="e">
        <f>ROUNDDOWN(AJ132/AI132,3)</f>
        <v>#DIV/0!</v>
      </c>
      <c r="AR133" s="182">
        <f>IFERROR(VLOOKUP(AR480,DAY!$A$2:$E$744,6,0),0)</f>
        <v>0</v>
      </c>
    </row>
    <row r="134" spans="1:53" ht="27.75" customHeight="1">
      <c r="A134" s="11"/>
      <c r="B134" s="388" t="str">
        <f>$B$22</f>
        <v>作業員B</v>
      </c>
      <c r="C134" s="397" t="s">
        <v>3</v>
      </c>
      <c r="D134" s="412"/>
      <c r="E134" s="412"/>
      <c r="F134" s="412"/>
      <c r="G134" s="412"/>
      <c r="H134" s="412"/>
      <c r="I134" s="412"/>
      <c r="J134" s="412"/>
      <c r="K134" s="412"/>
      <c r="L134" s="412"/>
      <c r="M134" s="412"/>
      <c r="N134" s="412"/>
      <c r="O134" s="412"/>
      <c r="P134" s="412"/>
      <c r="Q134" s="412"/>
      <c r="R134" s="412"/>
      <c r="S134" s="412"/>
      <c r="T134" s="412"/>
      <c r="U134" s="412"/>
      <c r="V134" s="412"/>
      <c r="W134" s="412"/>
      <c r="X134" s="412"/>
      <c r="Y134" s="412"/>
      <c r="Z134" s="412"/>
      <c r="AA134" s="412"/>
      <c r="AB134" s="412"/>
      <c r="AC134" s="412"/>
      <c r="AD134" s="412"/>
      <c r="AE134" s="412"/>
      <c r="AF134" s="499">
        <f>IF(COUNT(D134:AE134)=0,+(COUNTIF(D134:AE134,"作業"))+(COUNTIF(D134:AE134,"休日")),"")</f>
        <v>0</v>
      </c>
      <c r="AG134" s="511">
        <f>IF(+COUNT(D134:AE134)=0,(COUNTIF(D134:AE134,"休日")),"")</f>
        <v>0</v>
      </c>
      <c r="AH134" s="525">
        <f>IFERROR(IF(COUNTA(D134:AE134)=0,0,IF(COUNTA(D134:AE134)&lt;28,$G$359,IF(AN135&gt;0.284,$G$357,$G$358))),0)</f>
        <v>0</v>
      </c>
      <c r="AI134" s="537">
        <f>IF(COUNT(D135:AE135)=0,+(COUNTIF(D135:AE135,"作業"))+(COUNTIF(D135:AE135,"休日")),"")</f>
        <v>0</v>
      </c>
      <c r="AJ134" s="511">
        <f>IF(COUNT(D135:AE135)=0,(COUNTIF(D135:AE135,"休日")),"")</f>
        <v>0</v>
      </c>
      <c r="AK134" s="554">
        <f>IFERROR(IF(COUNTA(D135:AE135)=0,0,IF(COUNTA(D135:AE135)&lt;28,$G$359,IF(AO135&gt;0.284,$G$355,$G$356))),0)</f>
        <v>0</v>
      </c>
      <c r="AM134" s="3"/>
      <c r="AN134" s="177"/>
      <c r="AO134" s="177"/>
      <c r="AP134" s="3"/>
      <c r="AQ134" s="3"/>
      <c r="AR134" s="24">
        <f>IFERROR(VLOOKUP(AR476,DAY!$A$2:$E$744,5,0),0)</f>
        <v>0</v>
      </c>
      <c r="AS134" s="3"/>
      <c r="AT134" s="3"/>
      <c r="AU134" s="3"/>
      <c r="AV134" s="3"/>
      <c r="AW134" s="3"/>
      <c r="AX134" s="3"/>
      <c r="AY134" s="3"/>
      <c r="AZ134" s="3"/>
      <c r="BA134" s="3"/>
    </row>
    <row r="135" spans="1:53" ht="27.75" customHeight="1">
      <c r="A135" s="11"/>
      <c r="B135" s="389"/>
      <c r="C135" s="398" t="s">
        <v>14</v>
      </c>
      <c r="D135" s="411"/>
      <c r="E135" s="411"/>
      <c r="F135" s="411"/>
      <c r="G135" s="411"/>
      <c r="H135" s="411"/>
      <c r="I135" s="411"/>
      <c r="J135" s="411"/>
      <c r="K135" s="411"/>
      <c r="L135" s="411"/>
      <c r="M135" s="411"/>
      <c r="N135" s="411"/>
      <c r="O135" s="411"/>
      <c r="P135" s="411"/>
      <c r="Q135" s="411"/>
      <c r="R135" s="411"/>
      <c r="S135" s="411"/>
      <c r="T135" s="411"/>
      <c r="U135" s="411"/>
      <c r="V135" s="411"/>
      <c r="W135" s="411"/>
      <c r="X135" s="411"/>
      <c r="Y135" s="411"/>
      <c r="Z135" s="411"/>
      <c r="AA135" s="411"/>
      <c r="AB135" s="411"/>
      <c r="AC135" s="411"/>
      <c r="AD135" s="411"/>
      <c r="AE135" s="411"/>
      <c r="AF135" s="500">
        <f>IFERROR(AN135,0)</f>
        <v>0</v>
      </c>
      <c r="AG135" s="512"/>
      <c r="AH135" s="526"/>
      <c r="AI135" s="538">
        <f>IFERROR(AO135,0)</f>
        <v>0</v>
      </c>
      <c r="AJ135" s="512"/>
      <c r="AK135" s="555"/>
      <c r="AN135" s="176" t="e">
        <f>ROUNDDOWN(AG134/AF134,3)</f>
        <v>#DIV/0!</v>
      </c>
      <c r="AO135" s="179" t="e">
        <f>ROUNDDOWN(AJ134/AI134,3)</f>
        <v>#DIV/0!</v>
      </c>
      <c r="AR135" s="182">
        <f>IFERROR(VLOOKUP(AR476,DAY!$A$2:$E$744,6,0),0)</f>
        <v>0</v>
      </c>
    </row>
    <row r="136" spans="1:53" ht="27.75" customHeight="1">
      <c r="A136" s="11"/>
      <c r="B136" s="388" t="str">
        <f>$B$24</f>
        <v>作業員C</v>
      </c>
      <c r="C136" s="397" t="s">
        <v>3</v>
      </c>
      <c r="D136" s="412"/>
      <c r="E136" s="412"/>
      <c r="F136" s="412"/>
      <c r="G136" s="412"/>
      <c r="H136" s="412"/>
      <c r="I136" s="412"/>
      <c r="J136" s="412"/>
      <c r="K136" s="412"/>
      <c r="L136" s="412"/>
      <c r="M136" s="412"/>
      <c r="N136" s="412"/>
      <c r="O136" s="412"/>
      <c r="P136" s="412"/>
      <c r="Q136" s="412"/>
      <c r="R136" s="412"/>
      <c r="S136" s="412"/>
      <c r="T136" s="412"/>
      <c r="U136" s="412"/>
      <c r="V136" s="412"/>
      <c r="W136" s="412"/>
      <c r="X136" s="412"/>
      <c r="Y136" s="412"/>
      <c r="Z136" s="412"/>
      <c r="AA136" s="412"/>
      <c r="AB136" s="412"/>
      <c r="AC136" s="412"/>
      <c r="AD136" s="412"/>
      <c r="AE136" s="412"/>
      <c r="AF136" s="499">
        <f>IF(COUNT(D136:AE136)=0,+(COUNTIF(D136:AE136,"作業"))+(COUNTIF(D136:AE136,"休日")),"")</f>
        <v>0</v>
      </c>
      <c r="AG136" s="511">
        <f>IF(+COUNT(D136:AE136)=0,(COUNTIF(D136:AE136,"休日")),"")</f>
        <v>0</v>
      </c>
      <c r="AH136" s="525">
        <f>IFERROR(IF(COUNTA(D136:AE136)=0,0,IF(COUNTA(D136:AE136)&lt;28,$G$359,IF(AN137&gt;0.284,$G$357,$G$358))),0)</f>
        <v>0</v>
      </c>
      <c r="AI136" s="537">
        <f>IF(COUNT(D137:AE137)=0,+(COUNTIF(D137:AE137,"作業"))+(COUNTIF(D137:AE137,"休日")),"")</f>
        <v>0</v>
      </c>
      <c r="AJ136" s="511">
        <f>IF(COUNT(D137:AE137)=0,(COUNTIF(D137:AE137,"休日")),"")</f>
        <v>0</v>
      </c>
      <c r="AK136" s="554">
        <f>IFERROR(IF(COUNTA(D137:AE137)=0,0,IF(COUNTA(D137:AE137)&lt;28,$G$359,IF(AO137&gt;0.284,$G$355,$G$356))),0)</f>
        <v>0</v>
      </c>
      <c r="AM136" s="3"/>
      <c r="AN136" s="177"/>
      <c r="AO136" s="177"/>
      <c r="AP136" s="3"/>
      <c r="AQ136" s="3"/>
      <c r="AR136" s="24">
        <f>IFERROR(VLOOKUP(AR478,DAY!$A$2:$E$744,5,0),0)</f>
        <v>0</v>
      </c>
      <c r="AS136" s="3"/>
      <c r="AT136" s="3"/>
      <c r="AU136" s="3"/>
      <c r="AV136" s="3"/>
      <c r="AW136" s="3"/>
      <c r="AX136" s="3"/>
      <c r="AY136" s="3"/>
      <c r="AZ136" s="3"/>
      <c r="BA136" s="3"/>
    </row>
    <row r="137" spans="1:53" ht="27.75" customHeight="1">
      <c r="A137" s="11"/>
      <c r="B137" s="389"/>
      <c r="C137" s="398" t="s">
        <v>14</v>
      </c>
      <c r="D137" s="411"/>
      <c r="E137" s="411"/>
      <c r="F137" s="411"/>
      <c r="G137" s="411"/>
      <c r="H137" s="411"/>
      <c r="I137" s="411"/>
      <c r="J137" s="411"/>
      <c r="K137" s="411"/>
      <c r="L137" s="411"/>
      <c r="M137" s="411"/>
      <c r="N137" s="411"/>
      <c r="O137" s="411"/>
      <c r="P137" s="411"/>
      <c r="Q137" s="411"/>
      <c r="R137" s="411"/>
      <c r="S137" s="411"/>
      <c r="T137" s="411"/>
      <c r="U137" s="411"/>
      <c r="V137" s="411"/>
      <c r="W137" s="411"/>
      <c r="X137" s="411"/>
      <c r="Y137" s="411"/>
      <c r="Z137" s="411"/>
      <c r="AA137" s="411"/>
      <c r="AB137" s="411"/>
      <c r="AC137" s="411"/>
      <c r="AD137" s="411"/>
      <c r="AE137" s="411"/>
      <c r="AF137" s="500">
        <f>IFERROR(AN137,0)</f>
        <v>0</v>
      </c>
      <c r="AG137" s="512"/>
      <c r="AH137" s="526"/>
      <c r="AI137" s="538">
        <f>IFERROR(AO137,0)</f>
        <v>0</v>
      </c>
      <c r="AJ137" s="512"/>
      <c r="AK137" s="555"/>
      <c r="AN137" s="176" t="e">
        <f>ROUNDDOWN(AG136/AF136,3)</f>
        <v>#DIV/0!</v>
      </c>
      <c r="AO137" s="179" t="e">
        <f>ROUNDDOWN(AJ136/AI136,3)</f>
        <v>#DIV/0!</v>
      </c>
      <c r="AR137" s="182">
        <f>IFERROR(VLOOKUP(AR478,DAY!$A$2:$E$744,6,0),0)</f>
        <v>0</v>
      </c>
    </row>
    <row r="138" spans="1:53" ht="27.75" customHeight="1">
      <c r="A138" s="11"/>
      <c r="B138" s="388" t="str">
        <f>$B$26</f>
        <v>作業員D</v>
      </c>
      <c r="C138" s="397" t="s">
        <v>3</v>
      </c>
      <c r="D138" s="412"/>
      <c r="E138" s="412"/>
      <c r="F138" s="412"/>
      <c r="G138" s="412"/>
      <c r="H138" s="412"/>
      <c r="I138" s="412"/>
      <c r="J138" s="412"/>
      <c r="K138" s="412"/>
      <c r="L138" s="412"/>
      <c r="M138" s="412"/>
      <c r="N138" s="412"/>
      <c r="O138" s="412"/>
      <c r="P138" s="412"/>
      <c r="Q138" s="412"/>
      <c r="R138" s="412"/>
      <c r="S138" s="412"/>
      <c r="T138" s="412"/>
      <c r="U138" s="412"/>
      <c r="V138" s="412"/>
      <c r="W138" s="412"/>
      <c r="X138" s="412"/>
      <c r="Y138" s="412"/>
      <c r="Z138" s="412"/>
      <c r="AA138" s="412"/>
      <c r="AB138" s="412"/>
      <c r="AC138" s="412"/>
      <c r="AD138" s="412"/>
      <c r="AE138" s="412"/>
      <c r="AF138" s="499">
        <f>IF(COUNT(D138:AE138)=0,+(COUNTIF(D138:AE138,"作業"))+(COUNTIF(D138:AE138,"休日")),"")</f>
        <v>0</v>
      </c>
      <c r="AG138" s="511">
        <f>IF(+COUNT(D138:AE138)=0,(COUNTIF(D138:AE138,"休日")),"")</f>
        <v>0</v>
      </c>
      <c r="AH138" s="525">
        <f>IFERROR(IF(COUNTA(D138:AE138)=0,0,IF(COUNTA(D138:AE138)&lt;28,$G$359,IF(AN139&gt;0.284,$G$357,$G$358))),0)</f>
        <v>0</v>
      </c>
      <c r="AI138" s="537">
        <f>IF(COUNT(D139:AE139)=0,+(COUNTIF(D139:AE139,"作業"))+(COUNTIF(D139:AE139,"休日")),"")</f>
        <v>0</v>
      </c>
      <c r="AJ138" s="511">
        <f>IF(COUNT(D139:AE139)=0,(COUNTIF(D139:AE139,"休日")),"")</f>
        <v>0</v>
      </c>
      <c r="AK138" s="554">
        <f>IFERROR(IF(COUNTA(D139:AE139)=0,0,IF(COUNTA(D139:AE139)&lt;28,$G$359,IF(AO139&gt;0.284,$G$355,$G$356))),0)</f>
        <v>0</v>
      </c>
      <c r="AM138" s="3"/>
      <c r="AN138" s="177"/>
      <c r="AO138" s="177"/>
      <c r="AP138" s="3"/>
      <c r="AQ138" s="3"/>
      <c r="AR138" s="24">
        <f>IFERROR(VLOOKUP(AR480,DAY!$A$2:$E$744,5,0),0)</f>
        <v>0</v>
      </c>
      <c r="AS138" s="3"/>
      <c r="AT138" s="3"/>
      <c r="AU138" s="3"/>
      <c r="AV138" s="3"/>
      <c r="AW138" s="3"/>
      <c r="AX138" s="3"/>
      <c r="AY138" s="3"/>
      <c r="AZ138" s="3"/>
      <c r="BA138" s="3"/>
    </row>
    <row r="139" spans="1:53" ht="27.75" customHeight="1">
      <c r="A139" s="11"/>
      <c r="B139" s="389"/>
      <c r="C139" s="398" t="s">
        <v>14</v>
      </c>
      <c r="D139" s="411"/>
      <c r="E139" s="411"/>
      <c r="F139" s="411"/>
      <c r="G139" s="411"/>
      <c r="H139" s="411"/>
      <c r="I139" s="411"/>
      <c r="J139" s="411"/>
      <c r="K139" s="411"/>
      <c r="L139" s="411"/>
      <c r="M139" s="411"/>
      <c r="N139" s="411"/>
      <c r="O139" s="411"/>
      <c r="P139" s="411"/>
      <c r="Q139" s="411"/>
      <c r="R139" s="411"/>
      <c r="S139" s="411"/>
      <c r="T139" s="411"/>
      <c r="U139" s="411"/>
      <c r="V139" s="411"/>
      <c r="W139" s="411"/>
      <c r="X139" s="411"/>
      <c r="Y139" s="411"/>
      <c r="Z139" s="411"/>
      <c r="AA139" s="411"/>
      <c r="AB139" s="411"/>
      <c r="AC139" s="411"/>
      <c r="AD139" s="411"/>
      <c r="AE139" s="411"/>
      <c r="AF139" s="500">
        <f>IFERROR(AN139,0)</f>
        <v>0</v>
      </c>
      <c r="AG139" s="512"/>
      <c r="AH139" s="526"/>
      <c r="AI139" s="538">
        <f>IFERROR(AO139,0)</f>
        <v>0</v>
      </c>
      <c r="AJ139" s="512"/>
      <c r="AK139" s="555"/>
      <c r="AN139" s="176" t="e">
        <f>ROUNDDOWN(AG138/AF138,3)</f>
        <v>#DIV/0!</v>
      </c>
      <c r="AO139" s="179" t="e">
        <f>ROUNDDOWN(AJ138/AI138,3)</f>
        <v>#DIV/0!</v>
      </c>
      <c r="AR139" s="182">
        <f>IFERROR(VLOOKUP(AR480,DAY!$A$2:$E$744,6,0),0)</f>
        <v>0</v>
      </c>
    </row>
    <row r="140" spans="1:53" ht="27.75" customHeight="1">
      <c r="A140" s="11"/>
      <c r="B140" s="388" t="str">
        <f>$B$28</f>
        <v>作業員E</v>
      </c>
      <c r="C140" s="397" t="s">
        <v>3</v>
      </c>
      <c r="D140" s="412"/>
      <c r="E140" s="412"/>
      <c r="F140" s="412"/>
      <c r="G140" s="412"/>
      <c r="H140" s="412"/>
      <c r="I140" s="412"/>
      <c r="J140" s="412"/>
      <c r="K140" s="412"/>
      <c r="L140" s="412"/>
      <c r="M140" s="412"/>
      <c r="N140" s="412"/>
      <c r="O140" s="412"/>
      <c r="P140" s="412"/>
      <c r="Q140" s="412"/>
      <c r="R140" s="412"/>
      <c r="S140" s="412"/>
      <c r="T140" s="412"/>
      <c r="U140" s="412"/>
      <c r="V140" s="412"/>
      <c r="W140" s="412"/>
      <c r="X140" s="412"/>
      <c r="Y140" s="412"/>
      <c r="Z140" s="412"/>
      <c r="AA140" s="412"/>
      <c r="AB140" s="412"/>
      <c r="AC140" s="412"/>
      <c r="AD140" s="412"/>
      <c r="AE140" s="412"/>
      <c r="AF140" s="499">
        <f>IF(COUNT(D140:AE140)=0,+(COUNTIF(D140:AE140,"作業"))+(COUNTIF(D140:AE140,"休日")),"")</f>
        <v>0</v>
      </c>
      <c r="AG140" s="511">
        <f>IF(+COUNT(D140:AE140)=0,(COUNTIF(D140:AE140,"休日")),"")</f>
        <v>0</v>
      </c>
      <c r="AH140" s="525">
        <f>IFERROR(IF(COUNTA(D140:AE140)=0,0,IF(COUNTA(D140:AE140)&lt;28,$G$359,IF(AN141&gt;0.284,$G$357,$G$358))),0)</f>
        <v>0</v>
      </c>
      <c r="AI140" s="537">
        <f>IF(COUNT(D141:AE141)=0,+(COUNTIF(D141:AE141,"作業"))+(COUNTIF(D141:AE141,"休日")),"")</f>
        <v>0</v>
      </c>
      <c r="AJ140" s="511">
        <f>IF(COUNT(D141:AE141)=0,(COUNTIF(D141:AE141,"休日")),"")</f>
        <v>0</v>
      </c>
      <c r="AK140" s="554">
        <f>IFERROR(IF(COUNTA(D141:AE141)=0,0,IF(COUNTA(D141:AE141)&lt;28,$G$359,IF(AO141&gt;0.284,$G$355,$G$356))),0)</f>
        <v>0</v>
      </c>
      <c r="AM140" s="3"/>
      <c r="AN140" s="177"/>
      <c r="AO140" s="177"/>
      <c r="AP140" s="3"/>
      <c r="AQ140" s="3"/>
      <c r="AR140" s="24">
        <f>IFERROR(VLOOKUP(AR482,DAY!$A$2:$E$744,5,0),0)</f>
        <v>0</v>
      </c>
      <c r="AS140" s="3"/>
      <c r="AT140" s="3"/>
      <c r="AU140" s="3"/>
      <c r="AV140" s="3"/>
      <c r="AW140" s="3"/>
      <c r="AX140" s="3"/>
      <c r="AY140" s="3"/>
      <c r="AZ140" s="3"/>
      <c r="BA140" s="3"/>
    </row>
    <row r="141" spans="1:53" ht="27.75" customHeight="1">
      <c r="A141" s="11"/>
      <c r="B141" s="389"/>
      <c r="C141" s="398" t="s">
        <v>14</v>
      </c>
      <c r="D141" s="411"/>
      <c r="E141" s="411"/>
      <c r="F141" s="411"/>
      <c r="G141" s="411"/>
      <c r="H141" s="411"/>
      <c r="I141" s="411"/>
      <c r="J141" s="411"/>
      <c r="K141" s="411"/>
      <c r="L141" s="411"/>
      <c r="M141" s="411"/>
      <c r="N141" s="411"/>
      <c r="O141" s="411"/>
      <c r="P141" s="411"/>
      <c r="Q141" s="411"/>
      <c r="R141" s="411"/>
      <c r="S141" s="411"/>
      <c r="T141" s="411"/>
      <c r="U141" s="411"/>
      <c r="V141" s="411"/>
      <c r="W141" s="411"/>
      <c r="X141" s="411"/>
      <c r="Y141" s="411"/>
      <c r="Z141" s="411"/>
      <c r="AA141" s="411"/>
      <c r="AB141" s="411"/>
      <c r="AC141" s="411"/>
      <c r="AD141" s="411"/>
      <c r="AE141" s="411"/>
      <c r="AF141" s="500">
        <f>IFERROR(AN141,0)</f>
        <v>0</v>
      </c>
      <c r="AG141" s="512"/>
      <c r="AH141" s="526"/>
      <c r="AI141" s="538">
        <f>IFERROR(AO141,0)</f>
        <v>0</v>
      </c>
      <c r="AJ141" s="512"/>
      <c r="AK141" s="555"/>
      <c r="AN141" s="176" t="e">
        <f>ROUNDDOWN(AG140/AF140,3)</f>
        <v>#DIV/0!</v>
      </c>
      <c r="AO141" s="179" t="e">
        <f>ROUNDDOWN(AJ140/AI140,3)</f>
        <v>#DIV/0!</v>
      </c>
      <c r="AR141" s="182">
        <f>IFERROR(VLOOKUP(AR482,DAY!$A$2:$E$744,6,0),0)</f>
        <v>0</v>
      </c>
    </row>
    <row r="142" spans="1:53" ht="27.75" customHeight="1">
      <c r="A142" s="11"/>
      <c r="B142" s="388" t="str">
        <f>$B$30</f>
        <v>作業員F</v>
      </c>
      <c r="C142" s="397" t="s">
        <v>3</v>
      </c>
      <c r="D142" s="412"/>
      <c r="E142" s="412"/>
      <c r="F142" s="412"/>
      <c r="G142" s="412"/>
      <c r="H142" s="412"/>
      <c r="I142" s="412"/>
      <c r="J142" s="412"/>
      <c r="K142" s="412"/>
      <c r="L142" s="412"/>
      <c r="M142" s="412"/>
      <c r="N142" s="412"/>
      <c r="O142" s="412"/>
      <c r="P142" s="412"/>
      <c r="Q142" s="412"/>
      <c r="R142" s="412"/>
      <c r="S142" s="412"/>
      <c r="T142" s="412"/>
      <c r="U142" s="412"/>
      <c r="V142" s="412"/>
      <c r="W142" s="412"/>
      <c r="X142" s="412"/>
      <c r="Y142" s="412"/>
      <c r="Z142" s="412"/>
      <c r="AA142" s="412"/>
      <c r="AB142" s="412"/>
      <c r="AC142" s="412"/>
      <c r="AD142" s="412"/>
      <c r="AE142" s="412"/>
      <c r="AF142" s="499">
        <f>IF(COUNT(D142:AE142)=0,+(COUNTIF(D142:AE142,"作業"))+(COUNTIF(D142:AE142,"休日")),"")</f>
        <v>0</v>
      </c>
      <c r="AG142" s="511">
        <f>IF(+COUNT(D142:AE142)=0,(COUNTIF(D142:AE142,"休日")),"")</f>
        <v>0</v>
      </c>
      <c r="AH142" s="525">
        <f>IFERROR(IF(COUNTA(D142:AE142)=0,0,IF(COUNTA(D142:AE142)&lt;28,$G$359,IF(AN143&gt;0.284,$G$357,$G$358))),0)</f>
        <v>0</v>
      </c>
      <c r="AI142" s="537">
        <f>IF(COUNT(D143:AE143)=0,+(COUNTIF(D143:AE143,"作業"))+(COUNTIF(D143:AE143,"休日")),"")</f>
        <v>0</v>
      </c>
      <c r="AJ142" s="511">
        <f>IF(COUNT(D143:AE143)=0,(COUNTIF(D143:AE143,"休日")),"")</f>
        <v>0</v>
      </c>
      <c r="AK142" s="554">
        <f>IFERROR(IF(COUNTA(D143:AE143)=0,0,IF(COUNTA(D143:AE143)&lt;28,$G$359,IF(AO143&gt;0.284,$G$355,$G$356))),0)</f>
        <v>0</v>
      </c>
      <c r="AM142" s="3"/>
      <c r="AN142" s="177"/>
      <c r="AO142" s="177"/>
      <c r="AR142" s="24">
        <f>IFERROR(VLOOKUP(AR377,DAY!$A$2:$E$744,5,0),0)</f>
        <v>0</v>
      </c>
    </row>
    <row r="143" spans="1:53" ht="27.75" customHeight="1">
      <c r="A143" s="12"/>
      <c r="B143" s="389"/>
      <c r="C143" s="400" t="s">
        <v>14</v>
      </c>
      <c r="D143" s="414"/>
      <c r="E143" s="414"/>
      <c r="F143" s="414"/>
      <c r="G143" s="414"/>
      <c r="H143" s="414"/>
      <c r="I143" s="414"/>
      <c r="J143" s="414"/>
      <c r="K143" s="414"/>
      <c r="L143" s="414"/>
      <c r="M143" s="414"/>
      <c r="N143" s="414"/>
      <c r="O143" s="414"/>
      <c r="P143" s="414"/>
      <c r="Q143" s="414"/>
      <c r="R143" s="414"/>
      <c r="S143" s="414"/>
      <c r="T143" s="414"/>
      <c r="U143" s="414"/>
      <c r="V143" s="414"/>
      <c r="W143" s="414"/>
      <c r="X143" s="414"/>
      <c r="Y143" s="414"/>
      <c r="Z143" s="414"/>
      <c r="AA143" s="414"/>
      <c r="AB143" s="414"/>
      <c r="AC143" s="414"/>
      <c r="AD143" s="414"/>
      <c r="AE143" s="414"/>
      <c r="AF143" s="502">
        <f>IFERROR(AN143,0)</f>
        <v>0</v>
      </c>
      <c r="AG143" s="514"/>
      <c r="AH143" s="529"/>
      <c r="AI143" s="540">
        <f>IFERROR(AO143,0)</f>
        <v>0</v>
      </c>
      <c r="AJ143" s="514"/>
      <c r="AK143" s="557"/>
      <c r="AN143" s="176" t="e">
        <f>ROUNDDOWN(AG142/AF142,3)</f>
        <v>#DIV/0!</v>
      </c>
      <c r="AO143" s="179" t="e">
        <f>ROUNDDOWN(AJ142/AI142,3)</f>
        <v>#DIV/0!</v>
      </c>
      <c r="AR143" s="182">
        <f>IFERROR(VLOOKUP(AR377,DAY!$A$2:$E$744,6,0),0)</f>
        <v>0</v>
      </c>
    </row>
    <row r="144" spans="1:53" ht="27.75" customHeight="1">
      <c r="A144" s="10" t="s">
        <v>79</v>
      </c>
      <c r="B144" s="384" t="s">
        <v>7</v>
      </c>
      <c r="C144" s="393"/>
      <c r="D144" s="415">
        <f>IFERROR(VLOOKUP(D377,DAY!$A$2:$E$3000,2,0),0)</f>
        <v>11</v>
      </c>
      <c r="E144" s="415">
        <f>IFERROR(VLOOKUP(E377,DAY!$A$2:$E$744,2,0),0)</f>
        <v>11</v>
      </c>
      <c r="F144" s="415">
        <f>IFERROR(VLOOKUP(F377,DAY!$A$2:$E$744,2,0),0)</f>
        <v>11</v>
      </c>
      <c r="G144" s="415">
        <f>IFERROR(VLOOKUP(G377,DAY!$A$2:$E$744,2,0),0)</f>
        <v>11</v>
      </c>
      <c r="H144" s="415">
        <f>IFERROR(VLOOKUP(H377,DAY!$A$2:$E$744,2,0),0)</f>
        <v>11</v>
      </c>
      <c r="I144" s="415">
        <f>IFERROR(VLOOKUP(I377,DAY!$A$2:$E$744,2,0),0)</f>
        <v>11</v>
      </c>
      <c r="J144" s="415">
        <f>IFERROR(VLOOKUP(J377,DAY!$A$2:$E$744,2,0),0)</f>
        <v>11</v>
      </c>
      <c r="K144" s="415">
        <f>IFERROR(VLOOKUP(K377,DAY!$A$2:$E$744,2,0),0)</f>
        <v>11</v>
      </c>
      <c r="L144" s="415">
        <f>IFERROR(VLOOKUP(L377,DAY!$A$2:$E$744,2,0),0)</f>
        <v>11</v>
      </c>
      <c r="M144" s="415">
        <f>IFERROR(VLOOKUP(M377,DAY!$A$2:$E$744,2,0),0)</f>
        <v>11</v>
      </c>
      <c r="N144" s="415">
        <f>IFERROR(VLOOKUP(N377,DAY!$A$2:$E$744,2,0),0)</f>
        <v>11</v>
      </c>
      <c r="O144" s="415">
        <f>IFERROR(VLOOKUP(O377,DAY!$A$2:$E$744,2,0),0)</f>
        <v>11</v>
      </c>
      <c r="P144" s="415">
        <f>IFERROR(VLOOKUP(P377,DAY!$A$2:$E$744,2,0),0)</f>
        <v>11</v>
      </c>
      <c r="Q144" s="415">
        <f>IFERROR(VLOOKUP(Q377,DAY!$A$2:$E$744,2,0),0)</f>
        <v>11</v>
      </c>
      <c r="R144" s="415">
        <f>IFERROR(VLOOKUP(R377,DAY!$A$2:$E$744,2,0),0)</f>
        <v>11</v>
      </c>
      <c r="S144" s="415">
        <f>IFERROR(VLOOKUP(S377,DAY!$A$2:$E$744,2,0),0)</f>
        <v>11</v>
      </c>
      <c r="T144" s="415">
        <f>IFERROR(VLOOKUP(T377,DAY!$A$2:$E$744,2,0),0)</f>
        <v>11</v>
      </c>
      <c r="U144" s="415">
        <f>IFERROR(VLOOKUP(U377,DAY!$A$2:$E$744,2,0),0)</f>
        <v>11</v>
      </c>
      <c r="V144" s="415">
        <f>IFERROR(VLOOKUP(V377,DAY!$A$2:$E$744,2,0),0)</f>
        <v>11</v>
      </c>
      <c r="W144" s="415">
        <f>IFERROR(VLOOKUP(W377,DAY!$A$2:$E$744,2,0),0)</f>
        <v>11</v>
      </c>
      <c r="X144" s="415">
        <f>IFERROR(VLOOKUP(X377,DAY!$A$2:$E$744,2,0),0)</f>
        <v>12</v>
      </c>
      <c r="Y144" s="415">
        <f>IFERROR(VLOOKUP(Y377,DAY!$A$2:$E$744,2,0),0)</f>
        <v>12</v>
      </c>
      <c r="Z144" s="415">
        <f>IFERROR(VLOOKUP(Z377,DAY!$A$2:$E$744,2,0),0)</f>
        <v>12</v>
      </c>
      <c r="AA144" s="415">
        <f>IFERROR(VLOOKUP(AA377,DAY!$A$2:$E$744,2,0),0)</f>
        <v>12</v>
      </c>
      <c r="AB144" s="415">
        <f>IFERROR(VLOOKUP(AB377,DAY!$A$2:$E$744,2,0),0)</f>
        <v>12</v>
      </c>
      <c r="AC144" s="415">
        <f>IFERROR(VLOOKUP(AC377,DAY!$A$2:$E$744,2,0),0)</f>
        <v>12</v>
      </c>
      <c r="AD144" s="415">
        <f>IFERROR(VLOOKUP(AD377,DAY!$A$2:$E$744,2,0),0)</f>
        <v>12</v>
      </c>
      <c r="AE144" s="415">
        <f>IFERROR(VLOOKUP(AE377,DAY!$A$2:$E$744,2,0),0)</f>
        <v>12</v>
      </c>
      <c r="AF144" s="503" t="s">
        <v>23</v>
      </c>
      <c r="AG144" s="515" t="s">
        <v>6</v>
      </c>
      <c r="AH144" s="523" t="s">
        <v>93</v>
      </c>
      <c r="AI144" s="535" t="s">
        <v>23</v>
      </c>
      <c r="AJ144" s="509" t="s">
        <v>26</v>
      </c>
      <c r="AK144" s="129" t="s">
        <v>93</v>
      </c>
      <c r="AL144" s="3"/>
      <c r="AN144" s="177"/>
      <c r="AO144" s="177"/>
      <c r="AR144" s="183">
        <f>IFERROR(VLOOKUP(AR377,DAY!$A$2:$E$744,7,0),0)</f>
        <v>0</v>
      </c>
    </row>
    <row r="145" spans="1:53" ht="27.75" customHeight="1">
      <c r="A145" s="11"/>
      <c r="B145" s="385" t="s">
        <v>8</v>
      </c>
      <c r="C145" s="394"/>
      <c r="D145" s="22">
        <f>IFERROR(VLOOKUP(D377,DAY!$A$2:$E$3000,3,0),0)</f>
        <v>11</v>
      </c>
      <c r="E145" s="22">
        <f>IFERROR(VLOOKUP(E377,DAY!$A$2:$E$744,3,0),0)</f>
        <v>12</v>
      </c>
      <c r="F145" s="22">
        <f>IFERROR(VLOOKUP(F377,DAY!$A$2:$E$744,3,0),0)</f>
        <v>13</v>
      </c>
      <c r="G145" s="22">
        <f>IFERROR(VLOOKUP(G377,DAY!$A$2:$E$744,3,0),0)</f>
        <v>14</v>
      </c>
      <c r="H145" s="22">
        <f>IFERROR(VLOOKUP(H377,DAY!$A$2:$E$744,3,0),0)</f>
        <v>15</v>
      </c>
      <c r="I145" s="22">
        <f>IFERROR(VLOOKUP(I377,DAY!$A$2:$E$744,3,0),0)</f>
        <v>16</v>
      </c>
      <c r="J145" s="22">
        <f>IFERROR(VLOOKUP(J377,DAY!$A$2:$E$744,3,0),0)</f>
        <v>17</v>
      </c>
      <c r="K145" s="22">
        <f>IFERROR(VLOOKUP(K377,DAY!$A$2:$E$744,3,0),0)</f>
        <v>18</v>
      </c>
      <c r="L145" s="22">
        <f>IFERROR(VLOOKUP(L377,DAY!$A$2:$E$744,3,0),0)</f>
        <v>19</v>
      </c>
      <c r="M145" s="22">
        <f>IFERROR(VLOOKUP(M377,DAY!$A$2:$E$744,3,0),0)</f>
        <v>20</v>
      </c>
      <c r="N145" s="22">
        <f>IFERROR(VLOOKUP(N377,DAY!$A$2:$E$744,3,0),0)</f>
        <v>21</v>
      </c>
      <c r="O145" s="22">
        <f>IFERROR(VLOOKUP(O377,DAY!$A$2:$E$744,3,0),0)</f>
        <v>22</v>
      </c>
      <c r="P145" s="22">
        <f>IFERROR(VLOOKUP(P377,DAY!$A$2:$E$744,3,0),0)</f>
        <v>23</v>
      </c>
      <c r="Q145" s="22">
        <f>IFERROR(VLOOKUP(Q377,DAY!$A$2:$E$744,3,0),0)</f>
        <v>24</v>
      </c>
      <c r="R145" s="22">
        <f>IFERROR(VLOOKUP(R377,DAY!$A$2:$E$744,3,0),0)</f>
        <v>25</v>
      </c>
      <c r="S145" s="22">
        <f>IFERROR(VLOOKUP(S377,DAY!$A$2:$E$744,3,0),0)</f>
        <v>26</v>
      </c>
      <c r="T145" s="22">
        <f>IFERROR(VLOOKUP(T377,DAY!$A$2:$E$744,3,0),0)</f>
        <v>27</v>
      </c>
      <c r="U145" s="22">
        <f>IFERROR(VLOOKUP(U377,DAY!$A$2:$E$744,3,0),0)</f>
        <v>28</v>
      </c>
      <c r="V145" s="22">
        <f>IFERROR(VLOOKUP(V377,DAY!$A$2:$E$744,3,0),0)</f>
        <v>29</v>
      </c>
      <c r="W145" s="22">
        <f>IFERROR(VLOOKUP(W377,DAY!$A$2:$E$744,3,0),0)</f>
        <v>30</v>
      </c>
      <c r="X145" s="22">
        <f>IFERROR(VLOOKUP(X377,DAY!$A$2:$E$744,3,0),0)</f>
        <v>1</v>
      </c>
      <c r="Y145" s="22">
        <f>IFERROR(VLOOKUP(Y377,DAY!$A$2:$E$744,3,0),0)</f>
        <v>2</v>
      </c>
      <c r="Z145" s="22">
        <f>IFERROR(VLOOKUP(Z377,DAY!$A$2:$E$744,3,0),0)</f>
        <v>3</v>
      </c>
      <c r="AA145" s="22">
        <f>IFERROR(VLOOKUP(AA377,DAY!$A$2:$E$744,3,0),0)</f>
        <v>4</v>
      </c>
      <c r="AB145" s="22">
        <f>IFERROR(VLOOKUP(AB377,DAY!$A$2:$E$744,3,0),0)</f>
        <v>5</v>
      </c>
      <c r="AC145" s="22">
        <f>IFERROR(VLOOKUP(AC377,DAY!$A$2:$E$744,3,0),0)</f>
        <v>6</v>
      </c>
      <c r="AD145" s="22">
        <f>IFERROR(VLOOKUP(AD377,DAY!$A$2:$E$744,3,0),0)</f>
        <v>7</v>
      </c>
      <c r="AE145" s="89">
        <f>IFERROR(VLOOKUP(AE377,DAY!$A$2:$E$744,3,0),0)</f>
        <v>8</v>
      </c>
      <c r="AF145" s="498"/>
      <c r="AG145" s="510"/>
      <c r="AH145" s="523"/>
      <c r="AI145" s="536"/>
      <c r="AJ145" s="510"/>
      <c r="AK145" s="129"/>
      <c r="AN145" s="177"/>
      <c r="AO145" s="177"/>
      <c r="AR145" s="23">
        <f>IFERROR(VLOOKUP(AR378,DAY!$A$2:$E$744,2,0),0)</f>
        <v>0</v>
      </c>
    </row>
    <row r="146" spans="1:53" ht="27.75" customHeight="1">
      <c r="A146" s="11"/>
      <c r="B146" s="386" t="s">
        <v>9</v>
      </c>
      <c r="C146" s="395"/>
      <c r="D146" s="23" t="str">
        <f>IFERROR(VLOOKUP(D377,DAY!$A$2:$E$3000,4,0),0)</f>
        <v>月</v>
      </c>
      <c r="E146" s="23" t="str">
        <f>IFERROR(VLOOKUP(E377,DAY!$A$2:$E$3000,4,0),0)</f>
        <v>火</v>
      </c>
      <c r="F146" s="23" t="str">
        <f>IFERROR(VLOOKUP(F377,DAY!$A$2:$E$3000,4,0),0)</f>
        <v>水</v>
      </c>
      <c r="G146" s="23" t="str">
        <f>IFERROR(VLOOKUP(G377,DAY!$A$2:$E$3000,4,0),0)</f>
        <v>木</v>
      </c>
      <c r="H146" s="23" t="str">
        <f>IFERROR(VLOOKUP(H377,DAY!$A$2:$E$3000,4,0),0)</f>
        <v>金</v>
      </c>
      <c r="I146" s="23" t="str">
        <f>IFERROR(VLOOKUP(I377,DAY!$A$2:$E$3000,4,0),0)</f>
        <v>土</v>
      </c>
      <c r="J146" s="23" t="str">
        <f>IFERROR(VLOOKUP(J377,DAY!$A$2:$E$3000,4,0),0)</f>
        <v>日</v>
      </c>
      <c r="K146" s="23" t="str">
        <f>IFERROR(VLOOKUP(K377,DAY!$A$2:$E$3000,4,0),0)</f>
        <v>月</v>
      </c>
      <c r="L146" s="23" t="str">
        <f>IFERROR(VLOOKUP(L377,DAY!$A$2:$E$3000,4,0),0)</f>
        <v>火</v>
      </c>
      <c r="M146" s="23" t="str">
        <f>IFERROR(VLOOKUP(M377,DAY!$A$2:$E$3000,4,0),0)</f>
        <v>水</v>
      </c>
      <c r="N146" s="23" t="str">
        <f>IFERROR(VLOOKUP(N377,DAY!$A$2:$E$3000,4,0),0)</f>
        <v>木</v>
      </c>
      <c r="O146" s="23" t="str">
        <f>IFERROR(VLOOKUP(O377,DAY!$A$2:$E$3000,4,0),0)</f>
        <v>金</v>
      </c>
      <c r="P146" s="23" t="str">
        <f>IFERROR(VLOOKUP(P377,DAY!$A$2:$E$3000,4,0),0)</f>
        <v>土</v>
      </c>
      <c r="Q146" s="23" t="str">
        <f>IFERROR(VLOOKUP(Q377,DAY!$A$2:$E$3000,4,0),0)</f>
        <v>日</v>
      </c>
      <c r="R146" s="23" t="str">
        <f>IFERROR(VLOOKUP(R377,DAY!$A$2:$E$3000,4,0),0)</f>
        <v>月</v>
      </c>
      <c r="S146" s="23" t="str">
        <f>IFERROR(VLOOKUP(S377,DAY!$A$2:$E$3000,4,0),0)</f>
        <v>火</v>
      </c>
      <c r="T146" s="23" t="str">
        <f>IFERROR(VLOOKUP(T377,DAY!$A$2:$E$3000,4,0),0)</f>
        <v>水</v>
      </c>
      <c r="U146" s="23" t="str">
        <f>IFERROR(VLOOKUP(U377,DAY!$A$2:$E$3000,4,0),0)</f>
        <v>木</v>
      </c>
      <c r="V146" s="23" t="str">
        <f>IFERROR(VLOOKUP(V377,DAY!$A$2:$E$3000,4,0),0)</f>
        <v>金</v>
      </c>
      <c r="W146" s="23" t="str">
        <f>IFERROR(VLOOKUP(W377,DAY!$A$2:$E$3000,4,0),0)</f>
        <v>土</v>
      </c>
      <c r="X146" s="23" t="str">
        <f>IFERROR(VLOOKUP(X377,DAY!$A$2:$E$3000,4,0),0)</f>
        <v>日</v>
      </c>
      <c r="Y146" s="23" t="str">
        <f>IFERROR(VLOOKUP(Y377,DAY!$A$2:$E$3000,4,0),0)</f>
        <v>月</v>
      </c>
      <c r="Z146" s="23" t="str">
        <f>IFERROR(VLOOKUP(Z377,DAY!$A$2:$E$3000,4,0),0)</f>
        <v>火</v>
      </c>
      <c r="AA146" s="23" t="str">
        <f>IFERROR(VLOOKUP(AA377,DAY!$A$2:$E$3000,4,0),0)</f>
        <v>水</v>
      </c>
      <c r="AB146" s="23" t="str">
        <f>IFERROR(VLOOKUP(AB377,DAY!$A$2:$E$3000,4,0),0)</f>
        <v>木</v>
      </c>
      <c r="AC146" s="23" t="str">
        <f>IFERROR(VLOOKUP(AC377,DAY!$A$2:$E$3000,4,0),0)</f>
        <v>金</v>
      </c>
      <c r="AD146" s="23" t="str">
        <f>IFERROR(VLOOKUP(AD377,DAY!$A$2:$E$3000,4,0),0)</f>
        <v>土</v>
      </c>
      <c r="AE146" s="23" t="str">
        <f>IFERROR(VLOOKUP(AE377,DAY!$A$2:$E$3000,4,0),0)</f>
        <v>日</v>
      </c>
      <c r="AF146" s="498"/>
      <c r="AG146" s="510"/>
      <c r="AH146" s="523"/>
      <c r="AI146" s="536"/>
      <c r="AJ146" s="510"/>
      <c r="AK146" s="129"/>
      <c r="AN146" s="177"/>
      <c r="AO146" s="177"/>
      <c r="AR146" s="25">
        <f>IFERROR(VLOOKUP(AR378,DAY!$A$2:$E$744,3,0),0)</f>
        <v>0</v>
      </c>
    </row>
    <row r="147" spans="1:53" ht="89.25" customHeight="1">
      <c r="A147" s="11"/>
      <c r="B147" s="387" t="s">
        <v>11</v>
      </c>
      <c r="C147" s="396"/>
      <c r="D147" s="24" t="str">
        <f>IFERROR(VLOOKUP(D377,DAY!$A$2:$E$3000,5,0),0)</f>
        <v/>
      </c>
      <c r="E147" s="24" t="str">
        <f>IFERROR(VLOOKUP(E377,DAY!$A$2:$E$3000,5,0),0)</f>
        <v/>
      </c>
      <c r="F147" s="24" t="str">
        <f>IFERROR(VLOOKUP(F377,DAY!$A$2:$E$3000,5,0),0)</f>
        <v/>
      </c>
      <c r="G147" s="24" t="str">
        <f>IFERROR(VLOOKUP(G377,DAY!$A$2:$E$3000,5,0),0)</f>
        <v/>
      </c>
      <c r="H147" s="24" t="str">
        <f>IFERROR(VLOOKUP(H377,DAY!$A$2:$E$3000,5,0),0)</f>
        <v/>
      </c>
      <c r="I147" s="24" t="str">
        <f>IFERROR(VLOOKUP(I377,DAY!$A$2:$E$3000,5,0),0)</f>
        <v/>
      </c>
      <c r="J147" s="24" t="str">
        <f>IFERROR(VLOOKUP(J377,DAY!$A$2:$E$3000,5,0),0)</f>
        <v/>
      </c>
      <c r="K147" s="24" t="str">
        <f>IFERROR(VLOOKUP(K377,DAY!$A$2:$E$3000,5,0),0)</f>
        <v/>
      </c>
      <c r="L147" s="24" t="str">
        <f>IFERROR(VLOOKUP(L377,DAY!$A$2:$E$3000,5,0),0)</f>
        <v/>
      </c>
      <c r="M147" s="24" t="str">
        <f>IFERROR(VLOOKUP(M377,DAY!$A$2:$E$3000,5,0),0)</f>
        <v/>
      </c>
      <c r="N147" s="24" t="str">
        <f>IFERROR(VLOOKUP(N377,DAY!$A$2:$E$3000,5,0),0)</f>
        <v/>
      </c>
      <c r="O147" s="24" t="str">
        <f>IFERROR(VLOOKUP(O377,DAY!$A$2:$E$3000,5,0),0)</f>
        <v/>
      </c>
      <c r="P147" s="24" t="str">
        <f>IFERROR(VLOOKUP(P377,DAY!$A$2:$E$3000,5,0),0)</f>
        <v>勤労感謝の日</v>
      </c>
      <c r="Q147" s="24" t="str">
        <f>IFERROR(VLOOKUP(Q377,DAY!$A$2:$E$3000,5,0),0)</f>
        <v/>
      </c>
      <c r="R147" s="24" t="str">
        <f>IFERROR(VLOOKUP(R377,DAY!$A$2:$E$3000,5,0),0)</f>
        <v/>
      </c>
      <c r="S147" s="24" t="str">
        <f>IFERROR(VLOOKUP(S377,DAY!$A$2:$E$3000,5,0),0)</f>
        <v/>
      </c>
      <c r="T147" s="24" t="str">
        <f>IFERROR(VLOOKUP(T377,DAY!$A$2:$E$3000,5,0),0)</f>
        <v/>
      </c>
      <c r="U147" s="24" t="str">
        <f>IFERROR(VLOOKUP(U377,DAY!$A$2:$E$3000,5,0),0)</f>
        <v/>
      </c>
      <c r="V147" s="24" t="str">
        <f>IFERROR(VLOOKUP(V377,DAY!$A$2:$E$3000,5,0),0)</f>
        <v/>
      </c>
      <c r="W147" s="24" t="str">
        <f>IFERROR(VLOOKUP(W377,DAY!$A$2:$E$3000,5,0),0)</f>
        <v/>
      </c>
      <c r="X147" s="24" t="str">
        <f>IFERROR(VLOOKUP(X377,DAY!$A$2:$E$3000,5,0),0)</f>
        <v/>
      </c>
      <c r="Y147" s="24" t="str">
        <f>IFERROR(VLOOKUP(Y377,DAY!$A$2:$E$3000,5,0),0)</f>
        <v/>
      </c>
      <c r="Z147" s="24" t="str">
        <f>IFERROR(VLOOKUP(Z377,DAY!$A$2:$E$3000,5,0),0)</f>
        <v/>
      </c>
      <c r="AA147" s="24" t="str">
        <f>IFERROR(VLOOKUP(AA377,DAY!$A$2:$E$3000,5,0),0)</f>
        <v/>
      </c>
      <c r="AB147" s="24" t="str">
        <f>IFERROR(VLOOKUP(AB377,DAY!$A$2:$E$3000,5,0),0)</f>
        <v/>
      </c>
      <c r="AC147" s="24" t="str">
        <f>IFERROR(VLOOKUP(AC377,DAY!$A$2:$E$3000,5,0),0)</f>
        <v/>
      </c>
      <c r="AD147" s="24" t="str">
        <f>IFERROR(VLOOKUP(AD377,DAY!$A$2:$E$3000,5,0),0)</f>
        <v/>
      </c>
      <c r="AE147" s="24" t="str">
        <f>IFERROR(VLOOKUP(AE377,DAY!$A$2:$E$3000,5,0),0)</f>
        <v/>
      </c>
      <c r="AF147" s="498"/>
      <c r="AG147" s="510"/>
      <c r="AH147" s="524"/>
      <c r="AI147" s="536"/>
      <c r="AJ147" s="510"/>
      <c r="AK147" s="130"/>
      <c r="AN147" s="173"/>
      <c r="AO147" s="173"/>
      <c r="AR147" s="25">
        <f>IFERROR(VLOOKUP(AR378,DAY!$A$2:$E$744,4,0),0)</f>
        <v>0</v>
      </c>
    </row>
    <row r="148" spans="1:53" ht="27.75" customHeight="1">
      <c r="A148" s="11"/>
      <c r="B148" s="388" t="str">
        <f>$B$20</f>
        <v>作業員A</v>
      </c>
      <c r="C148" s="397" t="s">
        <v>3</v>
      </c>
      <c r="D148" s="412"/>
      <c r="E148" s="412"/>
      <c r="F148" s="412"/>
      <c r="G148" s="412"/>
      <c r="H148" s="412"/>
      <c r="I148" s="412"/>
      <c r="J148" s="412"/>
      <c r="K148" s="412"/>
      <c r="L148" s="412"/>
      <c r="M148" s="412"/>
      <c r="N148" s="412"/>
      <c r="O148" s="412"/>
      <c r="P148" s="412"/>
      <c r="Q148" s="412"/>
      <c r="R148" s="412"/>
      <c r="S148" s="412"/>
      <c r="T148" s="412"/>
      <c r="U148" s="412"/>
      <c r="V148" s="412"/>
      <c r="W148" s="412"/>
      <c r="X148" s="412"/>
      <c r="Y148" s="412"/>
      <c r="Z148" s="412"/>
      <c r="AA148" s="412"/>
      <c r="AB148" s="412"/>
      <c r="AC148" s="412"/>
      <c r="AD148" s="412"/>
      <c r="AE148" s="412"/>
      <c r="AF148" s="499">
        <f>IF(COUNT(D148:AE148)=0,+(COUNTIF(D148:AE148,"作業"))+(COUNTIF(D148:AE148,"休日")),"")</f>
        <v>0</v>
      </c>
      <c r="AG148" s="511">
        <f>IF(+COUNT(D148:AE148)=0,(COUNTIF(D148:AE148,"休日")),"")</f>
        <v>0</v>
      </c>
      <c r="AH148" s="525">
        <f>IFERROR(IF(COUNTA(D148:AE148)=0,0,IF(COUNTA(D148:AE148)&lt;28,$G$359,IF(AN149&gt;0.284,$G$357,$G$358))),0)</f>
        <v>0</v>
      </c>
      <c r="AI148" s="537">
        <f>IF(COUNT(D149:AE149)=0,+(COUNTIF(D149:AE149,"作業"))+(COUNTIF(D149:AE149,"休日")),"")</f>
        <v>0</v>
      </c>
      <c r="AJ148" s="511">
        <f>IF(COUNT(D149:AE149)=0,(COUNTIF(D149:AE149,"休日")),"")</f>
        <v>0</v>
      </c>
      <c r="AK148" s="554">
        <f>IFERROR(IF(COUNTA(D149:AE149)=0,0,IF(COUNTA(D149:AE149)&lt;28,$G$359,IF(AO149&gt;0.284,$G$355,$G$356))),0)</f>
        <v>0</v>
      </c>
      <c r="AM148" s="3"/>
      <c r="AN148" s="177"/>
      <c r="AO148" s="177"/>
      <c r="AP148" s="3"/>
      <c r="AQ148" s="3"/>
      <c r="AR148" s="24">
        <f>IFERROR(VLOOKUP(AR496,DAY!$A$2:$E$744,5,0),0)</f>
        <v>0</v>
      </c>
      <c r="AS148" s="3"/>
      <c r="AT148" s="3"/>
      <c r="AU148" s="3"/>
      <c r="AV148" s="3"/>
      <c r="AW148" s="3"/>
      <c r="AX148" s="3"/>
      <c r="AY148" s="3"/>
      <c r="AZ148" s="3"/>
      <c r="BA148" s="3"/>
    </row>
    <row r="149" spans="1:53" ht="27.75" customHeight="1">
      <c r="A149" s="11"/>
      <c r="B149" s="389"/>
      <c r="C149" s="398" t="s">
        <v>14</v>
      </c>
      <c r="D149" s="411"/>
      <c r="E149" s="411"/>
      <c r="F149" s="411"/>
      <c r="G149" s="411"/>
      <c r="H149" s="411"/>
      <c r="I149" s="411"/>
      <c r="J149" s="411"/>
      <c r="K149" s="411"/>
      <c r="L149" s="411"/>
      <c r="M149" s="411"/>
      <c r="N149" s="411"/>
      <c r="O149" s="411"/>
      <c r="P149" s="411"/>
      <c r="Q149" s="411"/>
      <c r="R149" s="411"/>
      <c r="S149" s="411"/>
      <c r="T149" s="411"/>
      <c r="U149" s="411"/>
      <c r="V149" s="411"/>
      <c r="W149" s="411"/>
      <c r="X149" s="411"/>
      <c r="Y149" s="411"/>
      <c r="Z149" s="411"/>
      <c r="AA149" s="411"/>
      <c r="AB149" s="411"/>
      <c r="AC149" s="411"/>
      <c r="AD149" s="411"/>
      <c r="AE149" s="411"/>
      <c r="AF149" s="500">
        <f>IFERROR(AN149,0)</f>
        <v>0</v>
      </c>
      <c r="AG149" s="512"/>
      <c r="AH149" s="526"/>
      <c r="AI149" s="538">
        <f>IFERROR(AO149,0)</f>
        <v>0</v>
      </c>
      <c r="AJ149" s="512"/>
      <c r="AK149" s="555"/>
      <c r="AN149" s="176" t="e">
        <f>ROUNDDOWN(AG148/AF148,3)</f>
        <v>#DIV/0!</v>
      </c>
      <c r="AO149" s="179" t="e">
        <f>ROUNDDOWN(AJ148/AI148,3)</f>
        <v>#DIV/0!</v>
      </c>
      <c r="AR149" s="182">
        <f>IFERROR(VLOOKUP(AR496,DAY!$A$2:$E$744,6,0),0)</f>
        <v>0</v>
      </c>
    </row>
    <row r="150" spans="1:53" ht="27.75" customHeight="1">
      <c r="A150" s="11"/>
      <c r="B150" s="388" t="str">
        <f>$B$22</f>
        <v>作業員B</v>
      </c>
      <c r="C150" s="397" t="s">
        <v>3</v>
      </c>
      <c r="D150" s="412"/>
      <c r="E150" s="412"/>
      <c r="F150" s="412"/>
      <c r="G150" s="412"/>
      <c r="H150" s="412"/>
      <c r="I150" s="412"/>
      <c r="J150" s="412"/>
      <c r="K150" s="412"/>
      <c r="L150" s="412"/>
      <c r="M150" s="412"/>
      <c r="N150" s="412"/>
      <c r="O150" s="412"/>
      <c r="P150" s="412"/>
      <c r="Q150" s="412"/>
      <c r="R150" s="412"/>
      <c r="S150" s="412"/>
      <c r="T150" s="412"/>
      <c r="U150" s="412"/>
      <c r="V150" s="412"/>
      <c r="W150" s="412"/>
      <c r="X150" s="412"/>
      <c r="Y150" s="412"/>
      <c r="Z150" s="412"/>
      <c r="AA150" s="412"/>
      <c r="AB150" s="412"/>
      <c r="AC150" s="412"/>
      <c r="AD150" s="412"/>
      <c r="AE150" s="412"/>
      <c r="AF150" s="499">
        <f>IF(COUNT(D150:AE150)=0,+(COUNTIF(D150:AE150,"作業"))+(COUNTIF(D150:AE150,"休日")),"")</f>
        <v>0</v>
      </c>
      <c r="AG150" s="511">
        <f>IF(+COUNT(D150:AE150)=0,(COUNTIF(D150:AE150,"休日")),"")</f>
        <v>0</v>
      </c>
      <c r="AH150" s="525">
        <f>IFERROR(IF(COUNTA(D150:AE150)=0,0,IF(COUNTA(D150:AE150)&lt;28,$G$359,IF(AN151&gt;0.284,$G$357,$G$358))),0)</f>
        <v>0</v>
      </c>
      <c r="AI150" s="537">
        <f>IF(COUNT(D151:AE151)=0,+(COUNTIF(D151:AE151,"作業"))+(COUNTIF(D151:AE151,"休日")),"")</f>
        <v>0</v>
      </c>
      <c r="AJ150" s="511">
        <f>IF(COUNT(D151:AE151)=0,(COUNTIF(D151:AE151,"休日")),"")</f>
        <v>0</v>
      </c>
      <c r="AK150" s="554">
        <f>IFERROR(IF(COUNTA(D151:AE151)=0,0,IF(COUNTA(D151:AE151)&lt;28,$G$359,IF(AO151&gt;0.284,$G$355,$G$356))),0)</f>
        <v>0</v>
      </c>
      <c r="AM150" s="3"/>
      <c r="AN150" s="177"/>
      <c r="AO150" s="177"/>
      <c r="AP150" s="3"/>
      <c r="AQ150" s="3"/>
      <c r="AR150" s="24">
        <f>IFERROR(VLOOKUP(AR492,DAY!$A$2:$E$744,5,0),0)</f>
        <v>0</v>
      </c>
      <c r="AS150" s="3"/>
      <c r="AT150" s="3"/>
      <c r="AU150" s="3"/>
      <c r="AV150" s="3"/>
      <c r="AW150" s="3"/>
      <c r="AX150" s="3"/>
      <c r="AY150" s="3"/>
      <c r="AZ150" s="3"/>
      <c r="BA150" s="3"/>
    </row>
    <row r="151" spans="1:53" ht="27.75" customHeight="1">
      <c r="A151" s="11"/>
      <c r="B151" s="389"/>
      <c r="C151" s="398" t="s">
        <v>14</v>
      </c>
      <c r="D151" s="411"/>
      <c r="E151" s="411"/>
      <c r="F151" s="411"/>
      <c r="G151" s="411"/>
      <c r="H151" s="411"/>
      <c r="I151" s="411"/>
      <c r="J151" s="411"/>
      <c r="K151" s="411"/>
      <c r="L151" s="411"/>
      <c r="M151" s="411"/>
      <c r="N151" s="411"/>
      <c r="O151" s="411"/>
      <c r="P151" s="411"/>
      <c r="Q151" s="411"/>
      <c r="R151" s="411"/>
      <c r="S151" s="411"/>
      <c r="T151" s="411"/>
      <c r="U151" s="411"/>
      <c r="V151" s="411"/>
      <c r="W151" s="411"/>
      <c r="X151" s="411"/>
      <c r="Y151" s="411"/>
      <c r="Z151" s="411"/>
      <c r="AA151" s="411"/>
      <c r="AB151" s="411"/>
      <c r="AC151" s="411"/>
      <c r="AD151" s="411"/>
      <c r="AE151" s="411"/>
      <c r="AF151" s="500">
        <f>IFERROR(AN151,0)</f>
        <v>0</v>
      </c>
      <c r="AG151" s="512"/>
      <c r="AH151" s="526"/>
      <c r="AI151" s="538">
        <f>IFERROR(AO151,0)</f>
        <v>0</v>
      </c>
      <c r="AJ151" s="512"/>
      <c r="AK151" s="555"/>
      <c r="AN151" s="176" t="e">
        <f>ROUNDDOWN(AG150/AF150,3)</f>
        <v>#DIV/0!</v>
      </c>
      <c r="AO151" s="179" t="e">
        <f>ROUNDDOWN(AJ150/AI150,3)</f>
        <v>#DIV/0!</v>
      </c>
      <c r="AR151" s="182">
        <f>IFERROR(VLOOKUP(AR492,DAY!$A$2:$E$744,6,0),0)</f>
        <v>0</v>
      </c>
    </row>
    <row r="152" spans="1:53" ht="27.75" customHeight="1">
      <c r="A152" s="11"/>
      <c r="B152" s="388" t="str">
        <f>$B$24</f>
        <v>作業員C</v>
      </c>
      <c r="C152" s="397" t="s">
        <v>3</v>
      </c>
      <c r="D152" s="412"/>
      <c r="E152" s="412"/>
      <c r="F152" s="412"/>
      <c r="G152" s="412"/>
      <c r="H152" s="412"/>
      <c r="I152" s="412"/>
      <c r="J152" s="412"/>
      <c r="K152" s="412"/>
      <c r="L152" s="412"/>
      <c r="M152" s="412"/>
      <c r="N152" s="412"/>
      <c r="O152" s="412"/>
      <c r="P152" s="412"/>
      <c r="Q152" s="412"/>
      <c r="R152" s="412"/>
      <c r="S152" s="412"/>
      <c r="T152" s="412"/>
      <c r="U152" s="412"/>
      <c r="V152" s="412"/>
      <c r="W152" s="412"/>
      <c r="X152" s="412"/>
      <c r="Y152" s="412"/>
      <c r="Z152" s="412"/>
      <c r="AA152" s="412"/>
      <c r="AB152" s="412"/>
      <c r="AC152" s="412"/>
      <c r="AD152" s="412"/>
      <c r="AE152" s="412"/>
      <c r="AF152" s="499">
        <f>IF(COUNT(D152:AE152)=0,+(COUNTIF(D152:AE152,"作業"))+(COUNTIF(D152:AE152,"休日")),"")</f>
        <v>0</v>
      </c>
      <c r="AG152" s="511">
        <f>IF(+COUNT(D152:AE152)=0,(COUNTIF(D152:AE152,"休日")),"")</f>
        <v>0</v>
      </c>
      <c r="AH152" s="525">
        <f>IFERROR(IF(COUNTA(D152:AE152)=0,0,IF(COUNTA(D152:AE152)&lt;28,$G$359,IF(AN153&gt;0.284,$G$357,$G$358))),0)</f>
        <v>0</v>
      </c>
      <c r="AI152" s="537">
        <f>IF(COUNT(D153:AE153)=0,+(COUNTIF(D153:AE153,"作業"))+(COUNTIF(D153:AE153,"休日")),"")</f>
        <v>0</v>
      </c>
      <c r="AJ152" s="511">
        <f>IF(COUNT(D153:AE153)=0,(COUNTIF(D153:AE153,"休日")),"")</f>
        <v>0</v>
      </c>
      <c r="AK152" s="554">
        <f>IFERROR(IF(COUNTA(D153:AE153)=0,0,IF(COUNTA(D153:AE153)&lt;28,$G$359,IF(AO153&gt;0.284,$G$355,$G$356))),0)</f>
        <v>0</v>
      </c>
      <c r="AM152" s="3"/>
      <c r="AN152" s="177"/>
      <c r="AO152" s="177"/>
      <c r="AP152" s="3"/>
      <c r="AQ152" s="3"/>
      <c r="AR152" s="24">
        <f>IFERROR(VLOOKUP(AR494,DAY!$A$2:$E$744,5,0),0)</f>
        <v>0</v>
      </c>
      <c r="AS152" s="3"/>
      <c r="AT152" s="3"/>
      <c r="AU152" s="3"/>
      <c r="AV152" s="3"/>
      <c r="AW152" s="3"/>
      <c r="AX152" s="3"/>
      <c r="AY152" s="3"/>
      <c r="AZ152" s="3"/>
      <c r="BA152" s="3"/>
    </row>
    <row r="153" spans="1:53" ht="27.75" customHeight="1">
      <c r="A153" s="11"/>
      <c r="B153" s="389"/>
      <c r="C153" s="398" t="s">
        <v>14</v>
      </c>
      <c r="D153" s="411"/>
      <c r="E153" s="411"/>
      <c r="F153" s="411"/>
      <c r="G153" s="411"/>
      <c r="H153" s="411"/>
      <c r="I153" s="411"/>
      <c r="J153" s="411"/>
      <c r="K153" s="411"/>
      <c r="L153" s="411"/>
      <c r="M153" s="411"/>
      <c r="N153" s="411"/>
      <c r="O153" s="411"/>
      <c r="P153" s="411"/>
      <c r="Q153" s="411"/>
      <c r="R153" s="411"/>
      <c r="S153" s="411"/>
      <c r="T153" s="411"/>
      <c r="U153" s="411"/>
      <c r="V153" s="411"/>
      <c r="W153" s="411"/>
      <c r="X153" s="411"/>
      <c r="Y153" s="411"/>
      <c r="Z153" s="411"/>
      <c r="AA153" s="411"/>
      <c r="AB153" s="411"/>
      <c r="AC153" s="411"/>
      <c r="AD153" s="411"/>
      <c r="AE153" s="411"/>
      <c r="AF153" s="500">
        <f>IFERROR(AN153,0)</f>
        <v>0</v>
      </c>
      <c r="AG153" s="512"/>
      <c r="AH153" s="526"/>
      <c r="AI153" s="538">
        <f>IFERROR(AO153,0)</f>
        <v>0</v>
      </c>
      <c r="AJ153" s="512"/>
      <c r="AK153" s="555"/>
      <c r="AN153" s="176" t="e">
        <f>ROUNDDOWN(AG152/AF152,3)</f>
        <v>#DIV/0!</v>
      </c>
      <c r="AO153" s="179" t="e">
        <f>ROUNDDOWN(AJ152/AI152,3)</f>
        <v>#DIV/0!</v>
      </c>
      <c r="AR153" s="182">
        <f>IFERROR(VLOOKUP(AR494,DAY!$A$2:$E$744,6,0),0)</f>
        <v>0</v>
      </c>
    </row>
    <row r="154" spans="1:53" ht="27.75" customHeight="1">
      <c r="A154" s="11"/>
      <c r="B154" s="388" t="str">
        <f>$B$26</f>
        <v>作業員D</v>
      </c>
      <c r="C154" s="397" t="s">
        <v>3</v>
      </c>
      <c r="D154" s="412"/>
      <c r="E154" s="412"/>
      <c r="F154" s="412"/>
      <c r="G154" s="412"/>
      <c r="H154" s="412"/>
      <c r="I154" s="412"/>
      <c r="J154" s="412"/>
      <c r="K154" s="412"/>
      <c r="L154" s="412"/>
      <c r="M154" s="412"/>
      <c r="N154" s="412"/>
      <c r="O154" s="412"/>
      <c r="P154" s="412"/>
      <c r="Q154" s="412"/>
      <c r="R154" s="412"/>
      <c r="S154" s="412"/>
      <c r="T154" s="412"/>
      <c r="U154" s="412"/>
      <c r="V154" s="412"/>
      <c r="W154" s="412"/>
      <c r="X154" s="412"/>
      <c r="Y154" s="412"/>
      <c r="Z154" s="412"/>
      <c r="AA154" s="412"/>
      <c r="AB154" s="412"/>
      <c r="AC154" s="412"/>
      <c r="AD154" s="412"/>
      <c r="AE154" s="412"/>
      <c r="AF154" s="499">
        <f>IF(COUNT(D154:AE154)=0,+(COUNTIF(D154:AE154,"作業"))+(COUNTIF(D154:AE154,"休日")),"")</f>
        <v>0</v>
      </c>
      <c r="AG154" s="511">
        <f>IF(+COUNT(D154:AE154)=0,(COUNTIF(D154:AE154,"休日")),"")</f>
        <v>0</v>
      </c>
      <c r="AH154" s="525">
        <f>IFERROR(IF(COUNTA(D154:AE154)=0,0,IF(COUNTA(D154:AE154)&lt;28,$G$359,IF(AN155&gt;0.284,$G$357,$G$358))),0)</f>
        <v>0</v>
      </c>
      <c r="AI154" s="537">
        <f>IF(COUNT(D155:AE155)=0,+(COUNTIF(D155:AE155,"作業"))+(COUNTIF(D155:AE155,"休日")),"")</f>
        <v>0</v>
      </c>
      <c r="AJ154" s="511">
        <f>IF(COUNT(D155:AE155)=0,(COUNTIF(D155:AE155,"休日")),"")</f>
        <v>0</v>
      </c>
      <c r="AK154" s="554">
        <f>IFERROR(IF(COUNTA(D155:AE155)=0,0,IF(COUNTA(D155:AE155)&lt;28,$G$359,IF(AO155&gt;0.284,$G$355,$G$356))),0)</f>
        <v>0</v>
      </c>
      <c r="AM154" s="3"/>
      <c r="AN154" s="177"/>
      <c r="AO154" s="177"/>
      <c r="AP154" s="3"/>
      <c r="AQ154" s="3"/>
      <c r="AR154" s="24">
        <f>IFERROR(VLOOKUP(AR496,DAY!$A$2:$E$744,5,0),0)</f>
        <v>0</v>
      </c>
      <c r="AS154" s="3"/>
      <c r="AT154" s="3"/>
      <c r="AU154" s="3"/>
      <c r="AV154" s="3"/>
      <c r="AW154" s="3"/>
      <c r="AX154" s="3"/>
      <c r="AY154" s="3"/>
      <c r="AZ154" s="3"/>
      <c r="BA154" s="3"/>
    </row>
    <row r="155" spans="1:53" ht="27.75" customHeight="1">
      <c r="A155" s="11"/>
      <c r="B155" s="389"/>
      <c r="C155" s="398" t="s">
        <v>14</v>
      </c>
      <c r="D155" s="411"/>
      <c r="E155" s="411"/>
      <c r="F155" s="411"/>
      <c r="G155" s="411"/>
      <c r="H155" s="411"/>
      <c r="I155" s="411"/>
      <c r="J155" s="411"/>
      <c r="K155" s="411"/>
      <c r="L155" s="411"/>
      <c r="M155" s="411"/>
      <c r="N155" s="411"/>
      <c r="O155" s="411"/>
      <c r="P155" s="411"/>
      <c r="Q155" s="411"/>
      <c r="R155" s="411"/>
      <c r="S155" s="411"/>
      <c r="T155" s="411"/>
      <c r="U155" s="411"/>
      <c r="V155" s="411"/>
      <c r="W155" s="411"/>
      <c r="X155" s="411"/>
      <c r="Y155" s="411"/>
      <c r="Z155" s="411"/>
      <c r="AA155" s="411"/>
      <c r="AB155" s="411"/>
      <c r="AC155" s="411"/>
      <c r="AD155" s="411"/>
      <c r="AE155" s="411"/>
      <c r="AF155" s="500">
        <f>IFERROR(AN155,0)</f>
        <v>0</v>
      </c>
      <c r="AG155" s="512"/>
      <c r="AH155" s="526"/>
      <c r="AI155" s="538">
        <f>IFERROR(AO155,0)</f>
        <v>0</v>
      </c>
      <c r="AJ155" s="512"/>
      <c r="AK155" s="555"/>
      <c r="AN155" s="176" t="e">
        <f>ROUNDDOWN(AG154/AF154,3)</f>
        <v>#DIV/0!</v>
      </c>
      <c r="AO155" s="179" t="e">
        <f>ROUNDDOWN(AJ154/AI154,3)</f>
        <v>#DIV/0!</v>
      </c>
      <c r="AR155" s="182">
        <f>IFERROR(VLOOKUP(AR496,DAY!$A$2:$E$744,6,0),0)</f>
        <v>0</v>
      </c>
    </row>
    <row r="156" spans="1:53" ht="27.75" customHeight="1">
      <c r="A156" s="11"/>
      <c r="B156" s="388" t="str">
        <f>$B$28</f>
        <v>作業員E</v>
      </c>
      <c r="C156" s="397" t="s">
        <v>3</v>
      </c>
      <c r="D156" s="412"/>
      <c r="E156" s="412"/>
      <c r="F156" s="412"/>
      <c r="G156" s="412"/>
      <c r="H156" s="412"/>
      <c r="I156" s="412"/>
      <c r="J156" s="412"/>
      <c r="K156" s="412"/>
      <c r="L156" s="412"/>
      <c r="M156" s="412"/>
      <c r="N156" s="412"/>
      <c r="O156" s="412"/>
      <c r="P156" s="412"/>
      <c r="Q156" s="412"/>
      <c r="R156" s="412"/>
      <c r="S156" s="412"/>
      <c r="T156" s="412"/>
      <c r="U156" s="412"/>
      <c r="V156" s="412"/>
      <c r="W156" s="412"/>
      <c r="X156" s="412"/>
      <c r="Y156" s="412"/>
      <c r="Z156" s="412"/>
      <c r="AA156" s="412"/>
      <c r="AB156" s="412"/>
      <c r="AC156" s="412"/>
      <c r="AD156" s="412"/>
      <c r="AE156" s="412"/>
      <c r="AF156" s="499">
        <f>IF(COUNT(D156:AE156)=0,+(COUNTIF(D156:AE156,"作業"))+(COUNTIF(D156:AE156,"休日")),"")</f>
        <v>0</v>
      </c>
      <c r="AG156" s="511">
        <f>IF(+COUNT(D156:AE156)=0,(COUNTIF(D156:AE156,"休日")),"")</f>
        <v>0</v>
      </c>
      <c r="AH156" s="525">
        <f>IFERROR(IF(COUNTA(D156:AE156)=0,0,IF(COUNTA(D156:AE156)&lt;28,$G$359,IF(AN157&gt;0.284,$G$357,$G$358))),0)</f>
        <v>0</v>
      </c>
      <c r="AI156" s="537">
        <f>IF(COUNT(D157:AE157)=0,+(COUNTIF(D157:AE157,"作業"))+(COUNTIF(D157:AE157,"休日")),"")</f>
        <v>0</v>
      </c>
      <c r="AJ156" s="511">
        <f>IF(COUNT(D157:AE157)=0,(COUNTIF(D157:AE157,"休日")),"")</f>
        <v>0</v>
      </c>
      <c r="AK156" s="554">
        <f>IFERROR(IF(COUNTA(D157:AE157)=0,0,IF(COUNTA(D157:AE157)&lt;28,$G$359,IF(AO157&gt;0.284,$G$355,$G$356))),0)</f>
        <v>0</v>
      </c>
      <c r="AM156" s="3"/>
      <c r="AN156" s="177"/>
      <c r="AO156" s="177"/>
      <c r="AP156" s="3"/>
      <c r="AQ156" s="3"/>
      <c r="AR156" s="24">
        <f>IFERROR(VLOOKUP(AR498,DAY!$A$2:$E$744,5,0),0)</f>
        <v>0</v>
      </c>
      <c r="AS156" s="3"/>
      <c r="AT156" s="3"/>
      <c r="AU156" s="3"/>
      <c r="AV156" s="3"/>
      <c r="AW156" s="3"/>
      <c r="AX156" s="3"/>
      <c r="AY156" s="3"/>
      <c r="AZ156" s="3"/>
      <c r="BA156" s="3"/>
    </row>
    <row r="157" spans="1:53" ht="27.75" customHeight="1">
      <c r="A157" s="11"/>
      <c r="B157" s="389"/>
      <c r="C157" s="398" t="s">
        <v>14</v>
      </c>
      <c r="D157" s="411"/>
      <c r="E157" s="411"/>
      <c r="F157" s="411"/>
      <c r="G157" s="411"/>
      <c r="H157" s="411"/>
      <c r="I157" s="411"/>
      <c r="J157" s="411"/>
      <c r="K157" s="411"/>
      <c r="L157" s="411"/>
      <c r="M157" s="411"/>
      <c r="N157" s="411"/>
      <c r="O157" s="411"/>
      <c r="P157" s="411"/>
      <c r="Q157" s="411"/>
      <c r="R157" s="411"/>
      <c r="S157" s="411"/>
      <c r="T157" s="411"/>
      <c r="U157" s="411"/>
      <c r="V157" s="411"/>
      <c r="W157" s="411"/>
      <c r="X157" s="411"/>
      <c r="Y157" s="411"/>
      <c r="Z157" s="411"/>
      <c r="AA157" s="411"/>
      <c r="AB157" s="411"/>
      <c r="AC157" s="411"/>
      <c r="AD157" s="411"/>
      <c r="AE157" s="411"/>
      <c r="AF157" s="500">
        <f>IFERROR(AN157,0)</f>
        <v>0</v>
      </c>
      <c r="AG157" s="512"/>
      <c r="AH157" s="526"/>
      <c r="AI157" s="538">
        <f>IFERROR(AO157,0)</f>
        <v>0</v>
      </c>
      <c r="AJ157" s="512"/>
      <c r="AK157" s="555"/>
      <c r="AN157" s="176" t="e">
        <f>ROUNDDOWN(AG156/AF156,3)</f>
        <v>#DIV/0!</v>
      </c>
      <c r="AO157" s="179" t="e">
        <f>ROUNDDOWN(AJ156/AI156,3)</f>
        <v>#DIV/0!</v>
      </c>
      <c r="AR157" s="182">
        <f>IFERROR(VLOOKUP(AR498,DAY!$A$2:$E$744,6,0),0)</f>
        <v>0</v>
      </c>
    </row>
    <row r="158" spans="1:53" ht="27.75" customHeight="1">
      <c r="A158" s="11"/>
      <c r="B158" s="388" t="str">
        <f>$B$30</f>
        <v>作業員F</v>
      </c>
      <c r="C158" s="397" t="s">
        <v>3</v>
      </c>
      <c r="D158" s="412"/>
      <c r="E158" s="412"/>
      <c r="F158" s="412"/>
      <c r="G158" s="412"/>
      <c r="H158" s="412"/>
      <c r="I158" s="412"/>
      <c r="J158" s="412"/>
      <c r="K158" s="412"/>
      <c r="L158" s="412"/>
      <c r="M158" s="412"/>
      <c r="N158" s="412"/>
      <c r="O158" s="412"/>
      <c r="P158" s="412"/>
      <c r="Q158" s="412"/>
      <c r="R158" s="412"/>
      <c r="S158" s="412"/>
      <c r="T158" s="412"/>
      <c r="U158" s="412"/>
      <c r="V158" s="412"/>
      <c r="W158" s="412"/>
      <c r="X158" s="412"/>
      <c r="Y158" s="412"/>
      <c r="Z158" s="412"/>
      <c r="AA158" s="412"/>
      <c r="AB158" s="412"/>
      <c r="AC158" s="412"/>
      <c r="AD158" s="412"/>
      <c r="AE158" s="412"/>
      <c r="AF158" s="499">
        <f>IF(COUNT(D158:AE158)=0,+(COUNTIF(D158:AE158,"作業"))+(COUNTIF(D158:AE158,"休日")),"")</f>
        <v>0</v>
      </c>
      <c r="AG158" s="511">
        <f>IF(+COUNT(D158:AE158)=0,(COUNTIF(D158:AE158,"休日")),"")</f>
        <v>0</v>
      </c>
      <c r="AH158" s="525">
        <f>IFERROR(IF(COUNTA(D158:AE158)=0,0,IF(COUNTA(D158:AE158)&lt;28,$G$359,IF(AN159&gt;0.284,$G$357,$G$358))),0)</f>
        <v>0</v>
      </c>
      <c r="AI158" s="537">
        <f>IF(COUNT(D159:AE159)=0,+(COUNTIF(D159:AE159,"作業"))+(COUNTIF(D159:AE159,"休日")),"")</f>
        <v>0</v>
      </c>
      <c r="AJ158" s="511">
        <f>IF(COUNT(D159:AE159)=0,(COUNTIF(D159:AE159,"休日")),"")</f>
        <v>0</v>
      </c>
      <c r="AK158" s="554">
        <f>IFERROR(IF(COUNTA(D159:AE159)=0,0,IF(COUNTA(D159:AE159)&lt;28,$G$359,IF(AO159&gt;0.284,$G$355,$G$356))),0)</f>
        <v>0</v>
      </c>
      <c r="AM158" s="173"/>
      <c r="AN158" s="177"/>
      <c r="AO158" s="177"/>
      <c r="AR158" s="24">
        <f>IFERROR(VLOOKUP(AR378,DAY!$A$2:$E$744,5,0),0)</f>
        <v>0</v>
      </c>
    </row>
    <row r="159" spans="1:53" ht="27.75" customHeight="1">
      <c r="A159" s="12"/>
      <c r="B159" s="389"/>
      <c r="C159" s="400" t="s">
        <v>14</v>
      </c>
      <c r="D159" s="414"/>
      <c r="E159" s="414"/>
      <c r="F159" s="414"/>
      <c r="G159" s="414"/>
      <c r="H159" s="414"/>
      <c r="I159" s="414"/>
      <c r="J159" s="414"/>
      <c r="K159" s="414"/>
      <c r="L159" s="414"/>
      <c r="M159" s="414"/>
      <c r="N159" s="414"/>
      <c r="O159" s="414"/>
      <c r="P159" s="414"/>
      <c r="Q159" s="414"/>
      <c r="R159" s="414"/>
      <c r="S159" s="414"/>
      <c r="T159" s="414"/>
      <c r="U159" s="414"/>
      <c r="V159" s="414"/>
      <c r="W159" s="414"/>
      <c r="X159" s="414"/>
      <c r="Y159" s="414"/>
      <c r="Z159" s="414"/>
      <c r="AA159" s="414"/>
      <c r="AB159" s="414"/>
      <c r="AC159" s="414"/>
      <c r="AD159" s="414"/>
      <c r="AE159" s="414"/>
      <c r="AF159" s="502">
        <f>IFERROR(AN159,0)</f>
        <v>0</v>
      </c>
      <c r="AG159" s="514"/>
      <c r="AH159" s="529"/>
      <c r="AI159" s="540">
        <f>IFERROR(AO159,0)</f>
        <v>0</v>
      </c>
      <c r="AJ159" s="514"/>
      <c r="AK159" s="557"/>
      <c r="AN159" s="176" t="e">
        <f>ROUNDDOWN(AG158/AF158,3)</f>
        <v>#DIV/0!</v>
      </c>
      <c r="AO159" s="179" t="e">
        <f>ROUNDDOWN(AJ158/AI158,3)</f>
        <v>#DIV/0!</v>
      </c>
      <c r="AR159" s="182">
        <f>IFERROR(VLOOKUP(AR378,DAY!$A$2:$E$744,6,0),0)</f>
        <v>0</v>
      </c>
    </row>
    <row r="160" spans="1:53" ht="27.75" customHeight="1">
      <c r="A160" s="10" t="s">
        <v>29</v>
      </c>
      <c r="B160" s="384" t="s">
        <v>7</v>
      </c>
      <c r="C160" s="393"/>
      <c r="D160" s="21">
        <f>IFERROR(VLOOKUP(D378,DAY!$A$2:$E$3000,2,0),0)</f>
        <v>12</v>
      </c>
      <c r="E160" s="21">
        <f>IFERROR(VLOOKUP(E378,DAY!$A$2:$E$744,2,0),0)</f>
        <v>12</v>
      </c>
      <c r="F160" s="21">
        <f>IFERROR(VLOOKUP(F378,DAY!$A$2:$E$744,2,0),0)</f>
        <v>12</v>
      </c>
      <c r="G160" s="21">
        <f>IFERROR(VLOOKUP(G378,DAY!$A$2:$E$744,2,0),0)</f>
        <v>12</v>
      </c>
      <c r="H160" s="21">
        <f>IFERROR(VLOOKUP(H378,DAY!$A$2:$E$744,2,0),0)</f>
        <v>12</v>
      </c>
      <c r="I160" s="21">
        <f>IFERROR(VLOOKUP(I378,DAY!$A$2:$E$744,2,0),0)</f>
        <v>12</v>
      </c>
      <c r="J160" s="21">
        <f>IFERROR(VLOOKUP(J378,DAY!$A$2:$E$744,2,0),0)</f>
        <v>12</v>
      </c>
      <c r="K160" s="21">
        <f>IFERROR(VLOOKUP(K378,DAY!$A$2:$E$744,2,0),0)</f>
        <v>12</v>
      </c>
      <c r="L160" s="21">
        <f>IFERROR(VLOOKUP(L378,DAY!$A$2:$E$744,2,0),0)</f>
        <v>12</v>
      </c>
      <c r="M160" s="21">
        <f>IFERROR(VLOOKUP(M378,DAY!$A$2:$E$744,2,0),0)</f>
        <v>12</v>
      </c>
      <c r="N160" s="21">
        <f>IFERROR(VLOOKUP(N378,DAY!$A$2:$E$744,2,0),0)</f>
        <v>12</v>
      </c>
      <c r="O160" s="21">
        <f>IFERROR(VLOOKUP(O378,DAY!$A$2:$E$744,2,0),0)</f>
        <v>12</v>
      </c>
      <c r="P160" s="21">
        <f>IFERROR(VLOOKUP(P378,DAY!$A$2:$E$744,2,0),0)</f>
        <v>12</v>
      </c>
      <c r="Q160" s="21">
        <f>IFERROR(VLOOKUP(Q378,DAY!$A$2:$E$744,2,0),0)</f>
        <v>12</v>
      </c>
      <c r="R160" s="21">
        <f>IFERROR(VLOOKUP(R378,DAY!$A$2:$E$744,2,0),0)</f>
        <v>12</v>
      </c>
      <c r="S160" s="21">
        <f>IFERROR(VLOOKUP(S378,DAY!$A$2:$E$744,2,0),0)</f>
        <v>12</v>
      </c>
      <c r="T160" s="21">
        <f>IFERROR(VLOOKUP(T378,DAY!$A$2:$E$744,2,0),0)</f>
        <v>12</v>
      </c>
      <c r="U160" s="21">
        <f>IFERROR(VLOOKUP(U378,DAY!$A$2:$E$744,2,0),0)</f>
        <v>12</v>
      </c>
      <c r="V160" s="21">
        <f>IFERROR(VLOOKUP(V378,DAY!$A$2:$E$744,2,0),0)</f>
        <v>12</v>
      </c>
      <c r="W160" s="21">
        <f>IFERROR(VLOOKUP(W378,DAY!$A$2:$E$744,2,0),0)</f>
        <v>12</v>
      </c>
      <c r="X160" s="21">
        <f>IFERROR(VLOOKUP(X378,DAY!$A$2:$E$744,2,0),0)</f>
        <v>12</v>
      </c>
      <c r="Y160" s="21">
        <f>IFERROR(VLOOKUP(Y378,DAY!$A$2:$E$744,2,0),0)</f>
        <v>12</v>
      </c>
      <c r="Z160" s="21">
        <f>IFERROR(VLOOKUP(Z378,DAY!$A$2:$E$744,2,0),0)</f>
        <v>12</v>
      </c>
      <c r="AA160" s="21">
        <f>IFERROR(VLOOKUP(AA378,DAY!$A$2:$E$744,2,0),0)</f>
        <v>1</v>
      </c>
      <c r="AB160" s="21">
        <f>IFERROR(VLOOKUP(AB378,DAY!$A$2:$E$744,2,0),0)</f>
        <v>1</v>
      </c>
      <c r="AC160" s="21">
        <f>IFERROR(VLOOKUP(AC378,DAY!$A$2:$E$744,2,0),0)</f>
        <v>1</v>
      </c>
      <c r="AD160" s="21">
        <f>IFERROR(VLOOKUP(AD378,DAY!$A$2:$E$744,2,0),0)</f>
        <v>1</v>
      </c>
      <c r="AE160" s="21">
        <f>IFERROR(VLOOKUP(AE378,DAY!$A$2:$E$744,2,0),0)</f>
        <v>1</v>
      </c>
      <c r="AF160" s="503" t="s">
        <v>23</v>
      </c>
      <c r="AG160" s="515" t="s">
        <v>6</v>
      </c>
      <c r="AH160" s="523" t="s">
        <v>93</v>
      </c>
      <c r="AI160" s="535" t="s">
        <v>23</v>
      </c>
      <c r="AJ160" s="509" t="s">
        <v>26</v>
      </c>
      <c r="AK160" s="129" t="s">
        <v>93</v>
      </c>
      <c r="AL160" s="3"/>
      <c r="AN160" s="177"/>
      <c r="AO160" s="177"/>
      <c r="AR160" s="184">
        <f>IFERROR(VLOOKUP(AR378,DAY!$A$2:$E$744,7,0),0)</f>
        <v>0</v>
      </c>
    </row>
    <row r="161" spans="1:53" ht="27.75" customHeight="1">
      <c r="A161" s="11"/>
      <c r="B161" s="385" t="s">
        <v>8</v>
      </c>
      <c r="C161" s="394"/>
      <c r="D161" s="22">
        <f>IFERROR(VLOOKUP(D378,DAY!$A$2:$E$3000,3,0),0)</f>
        <v>9</v>
      </c>
      <c r="E161" s="22">
        <f>IFERROR(VLOOKUP(E378,DAY!$A$2:$E$744,3,0),0)</f>
        <v>10</v>
      </c>
      <c r="F161" s="22">
        <f>IFERROR(VLOOKUP(F378,DAY!$A$2:$E$744,3,0),0)</f>
        <v>11</v>
      </c>
      <c r="G161" s="22">
        <f>IFERROR(VLOOKUP(G378,DAY!$A$2:$E$744,3,0),0)</f>
        <v>12</v>
      </c>
      <c r="H161" s="22">
        <f>IFERROR(VLOOKUP(H378,DAY!$A$2:$E$744,3,0),0)</f>
        <v>13</v>
      </c>
      <c r="I161" s="22">
        <f>IFERROR(VLOOKUP(I378,DAY!$A$2:$E$744,3,0),0)</f>
        <v>14</v>
      </c>
      <c r="J161" s="22">
        <f>IFERROR(VLOOKUP(J378,DAY!$A$2:$E$744,3,0),0)</f>
        <v>15</v>
      </c>
      <c r="K161" s="22">
        <f>IFERROR(VLOOKUP(K378,DAY!$A$2:$E$744,3,0),0)</f>
        <v>16</v>
      </c>
      <c r="L161" s="22">
        <f>IFERROR(VLOOKUP(L378,DAY!$A$2:$E$744,3,0),0)</f>
        <v>17</v>
      </c>
      <c r="M161" s="22">
        <f>IFERROR(VLOOKUP(M378,DAY!$A$2:$E$744,3,0),0)</f>
        <v>18</v>
      </c>
      <c r="N161" s="22">
        <f>IFERROR(VLOOKUP(N378,DAY!$A$2:$E$744,3,0),0)</f>
        <v>19</v>
      </c>
      <c r="O161" s="22">
        <f>IFERROR(VLOOKUP(O378,DAY!$A$2:$E$744,3,0),0)</f>
        <v>20</v>
      </c>
      <c r="P161" s="22">
        <f>IFERROR(VLOOKUP(P378,DAY!$A$2:$E$744,3,0),0)</f>
        <v>21</v>
      </c>
      <c r="Q161" s="22">
        <f>IFERROR(VLOOKUP(Q378,DAY!$A$2:$E$744,3,0),0)</f>
        <v>22</v>
      </c>
      <c r="R161" s="22">
        <f>IFERROR(VLOOKUP(R378,DAY!$A$2:$E$744,3,0),0)</f>
        <v>23</v>
      </c>
      <c r="S161" s="22">
        <f>IFERROR(VLOOKUP(S378,DAY!$A$2:$E$744,3,0),0)</f>
        <v>24</v>
      </c>
      <c r="T161" s="22">
        <f>IFERROR(VLOOKUP(T378,DAY!$A$2:$E$744,3,0),0)</f>
        <v>25</v>
      </c>
      <c r="U161" s="22">
        <f>IFERROR(VLOOKUP(U378,DAY!$A$2:$E$744,3,0),0)</f>
        <v>26</v>
      </c>
      <c r="V161" s="22">
        <f>IFERROR(VLOOKUP(V378,DAY!$A$2:$E$744,3,0),0)</f>
        <v>27</v>
      </c>
      <c r="W161" s="22">
        <f>IFERROR(VLOOKUP(W378,DAY!$A$2:$E$744,3,0),0)</f>
        <v>28</v>
      </c>
      <c r="X161" s="22">
        <f>IFERROR(VLOOKUP(X378,DAY!$A$2:$E$744,3,0),0)</f>
        <v>29</v>
      </c>
      <c r="Y161" s="22">
        <f>IFERROR(VLOOKUP(Y378,DAY!$A$2:$E$744,3,0),0)</f>
        <v>30</v>
      </c>
      <c r="Z161" s="22">
        <f>IFERROR(VLOOKUP(Z378,DAY!$A$2:$E$744,3,0),0)</f>
        <v>31</v>
      </c>
      <c r="AA161" s="22">
        <f>IFERROR(VLOOKUP(AA378,DAY!$A$2:$E$744,3,0),0)</f>
        <v>1</v>
      </c>
      <c r="AB161" s="22">
        <f>IFERROR(VLOOKUP(AB378,DAY!$A$2:$E$744,3,0),0)</f>
        <v>2</v>
      </c>
      <c r="AC161" s="22">
        <f>IFERROR(VLOOKUP(AC378,DAY!$A$2:$E$744,3,0),0)</f>
        <v>3</v>
      </c>
      <c r="AD161" s="22">
        <f>IFERROR(VLOOKUP(AD378,DAY!$A$2:$E$744,3,0),0)</f>
        <v>4</v>
      </c>
      <c r="AE161" s="89">
        <f>IFERROR(VLOOKUP(AE378,DAY!$A$2:$E$744,3,0),0)</f>
        <v>5</v>
      </c>
      <c r="AF161" s="498"/>
      <c r="AG161" s="510"/>
      <c r="AH161" s="523"/>
      <c r="AI161" s="536"/>
      <c r="AJ161" s="510"/>
      <c r="AK161" s="129"/>
      <c r="AN161" s="177"/>
      <c r="AO161" s="177"/>
      <c r="AR161" s="19">
        <f>IFERROR(VLOOKUP(AR379,DAY!$A$2:$E$744,2,0),0)</f>
        <v>0</v>
      </c>
    </row>
    <row r="162" spans="1:53" ht="27.75" customHeight="1">
      <c r="A162" s="11"/>
      <c r="B162" s="386" t="s">
        <v>9</v>
      </c>
      <c r="C162" s="395"/>
      <c r="D162" s="23" t="str">
        <f>IFERROR(VLOOKUP(D378,DAY!$A$2:$E$3000,4,0),0)</f>
        <v>月</v>
      </c>
      <c r="E162" s="23" t="str">
        <f>IFERROR(VLOOKUP(E378,DAY!$A$2:$E$3000,4,0),0)</f>
        <v>火</v>
      </c>
      <c r="F162" s="23" t="str">
        <f>IFERROR(VLOOKUP(F378,DAY!$A$2:$E$3000,4,0),0)</f>
        <v>水</v>
      </c>
      <c r="G162" s="23" t="str">
        <f>IFERROR(VLOOKUP(G378,DAY!$A$2:$E$3000,4,0),0)</f>
        <v>木</v>
      </c>
      <c r="H162" s="23" t="str">
        <f>IFERROR(VLOOKUP(H378,DAY!$A$2:$E$3000,4,0),0)</f>
        <v>金</v>
      </c>
      <c r="I162" s="23" t="str">
        <f>IFERROR(VLOOKUP(I378,DAY!$A$2:$E$3000,4,0),0)</f>
        <v>土</v>
      </c>
      <c r="J162" s="23" t="str">
        <f>IFERROR(VLOOKUP(J378,DAY!$A$2:$E$3000,4,0),0)</f>
        <v>日</v>
      </c>
      <c r="K162" s="23" t="str">
        <f>IFERROR(VLOOKUP(K378,DAY!$A$2:$E$3000,4,0),0)</f>
        <v>月</v>
      </c>
      <c r="L162" s="23" t="str">
        <f>IFERROR(VLOOKUP(L378,DAY!$A$2:$E$3000,4,0),0)</f>
        <v>火</v>
      </c>
      <c r="M162" s="23" t="str">
        <f>IFERROR(VLOOKUP(M378,DAY!$A$2:$E$3000,4,0),0)</f>
        <v>水</v>
      </c>
      <c r="N162" s="23" t="str">
        <f>IFERROR(VLOOKUP(N378,DAY!$A$2:$E$3000,4,0),0)</f>
        <v>木</v>
      </c>
      <c r="O162" s="23" t="str">
        <f>IFERROR(VLOOKUP(O378,DAY!$A$2:$E$3000,4,0),0)</f>
        <v>金</v>
      </c>
      <c r="P162" s="23" t="str">
        <f>IFERROR(VLOOKUP(P378,DAY!$A$2:$E$3000,4,0),0)</f>
        <v>土</v>
      </c>
      <c r="Q162" s="23" t="str">
        <f>IFERROR(VLOOKUP(Q378,DAY!$A$2:$E$3000,4,0),0)</f>
        <v>日</v>
      </c>
      <c r="R162" s="23" t="str">
        <f>IFERROR(VLOOKUP(R378,DAY!$A$2:$E$3000,4,0),0)</f>
        <v>月</v>
      </c>
      <c r="S162" s="23" t="str">
        <f>IFERROR(VLOOKUP(S378,DAY!$A$2:$E$3000,4,0),0)</f>
        <v>火</v>
      </c>
      <c r="T162" s="23" t="str">
        <f>IFERROR(VLOOKUP(T378,DAY!$A$2:$E$3000,4,0),0)</f>
        <v>水</v>
      </c>
      <c r="U162" s="23" t="str">
        <f>IFERROR(VLOOKUP(U378,DAY!$A$2:$E$3000,4,0),0)</f>
        <v>木</v>
      </c>
      <c r="V162" s="23" t="str">
        <f>IFERROR(VLOOKUP(V378,DAY!$A$2:$E$3000,4,0),0)</f>
        <v>金</v>
      </c>
      <c r="W162" s="23" t="str">
        <f>IFERROR(VLOOKUP(W378,DAY!$A$2:$E$3000,4,0),0)</f>
        <v>土</v>
      </c>
      <c r="X162" s="23" t="str">
        <f>IFERROR(VLOOKUP(X378,DAY!$A$2:$E$3000,4,0),0)</f>
        <v>日</v>
      </c>
      <c r="Y162" s="23" t="str">
        <f>IFERROR(VLOOKUP(Y378,DAY!$A$2:$E$3000,4,0),0)</f>
        <v>月</v>
      </c>
      <c r="Z162" s="23" t="str">
        <f>IFERROR(VLOOKUP(Z378,DAY!$A$2:$E$3000,4,0),0)</f>
        <v>火</v>
      </c>
      <c r="AA162" s="23" t="str">
        <f>IFERROR(VLOOKUP(AA378,DAY!$A$2:$E$3000,4,0),0)</f>
        <v>水</v>
      </c>
      <c r="AB162" s="23" t="str">
        <f>IFERROR(VLOOKUP(AB378,DAY!$A$2:$E$3000,4,0),0)</f>
        <v>木</v>
      </c>
      <c r="AC162" s="23" t="str">
        <f>IFERROR(VLOOKUP(AC378,DAY!$A$2:$E$3000,4,0),0)</f>
        <v>金</v>
      </c>
      <c r="AD162" s="23" t="str">
        <f>IFERROR(VLOOKUP(AD378,DAY!$A$2:$E$3000,4,0),0)</f>
        <v>土</v>
      </c>
      <c r="AE162" s="23" t="str">
        <f>IFERROR(VLOOKUP(AE378,DAY!$A$2:$E$3000,4,0),0)</f>
        <v>日</v>
      </c>
      <c r="AF162" s="498"/>
      <c r="AG162" s="510"/>
      <c r="AH162" s="523"/>
      <c r="AI162" s="536"/>
      <c r="AJ162" s="510"/>
      <c r="AK162" s="129"/>
      <c r="AN162" s="177"/>
      <c r="AO162" s="177"/>
      <c r="AR162" s="25">
        <f>IFERROR(VLOOKUP(AR379,DAY!$A$2:$E$744,3,0),0)</f>
        <v>0</v>
      </c>
    </row>
    <row r="163" spans="1:53" ht="89.25" customHeight="1">
      <c r="A163" s="11"/>
      <c r="B163" s="387" t="s">
        <v>11</v>
      </c>
      <c r="C163" s="396"/>
      <c r="D163" s="24" t="str">
        <f>IFERROR(VLOOKUP(D378,DAY!$A$2:$E$3000,5,0),0)</f>
        <v/>
      </c>
      <c r="E163" s="24" t="str">
        <f>IFERROR(VLOOKUP(E378,DAY!$A$2:$E$3000,5,0),0)</f>
        <v/>
      </c>
      <c r="F163" s="24" t="str">
        <f>IFERROR(VLOOKUP(F378,DAY!$A$2:$E$3000,5,0),0)</f>
        <v/>
      </c>
      <c r="G163" s="24" t="str">
        <f>IFERROR(VLOOKUP(G378,DAY!$A$2:$E$3000,5,0),0)</f>
        <v/>
      </c>
      <c r="H163" s="24" t="str">
        <f>IFERROR(VLOOKUP(H378,DAY!$A$2:$E$3000,5,0),0)</f>
        <v/>
      </c>
      <c r="I163" s="24" t="str">
        <f>IFERROR(VLOOKUP(I378,DAY!$A$2:$E$3000,5,0),0)</f>
        <v/>
      </c>
      <c r="J163" s="24" t="str">
        <f>IFERROR(VLOOKUP(J378,DAY!$A$2:$E$3000,5,0),0)</f>
        <v/>
      </c>
      <c r="K163" s="24" t="str">
        <f>IFERROR(VLOOKUP(K378,DAY!$A$2:$E$3000,5,0),0)</f>
        <v/>
      </c>
      <c r="L163" s="24" t="str">
        <f>IFERROR(VLOOKUP(L378,DAY!$A$2:$E$3000,5,0),0)</f>
        <v/>
      </c>
      <c r="M163" s="24" t="str">
        <f>IFERROR(VLOOKUP(M378,DAY!$A$2:$E$3000,5,0),0)</f>
        <v/>
      </c>
      <c r="N163" s="24" t="str">
        <f>IFERROR(VLOOKUP(N378,DAY!$A$2:$E$3000,5,0),0)</f>
        <v/>
      </c>
      <c r="O163" s="24" t="str">
        <f>IFERROR(VLOOKUP(O378,DAY!$A$2:$E$3000,5,0),0)</f>
        <v/>
      </c>
      <c r="P163" s="24" t="str">
        <f>IFERROR(VLOOKUP(P378,DAY!$A$2:$E$3000,5,0),0)</f>
        <v/>
      </c>
      <c r="Q163" s="24" t="str">
        <f>IFERROR(VLOOKUP(Q378,DAY!$A$2:$E$3000,5,0),0)</f>
        <v/>
      </c>
      <c r="R163" s="24" t="str">
        <f>IFERROR(VLOOKUP(R378,DAY!$A$2:$E$3000,5,0),0)</f>
        <v/>
      </c>
      <c r="S163" s="24" t="str">
        <f>IFERROR(VLOOKUP(S378,DAY!$A$2:$E$3000,5,0),0)</f>
        <v/>
      </c>
      <c r="T163" s="24" t="str">
        <f>IFERROR(VLOOKUP(T378,DAY!$A$2:$E$3000,5,0),0)</f>
        <v/>
      </c>
      <c r="U163" s="24" t="str">
        <f>IFERROR(VLOOKUP(U378,DAY!$A$2:$E$3000,5,0),0)</f>
        <v/>
      </c>
      <c r="V163" s="24" t="str">
        <f>IFERROR(VLOOKUP(V378,DAY!$A$2:$E$3000,5,0),0)</f>
        <v/>
      </c>
      <c r="W163" s="24" t="str">
        <f>IFERROR(VLOOKUP(W378,DAY!$A$2:$E$3000,5,0),0)</f>
        <v/>
      </c>
      <c r="X163" s="24" t="str">
        <f>IFERROR(VLOOKUP(X378,DAY!$A$2:$E$3000,5,0),0)</f>
        <v/>
      </c>
      <c r="Y163" s="24" t="str">
        <f>IFERROR(VLOOKUP(Y378,DAY!$A$2:$E$3000,5,0),0)</f>
        <v/>
      </c>
      <c r="Z163" s="24" t="str">
        <f>IFERROR(VLOOKUP(Z378,DAY!$A$2:$E$3000,5,0),0)</f>
        <v/>
      </c>
      <c r="AA163" s="24" t="str">
        <f>IFERROR(VLOOKUP(AA378,DAY!$A$2:$E$3000,5,0),0)</f>
        <v>元日</v>
      </c>
      <c r="AB163" s="24" t="str">
        <f>IFERROR(VLOOKUP(AB378,DAY!$A$2:$E$3000,5,0),0)</f>
        <v/>
      </c>
      <c r="AC163" s="24" t="str">
        <f>IFERROR(VLOOKUP(AC378,DAY!$A$2:$E$3000,5,0),0)</f>
        <v/>
      </c>
      <c r="AD163" s="24" t="str">
        <f>IFERROR(VLOOKUP(AD378,DAY!$A$2:$E$3000,5,0),0)</f>
        <v/>
      </c>
      <c r="AE163" s="24" t="str">
        <f>IFERROR(VLOOKUP(AE378,DAY!$A$2:$E$3000,5,0),0)</f>
        <v/>
      </c>
      <c r="AF163" s="498"/>
      <c r="AG163" s="510"/>
      <c r="AH163" s="524"/>
      <c r="AI163" s="536"/>
      <c r="AJ163" s="510"/>
      <c r="AK163" s="130"/>
      <c r="AN163" s="173"/>
      <c r="AO163" s="173"/>
      <c r="AR163" s="25">
        <f>IFERROR(VLOOKUP(AR379,DAY!$A$2:$E$744,4,0),0)</f>
        <v>0</v>
      </c>
    </row>
    <row r="164" spans="1:53" ht="27.75" customHeight="1">
      <c r="A164" s="11"/>
      <c r="B164" s="388" t="str">
        <f>$B$20</f>
        <v>作業員A</v>
      </c>
      <c r="C164" s="397" t="s">
        <v>3</v>
      </c>
      <c r="D164" s="412"/>
      <c r="E164" s="412"/>
      <c r="F164" s="412"/>
      <c r="G164" s="412"/>
      <c r="H164" s="412"/>
      <c r="I164" s="412"/>
      <c r="J164" s="412"/>
      <c r="K164" s="412"/>
      <c r="L164" s="412"/>
      <c r="M164" s="412"/>
      <c r="N164" s="412"/>
      <c r="O164" s="412"/>
      <c r="P164" s="412"/>
      <c r="Q164" s="412"/>
      <c r="R164" s="412"/>
      <c r="S164" s="412"/>
      <c r="T164" s="412"/>
      <c r="U164" s="412"/>
      <c r="V164" s="412"/>
      <c r="W164" s="412"/>
      <c r="X164" s="412"/>
      <c r="Y164" s="412"/>
      <c r="Z164" s="412"/>
      <c r="AA164" s="412"/>
      <c r="AB164" s="412"/>
      <c r="AC164" s="412"/>
      <c r="AD164" s="412"/>
      <c r="AE164" s="412"/>
      <c r="AF164" s="499">
        <f>IF(COUNT(D164:AE164)=0,+(COUNTIF(D164:AE164,"作業"))+(COUNTIF(D164:AE164,"休日")),"")</f>
        <v>0</v>
      </c>
      <c r="AG164" s="511">
        <f>IF(+COUNT(D164:AE164)=0,(COUNTIF(D164:AE164,"休日")),"")</f>
        <v>0</v>
      </c>
      <c r="AH164" s="525">
        <f>IFERROR(IF(COUNTA(D164:AE164)=0,0,IF(COUNTA(D164:AE164)&lt;28,$G$359,IF(AN165&gt;0.284,$G$357,$G$358))),0)</f>
        <v>0</v>
      </c>
      <c r="AI164" s="537">
        <f>IF(COUNT(D165:AE165)=0,+(COUNTIF(D165:AE165,"作業"))+(COUNTIF(D165:AE165,"休日")),"")</f>
        <v>0</v>
      </c>
      <c r="AJ164" s="511">
        <f>IF(COUNT(D165:AE165)=0,(COUNTIF(D165:AE165,"休日")),"")</f>
        <v>0</v>
      </c>
      <c r="AK164" s="554">
        <f>IFERROR(IF(COUNTA(D165:AE165)=0,0,IF(COUNTA(D165:AE165)&lt;28,$G$359,IF(AO165&gt;0.284,$G$355,$G$356))),0)</f>
        <v>0</v>
      </c>
      <c r="AM164" s="3"/>
      <c r="AN164" s="177"/>
      <c r="AO164" s="177"/>
      <c r="AP164" s="3"/>
      <c r="AQ164" s="3"/>
      <c r="AR164" s="24">
        <f>IFERROR(VLOOKUP(AR512,DAY!$A$2:$E$744,5,0),0)</f>
        <v>0</v>
      </c>
      <c r="AS164" s="3"/>
      <c r="AT164" s="3"/>
      <c r="AU164" s="3"/>
      <c r="AV164" s="3"/>
      <c r="AW164" s="3"/>
      <c r="AX164" s="3"/>
      <c r="AY164" s="3"/>
      <c r="AZ164" s="3"/>
      <c r="BA164" s="3"/>
    </row>
    <row r="165" spans="1:53" ht="27.75" customHeight="1">
      <c r="A165" s="11"/>
      <c r="B165" s="389"/>
      <c r="C165" s="398" t="s">
        <v>14</v>
      </c>
      <c r="D165" s="411"/>
      <c r="E165" s="411"/>
      <c r="F165" s="411"/>
      <c r="G165" s="411"/>
      <c r="H165" s="411"/>
      <c r="I165" s="411"/>
      <c r="J165" s="411"/>
      <c r="K165" s="411"/>
      <c r="L165" s="411"/>
      <c r="M165" s="411"/>
      <c r="N165" s="411"/>
      <c r="O165" s="411"/>
      <c r="P165" s="411"/>
      <c r="Q165" s="411"/>
      <c r="R165" s="411"/>
      <c r="S165" s="411"/>
      <c r="T165" s="411"/>
      <c r="U165" s="411"/>
      <c r="V165" s="411"/>
      <c r="W165" s="411"/>
      <c r="X165" s="411"/>
      <c r="Y165" s="411"/>
      <c r="Z165" s="411"/>
      <c r="AA165" s="411"/>
      <c r="AB165" s="411"/>
      <c r="AC165" s="411"/>
      <c r="AD165" s="411"/>
      <c r="AE165" s="411"/>
      <c r="AF165" s="500">
        <f>IFERROR(AN165,0)</f>
        <v>0</v>
      </c>
      <c r="AG165" s="512"/>
      <c r="AH165" s="526"/>
      <c r="AI165" s="538">
        <f>IFERROR(AO165,0)</f>
        <v>0</v>
      </c>
      <c r="AJ165" s="512"/>
      <c r="AK165" s="555"/>
      <c r="AN165" s="176" t="e">
        <f>ROUNDDOWN(AG164/AF164,3)</f>
        <v>#DIV/0!</v>
      </c>
      <c r="AO165" s="179" t="e">
        <f>ROUNDDOWN(AJ164/AI164,3)</f>
        <v>#DIV/0!</v>
      </c>
      <c r="AR165" s="182">
        <f>IFERROR(VLOOKUP(AR512,DAY!$A$2:$E$744,6,0),0)</f>
        <v>0</v>
      </c>
    </row>
    <row r="166" spans="1:53" ht="27.75" customHeight="1">
      <c r="A166" s="11"/>
      <c r="B166" s="388" t="str">
        <f>$B$22</f>
        <v>作業員B</v>
      </c>
      <c r="C166" s="397" t="s">
        <v>3</v>
      </c>
      <c r="D166" s="412"/>
      <c r="E166" s="412"/>
      <c r="F166" s="412"/>
      <c r="G166" s="412"/>
      <c r="H166" s="412"/>
      <c r="I166" s="412"/>
      <c r="J166" s="412"/>
      <c r="K166" s="412"/>
      <c r="L166" s="412"/>
      <c r="M166" s="412"/>
      <c r="N166" s="412"/>
      <c r="O166" s="412"/>
      <c r="P166" s="412"/>
      <c r="Q166" s="412"/>
      <c r="R166" s="412"/>
      <c r="S166" s="412"/>
      <c r="T166" s="412"/>
      <c r="U166" s="412"/>
      <c r="V166" s="412"/>
      <c r="W166" s="412"/>
      <c r="X166" s="412"/>
      <c r="Y166" s="412"/>
      <c r="Z166" s="412"/>
      <c r="AA166" s="412"/>
      <c r="AB166" s="412"/>
      <c r="AC166" s="412"/>
      <c r="AD166" s="412"/>
      <c r="AE166" s="412"/>
      <c r="AF166" s="499">
        <f>IF(COUNT(D166:AE166)=0,+(COUNTIF(D166:AE166,"作業"))+(COUNTIF(D166:AE166,"休日")),"")</f>
        <v>0</v>
      </c>
      <c r="AG166" s="511">
        <f>IF(+COUNT(D166:AE166)=0,(COUNTIF(D166:AE166,"休日")),"")</f>
        <v>0</v>
      </c>
      <c r="AH166" s="525">
        <f>IFERROR(IF(COUNTA(D166:AE166)=0,0,IF(COUNTA(D166:AE166)&lt;28,$G$359,IF(AN167&gt;0.284,$G$357,$G$358))),0)</f>
        <v>0</v>
      </c>
      <c r="AI166" s="537">
        <f>IF(COUNT(D167:AE167)=0,+(COUNTIF(D167:AE167,"作業"))+(COUNTIF(D167:AE167,"休日")),"")</f>
        <v>0</v>
      </c>
      <c r="AJ166" s="511">
        <f>IF(COUNT(D167:AE167)=0,(COUNTIF(D167:AE167,"休日")),"")</f>
        <v>0</v>
      </c>
      <c r="AK166" s="554">
        <f>IFERROR(IF(COUNTA(D167:AE167)=0,0,IF(COUNTA(D167:AE167)&lt;28,$G$359,IF(AO167&gt;0.284,$G$355,$G$356))),0)</f>
        <v>0</v>
      </c>
      <c r="AM166" s="3"/>
      <c r="AN166" s="177"/>
      <c r="AO166" s="177"/>
      <c r="AP166" s="3"/>
      <c r="AQ166" s="3"/>
      <c r="AR166" s="24">
        <f>IFERROR(VLOOKUP(AR508,DAY!$A$2:$E$744,5,0),0)</f>
        <v>0</v>
      </c>
      <c r="AS166" s="3"/>
      <c r="AT166" s="3"/>
      <c r="AU166" s="3"/>
      <c r="AV166" s="3"/>
      <c r="AW166" s="3"/>
      <c r="AX166" s="3"/>
      <c r="AY166" s="3"/>
      <c r="AZ166" s="3"/>
      <c r="BA166" s="3"/>
    </row>
    <row r="167" spans="1:53" ht="27.75" customHeight="1">
      <c r="A167" s="11"/>
      <c r="B167" s="389"/>
      <c r="C167" s="398" t="s">
        <v>14</v>
      </c>
      <c r="D167" s="411"/>
      <c r="E167" s="411"/>
      <c r="F167" s="411"/>
      <c r="G167" s="411"/>
      <c r="H167" s="411"/>
      <c r="I167" s="411"/>
      <c r="J167" s="411"/>
      <c r="K167" s="411"/>
      <c r="L167" s="411"/>
      <c r="M167" s="411"/>
      <c r="N167" s="411"/>
      <c r="O167" s="411"/>
      <c r="P167" s="411"/>
      <c r="Q167" s="411"/>
      <c r="R167" s="411"/>
      <c r="S167" s="411"/>
      <c r="T167" s="411"/>
      <c r="U167" s="411"/>
      <c r="V167" s="411"/>
      <c r="W167" s="411"/>
      <c r="X167" s="411"/>
      <c r="Y167" s="411"/>
      <c r="Z167" s="411"/>
      <c r="AA167" s="411"/>
      <c r="AB167" s="411"/>
      <c r="AC167" s="411"/>
      <c r="AD167" s="411"/>
      <c r="AE167" s="411"/>
      <c r="AF167" s="500">
        <f>IFERROR(AN167,0)</f>
        <v>0</v>
      </c>
      <c r="AG167" s="512"/>
      <c r="AH167" s="526"/>
      <c r="AI167" s="538">
        <f>IFERROR(AO167,0)</f>
        <v>0</v>
      </c>
      <c r="AJ167" s="512"/>
      <c r="AK167" s="555"/>
      <c r="AN167" s="176" t="e">
        <f>ROUNDDOWN(AG166/AF166,3)</f>
        <v>#DIV/0!</v>
      </c>
      <c r="AO167" s="179" t="e">
        <f>ROUNDDOWN(AJ166/AI166,3)</f>
        <v>#DIV/0!</v>
      </c>
      <c r="AR167" s="182">
        <f>IFERROR(VLOOKUP(AR508,DAY!$A$2:$E$744,6,0),0)</f>
        <v>0</v>
      </c>
    </row>
    <row r="168" spans="1:53" ht="27.75" customHeight="1">
      <c r="A168" s="11"/>
      <c r="B168" s="388" t="str">
        <f>$B$24</f>
        <v>作業員C</v>
      </c>
      <c r="C168" s="397" t="s">
        <v>3</v>
      </c>
      <c r="D168" s="412"/>
      <c r="E168" s="412"/>
      <c r="F168" s="412"/>
      <c r="G168" s="412"/>
      <c r="H168" s="412"/>
      <c r="I168" s="412"/>
      <c r="J168" s="412"/>
      <c r="K168" s="412"/>
      <c r="L168" s="412"/>
      <c r="M168" s="412"/>
      <c r="N168" s="412"/>
      <c r="O168" s="412"/>
      <c r="P168" s="412"/>
      <c r="Q168" s="412"/>
      <c r="R168" s="412"/>
      <c r="S168" s="412"/>
      <c r="T168" s="412"/>
      <c r="U168" s="412"/>
      <c r="V168" s="412"/>
      <c r="W168" s="412"/>
      <c r="X168" s="412"/>
      <c r="Y168" s="412"/>
      <c r="Z168" s="412"/>
      <c r="AA168" s="412"/>
      <c r="AB168" s="412"/>
      <c r="AC168" s="412"/>
      <c r="AD168" s="412"/>
      <c r="AE168" s="412"/>
      <c r="AF168" s="499">
        <f>IF(COUNT(D168:AE168)=0,+(COUNTIF(D168:AE168,"作業"))+(COUNTIF(D168:AE168,"休日")),"")</f>
        <v>0</v>
      </c>
      <c r="AG168" s="511">
        <f>IF(+COUNT(D168:AE168)=0,(COUNTIF(D168:AE168,"休日")),"")</f>
        <v>0</v>
      </c>
      <c r="AH168" s="525">
        <f>IFERROR(IF(COUNTA(D168:AE168)=0,0,IF(COUNTA(D168:AE168)&lt;28,$G$359,IF(AN169&gt;0.284,$G$357,$G$358))),0)</f>
        <v>0</v>
      </c>
      <c r="AI168" s="537">
        <f>IF(COUNT(D169:AE169)=0,+(COUNTIF(D169:AE169,"作業"))+(COUNTIF(D169:AE169,"休日")),"")</f>
        <v>0</v>
      </c>
      <c r="AJ168" s="511">
        <f>IF(COUNT(D169:AE169)=0,(COUNTIF(D169:AE169,"休日")),"")</f>
        <v>0</v>
      </c>
      <c r="AK168" s="554">
        <f>IFERROR(IF(COUNTA(D169:AE169)=0,0,IF(COUNTA(D169:AE169)&lt;28,$G$359,IF(AO169&gt;0.284,$G$355,$G$356))),0)</f>
        <v>0</v>
      </c>
      <c r="AM168" s="3"/>
      <c r="AN168" s="177"/>
      <c r="AO168" s="177"/>
      <c r="AP168" s="3"/>
      <c r="AQ168" s="3"/>
      <c r="AR168" s="24">
        <f>IFERROR(VLOOKUP(AR510,DAY!$A$2:$E$744,5,0),0)</f>
        <v>0</v>
      </c>
      <c r="AS168" s="3"/>
      <c r="AT168" s="3"/>
      <c r="AU168" s="3"/>
      <c r="AV168" s="3"/>
      <c r="AW168" s="3"/>
      <c r="AX168" s="3"/>
      <c r="AY168" s="3"/>
      <c r="AZ168" s="3"/>
      <c r="BA168" s="3"/>
    </row>
    <row r="169" spans="1:53" ht="27.75" customHeight="1">
      <c r="A169" s="11"/>
      <c r="B169" s="389"/>
      <c r="C169" s="398" t="s">
        <v>14</v>
      </c>
      <c r="D169" s="411"/>
      <c r="E169" s="411"/>
      <c r="F169" s="411"/>
      <c r="G169" s="411"/>
      <c r="H169" s="411"/>
      <c r="I169" s="411"/>
      <c r="J169" s="411"/>
      <c r="K169" s="411"/>
      <c r="L169" s="411"/>
      <c r="M169" s="411"/>
      <c r="N169" s="411"/>
      <c r="O169" s="411"/>
      <c r="P169" s="411"/>
      <c r="Q169" s="411"/>
      <c r="R169" s="411"/>
      <c r="S169" s="411"/>
      <c r="T169" s="411"/>
      <c r="U169" s="411"/>
      <c r="V169" s="411"/>
      <c r="W169" s="411"/>
      <c r="X169" s="411"/>
      <c r="Y169" s="411"/>
      <c r="Z169" s="411"/>
      <c r="AA169" s="411"/>
      <c r="AB169" s="411"/>
      <c r="AC169" s="411"/>
      <c r="AD169" s="411"/>
      <c r="AE169" s="411"/>
      <c r="AF169" s="500">
        <f>IFERROR(AN169,0)</f>
        <v>0</v>
      </c>
      <c r="AG169" s="512"/>
      <c r="AH169" s="526"/>
      <c r="AI169" s="538">
        <f>IFERROR(AO169,0)</f>
        <v>0</v>
      </c>
      <c r="AJ169" s="512"/>
      <c r="AK169" s="555"/>
      <c r="AN169" s="176" t="e">
        <f>ROUNDDOWN(AG168/AF168,3)</f>
        <v>#DIV/0!</v>
      </c>
      <c r="AO169" s="179" t="e">
        <f>ROUNDDOWN(AJ168/AI168,3)</f>
        <v>#DIV/0!</v>
      </c>
      <c r="AR169" s="182">
        <f>IFERROR(VLOOKUP(AR510,DAY!$A$2:$E$744,6,0),0)</f>
        <v>0</v>
      </c>
    </row>
    <row r="170" spans="1:53" ht="27.75" customHeight="1">
      <c r="A170" s="11"/>
      <c r="B170" s="388" t="str">
        <f>$B$26</f>
        <v>作業員D</v>
      </c>
      <c r="C170" s="397" t="s">
        <v>3</v>
      </c>
      <c r="D170" s="412"/>
      <c r="E170" s="412"/>
      <c r="F170" s="412"/>
      <c r="G170" s="412"/>
      <c r="H170" s="412"/>
      <c r="I170" s="412"/>
      <c r="J170" s="412"/>
      <c r="K170" s="412"/>
      <c r="L170" s="412"/>
      <c r="M170" s="412"/>
      <c r="N170" s="412"/>
      <c r="O170" s="412"/>
      <c r="P170" s="412"/>
      <c r="Q170" s="412"/>
      <c r="R170" s="412"/>
      <c r="S170" s="412"/>
      <c r="T170" s="412"/>
      <c r="U170" s="412"/>
      <c r="V170" s="412"/>
      <c r="W170" s="412"/>
      <c r="X170" s="412"/>
      <c r="Y170" s="412"/>
      <c r="Z170" s="412"/>
      <c r="AA170" s="412"/>
      <c r="AB170" s="412"/>
      <c r="AC170" s="412"/>
      <c r="AD170" s="412"/>
      <c r="AE170" s="412"/>
      <c r="AF170" s="499">
        <f>IF(COUNT(D170:AE170)=0,+(COUNTIF(D170:AE170,"作業"))+(COUNTIF(D170:AE170,"休日")),"")</f>
        <v>0</v>
      </c>
      <c r="AG170" s="511">
        <f>IF(+COUNT(D170:AE170)=0,(COUNTIF(D170:AE170,"休日")),"")</f>
        <v>0</v>
      </c>
      <c r="AH170" s="525">
        <f>IFERROR(IF(COUNTA(D170:AE170)=0,0,IF(COUNTA(D170:AE170)&lt;28,$G$359,IF(AN171&gt;0.284,$G$357,$G$358))),0)</f>
        <v>0</v>
      </c>
      <c r="AI170" s="537">
        <f>IF(COUNT(D171:AE171)=0,+(COUNTIF(D171:AE171,"作業"))+(COUNTIF(D171:AE171,"休日")),"")</f>
        <v>0</v>
      </c>
      <c r="AJ170" s="511">
        <f>IF(COUNT(D171:AE171)=0,(COUNTIF(D171:AE171,"休日")),"")</f>
        <v>0</v>
      </c>
      <c r="AK170" s="554">
        <f>IFERROR(IF(COUNTA(D171:AE171)=0,0,IF(COUNTA(D171:AE171)&lt;28,$G$359,IF(AO171&gt;0.284,$G$355,$G$356))),0)</f>
        <v>0</v>
      </c>
      <c r="AM170" s="3"/>
      <c r="AN170" s="177"/>
      <c r="AO170" s="177"/>
      <c r="AP170" s="3"/>
      <c r="AQ170" s="3"/>
      <c r="AR170" s="24">
        <f>IFERROR(VLOOKUP(AR512,DAY!$A$2:$E$744,5,0),0)</f>
        <v>0</v>
      </c>
      <c r="AS170" s="3"/>
      <c r="AT170" s="3"/>
      <c r="AU170" s="3"/>
      <c r="AV170" s="3"/>
      <c r="AW170" s="3"/>
      <c r="AX170" s="3"/>
      <c r="AY170" s="3"/>
      <c r="AZ170" s="3"/>
      <c r="BA170" s="3"/>
    </row>
    <row r="171" spans="1:53" ht="27.75" customHeight="1">
      <c r="A171" s="11"/>
      <c r="B171" s="389"/>
      <c r="C171" s="398" t="s">
        <v>14</v>
      </c>
      <c r="D171" s="411"/>
      <c r="E171" s="411"/>
      <c r="F171" s="411"/>
      <c r="G171" s="411"/>
      <c r="H171" s="411"/>
      <c r="I171" s="411"/>
      <c r="J171" s="411"/>
      <c r="K171" s="411"/>
      <c r="L171" s="411"/>
      <c r="M171" s="411"/>
      <c r="N171" s="411"/>
      <c r="O171" s="411"/>
      <c r="P171" s="411"/>
      <c r="Q171" s="411"/>
      <c r="R171" s="411"/>
      <c r="S171" s="411"/>
      <c r="T171" s="411"/>
      <c r="U171" s="411"/>
      <c r="V171" s="411"/>
      <c r="W171" s="411"/>
      <c r="X171" s="411"/>
      <c r="Y171" s="411"/>
      <c r="Z171" s="411"/>
      <c r="AA171" s="411"/>
      <c r="AB171" s="411"/>
      <c r="AC171" s="411"/>
      <c r="AD171" s="411"/>
      <c r="AE171" s="411"/>
      <c r="AF171" s="500">
        <f>IFERROR(AN171,0)</f>
        <v>0</v>
      </c>
      <c r="AG171" s="512"/>
      <c r="AH171" s="526"/>
      <c r="AI171" s="538">
        <f>IFERROR(AO171,0)</f>
        <v>0</v>
      </c>
      <c r="AJ171" s="512"/>
      <c r="AK171" s="555"/>
      <c r="AN171" s="176" t="e">
        <f>ROUNDDOWN(AG170/AF170,3)</f>
        <v>#DIV/0!</v>
      </c>
      <c r="AO171" s="179" t="e">
        <f>ROUNDDOWN(AJ170/AI170,3)</f>
        <v>#DIV/0!</v>
      </c>
      <c r="AR171" s="182">
        <f>IFERROR(VLOOKUP(AR512,DAY!$A$2:$E$744,6,0),0)</f>
        <v>0</v>
      </c>
    </row>
    <row r="172" spans="1:53" ht="27.75" customHeight="1">
      <c r="A172" s="11"/>
      <c r="B172" s="388" t="str">
        <f>$B$28</f>
        <v>作業員E</v>
      </c>
      <c r="C172" s="397" t="s">
        <v>3</v>
      </c>
      <c r="D172" s="412"/>
      <c r="E172" s="412"/>
      <c r="F172" s="412"/>
      <c r="G172" s="412"/>
      <c r="H172" s="412"/>
      <c r="I172" s="412"/>
      <c r="J172" s="412"/>
      <c r="K172" s="412"/>
      <c r="L172" s="412"/>
      <c r="M172" s="412"/>
      <c r="N172" s="412"/>
      <c r="O172" s="412"/>
      <c r="P172" s="412"/>
      <c r="Q172" s="412"/>
      <c r="R172" s="412"/>
      <c r="S172" s="412"/>
      <c r="T172" s="412"/>
      <c r="U172" s="412"/>
      <c r="V172" s="412"/>
      <c r="W172" s="412"/>
      <c r="X172" s="412"/>
      <c r="Y172" s="412"/>
      <c r="Z172" s="412"/>
      <c r="AA172" s="412"/>
      <c r="AB172" s="412"/>
      <c r="AC172" s="412"/>
      <c r="AD172" s="412"/>
      <c r="AE172" s="412"/>
      <c r="AF172" s="499">
        <f>IF(COUNT(D172:AE172)=0,+(COUNTIF(D172:AE172,"作業"))+(COUNTIF(D172:AE172,"休日")),"")</f>
        <v>0</v>
      </c>
      <c r="AG172" s="511">
        <f>IF(+COUNT(D172:AE172)=0,(COUNTIF(D172:AE172,"休日")),"")</f>
        <v>0</v>
      </c>
      <c r="AH172" s="525">
        <f>IFERROR(IF(COUNTA(D172:AE172)=0,0,IF(COUNTA(D172:AE172)&lt;28,$G$359,IF(AN173&gt;0.284,$G$357,$G$358))),0)</f>
        <v>0</v>
      </c>
      <c r="AI172" s="537">
        <f>IF(COUNT(D173:AE173)=0,+(COUNTIF(D173:AE173,"作業"))+(COUNTIF(D173:AE173,"休日")),"")</f>
        <v>0</v>
      </c>
      <c r="AJ172" s="511">
        <f>IF(COUNT(D173:AE173)=0,(COUNTIF(D173:AE173,"休日")),"")</f>
        <v>0</v>
      </c>
      <c r="AK172" s="554">
        <f>IFERROR(IF(COUNTA(D173:AE173)=0,0,IF(COUNTA(D173:AE173)&lt;28,$G$359,IF(AO173&gt;0.284,$G$355,$G$356))),0)</f>
        <v>0</v>
      </c>
      <c r="AM172" s="3"/>
      <c r="AN172" s="177"/>
      <c r="AO172" s="177"/>
      <c r="AP172" s="3"/>
      <c r="AQ172" s="3"/>
      <c r="AR172" s="24">
        <f>IFERROR(VLOOKUP(AR514,DAY!$A$2:$E$744,5,0),0)</f>
        <v>0</v>
      </c>
      <c r="AS172" s="3"/>
      <c r="AT172" s="3"/>
      <c r="AU172" s="3"/>
      <c r="AV172" s="3"/>
      <c r="AW172" s="3"/>
      <c r="AX172" s="3"/>
      <c r="AY172" s="3"/>
      <c r="AZ172" s="3"/>
      <c r="BA172" s="3"/>
    </row>
    <row r="173" spans="1:53" ht="27.75" customHeight="1">
      <c r="A173" s="11"/>
      <c r="B173" s="389"/>
      <c r="C173" s="398" t="s">
        <v>14</v>
      </c>
      <c r="D173" s="411"/>
      <c r="E173" s="411"/>
      <c r="F173" s="411"/>
      <c r="G173" s="411"/>
      <c r="H173" s="411"/>
      <c r="I173" s="411"/>
      <c r="J173" s="411"/>
      <c r="K173" s="411"/>
      <c r="L173" s="411"/>
      <c r="M173" s="411"/>
      <c r="N173" s="411"/>
      <c r="O173" s="411"/>
      <c r="P173" s="411"/>
      <c r="Q173" s="411"/>
      <c r="R173" s="411"/>
      <c r="S173" s="411"/>
      <c r="T173" s="411"/>
      <c r="U173" s="411"/>
      <c r="V173" s="411"/>
      <c r="W173" s="411"/>
      <c r="X173" s="411"/>
      <c r="Y173" s="411"/>
      <c r="Z173" s="411"/>
      <c r="AA173" s="411"/>
      <c r="AB173" s="411"/>
      <c r="AC173" s="411"/>
      <c r="AD173" s="411"/>
      <c r="AE173" s="411"/>
      <c r="AF173" s="500">
        <f>IFERROR(AN173,0)</f>
        <v>0</v>
      </c>
      <c r="AG173" s="512"/>
      <c r="AH173" s="526"/>
      <c r="AI173" s="538">
        <f>IFERROR(AO173,0)</f>
        <v>0</v>
      </c>
      <c r="AJ173" s="512"/>
      <c r="AK173" s="555"/>
      <c r="AN173" s="176" t="e">
        <f>ROUNDDOWN(AG172/AF172,3)</f>
        <v>#DIV/0!</v>
      </c>
      <c r="AO173" s="179" t="e">
        <f>ROUNDDOWN(AJ172/AI172,3)</f>
        <v>#DIV/0!</v>
      </c>
      <c r="AR173" s="182">
        <f>IFERROR(VLOOKUP(AR514,DAY!$A$2:$E$744,6,0),0)</f>
        <v>0</v>
      </c>
    </row>
    <row r="174" spans="1:53" ht="27.75" customHeight="1">
      <c r="A174" s="11"/>
      <c r="B174" s="388" t="str">
        <f>$B$30</f>
        <v>作業員F</v>
      </c>
      <c r="C174" s="397" t="s">
        <v>3</v>
      </c>
      <c r="D174" s="412"/>
      <c r="E174" s="412"/>
      <c r="F174" s="412"/>
      <c r="G174" s="412"/>
      <c r="H174" s="412"/>
      <c r="I174" s="412"/>
      <c r="J174" s="412"/>
      <c r="K174" s="412"/>
      <c r="L174" s="412"/>
      <c r="M174" s="412"/>
      <c r="N174" s="412"/>
      <c r="O174" s="412"/>
      <c r="P174" s="412"/>
      <c r="Q174" s="412"/>
      <c r="R174" s="412"/>
      <c r="S174" s="412"/>
      <c r="T174" s="412"/>
      <c r="U174" s="412"/>
      <c r="V174" s="412"/>
      <c r="W174" s="412"/>
      <c r="X174" s="412"/>
      <c r="Y174" s="412"/>
      <c r="Z174" s="412"/>
      <c r="AA174" s="412"/>
      <c r="AB174" s="412"/>
      <c r="AC174" s="412"/>
      <c r="AD174" s="412"/>
      <c r="AE174" s="412"/>
      <c r="AF174" s="499">
        <f>IF(COUNT(D174:AE174)=0,+(COUNTIF(D174:AE174,"作業"))+(COUNTIF(D174:AE174,"休日")),"")</f>
        <v>0</v>
      </c>
      <c r="AG174" s="511">
        <f>IF(+COUNT(D174:AE174)=0,(COUNTIF(D174:AE174,"休日")),"")</f>
        <v>0</v>
      </c>
      <c r="AH174" s="525">
        <f>IFERROR(IF(COUNTA(D174:AE174)=0,0,IF(COUNTA(D174:AE174)&lt;28,$G$359,IF(AN175&gt;0.284,$G$357,$G$358))),0)</f>
        <v>0</v>
      </c>
      <c r="AI174" s="537">
        <f>IF(COUNT(D175:AE175)=0,+(COUNTIF(D175:AE175,"作業"))+(COUNTIF(D175:AE175,"休日")),"")</f>
        <v>0</v>
      </c>
      <c r="AJ174" s="511">
        <f>IF(COUNT(D175:AE175)=0,(COUNTIF(D175:AE175,"休日")),"")</f>
        <v>0</v>
      </c>
      <c r="AK174" s="554">
        <f>IFERROR(IF(COUNTA(D175:AE175)=0,0,IF(COUNTA(D175:AE175)&lt;28,$G$359,IF(AO175&gt;0.284,$G$355,$G$356))),0)</f>
        <v>0</v>
      </c>
      <c r="AM174" s="3"/>
      <c r="AN174" s="177"/>
      <c r="AO174" s="177"/>
      <c r="AR174" s="24">
        <f>IFERROR(VLOOKUP(AR379,DAY!$A$2:$E$744,5,0),0)</f>
        <v>0</v>
      </c>
    </row>
    <row r="175" spans="1:53" ht="27.75" customHeight="1">
      <c r="A175" s="12"/>
      <c r="B175" s="389"/>
      <c r="C175" s="400" t="s">
        <v>14</v>
      </c>
      <c r="D175" s="414"/>
      <c r="E175" s="414"/>
      <c r="F175" s="414"/>
      <c r="G175" s="414"/>
      <c r="H175" s="414"/>
      <c r="I175" s="414"/>
      <c r="J175" s="414"/>
      <c r="K175" s="414"/>
      <c r="L175" s="414"/>
      <c r="M175" s="414"/>
      <c r="N175" s="414"/>
      <c r="O175" s="414"/>
      <c r="P175" s="414"/>
      <c r="Q175" s="414"/>
      <c r="R175" s="414"/>
      <c r="S175" s="414"/>
      <c r="T175" s="414"/>
      <c r="U175" s="414"/>
      <c r="V175" s="414"/>
      <c r="W175" s="414"/>
      <c r="X175" s="414"/>
      <c r="Y175" s="414"/>
      <c r="Z175" s="414"/>
      <c r="AA175" s="414"/>
      <c r="AB175" s="414"/>
      <c r="AC175" s="414"/>
      <c r="AD175" s="414"/>
      <c r="AE175" s="414"/>
      <c r="AF175" s="502">
        <f>IFERROR(AN175,0)</f>
        <v>0</v>
      </c>
      <c r="AG175" s="514"/>
      <c r="AH175" s="529"/>
      <c r="AI175" s="540">
        <f>IFERROR(AO175,0)</f>
        <v>0</v>
      </c>
      <c r="AJ175" s="514"/>
      <c r="AK175" s="557"/>
      <c r="AN175" s="176" t="e">
        <f>ROUNDDOWN(AG174/AF174,3)</f>
        <v>#DIV/0!</v>
      </c>
      <c r="AO175" s="179" t="e">
        <f>ROUNDDOWN(AJ174/AI174,3)</f>
        <v>#DIV/0!</v>
      </c>
      <c r="AR175" s="182">
        <f>IFERROR(VLOOKUP(AR379,DAY!$A$2:$E$744,6,0),0)</f>
        <v>0</v>
      </c>
    </row>
    <row r="176" spans="1:53" ht="27.75" customHeight="1">
      <c r="A176" s="10" t="s">
        <v>80</v>
      </c>
      <c r="B176" s="384" t="s">
        <v>7</v>
      </c>
      <c r="C176" s="393"/>
      <c r="D176" s="26">
        <f>IFERROR(VLOOKUP(D379,DAY!$A$2:$E$3000,2,0),0)</f>
        <v>1</v>
      </c>
      <c r="E176" s="26">
        <f>IFERROR(VLOOKUP(E379,DAY!$A$2:$E$744,2,0),0)</f>
        <v>1</v>
      </c>
      <c r="F176" s="26">
        <f>IFERROR(VLOOKUP(F379,DAY!$A$2:$E$744,2,0),0)</f>
        <v>1</v>
      </c>
      <c r="G176" s="26">
        <f>IFERROR(VLOOKUP(G379,DAY!$A$2:$E$744,2,0),0)</f>
        <v>1</v>
      </c>
      <c r="H176" s="26">
        <f>IFERROR(VLOOKUP(H379,DAY!$A$2:$E$744,2,0),0)</f>
        <v>1</v>
      </c>
      <c r="I176" s="26">
        <f>IFERROR(VLOOKUP(I379,DAY!$A$2:$E$744,2,0),0)</f>
        <v>1</v>
      </c>
      <c r="J176" s="26">
        <f>IFERROR(VLOOKUP(J379,DAY!$A$2:$E$744,2,0),0)</f>
        <v>1</v>
      </c>
      <c r="K176" s="26">
        <f>IFERROR(VLOOKUP(K379,DAY!$A$2:$E$744,2,0),0)</f>
        <v>1</v>
      </c>
      <c r="L176" s="26">
        <f>IFERROR(VLOOKUP(L379,DAY!$A$2:$E$744,2,0),0)</f>
        <v>1</v>
      </c>
      <c r="M176" s="26">
        <f>IFERROR(VLOOKUP(M379,DAY!$A$2:$E$744,2,0),0)</f>
        <v>1</v>
      </c>
      <c r="N176" s="26">
        <f>IFERROR(VLOOKUP(N379,DAY!$A$2:$E$744,2,0),0)</f>
        <v>1</v>
      </c>
      <c r="O176" s="26">
        <f>IFERROR(VLOOKUP(O379,DAY!$A$2:$E$744,2,0),0)</f>
        <v>1</v>
      </c>
      <c r="P176" s="26">
        <f>IFERROR(VLOOKUP(P379,DAY!$A$2:$E$744,2,0),0)</f>
        <v>1</v>
      </c>
      <c r="Q176" s="26">
        <f>IFERROR(VLOOKUP(Q379,DAY!$A$2:$E$744,2,0),0)</f>
        <v>1</v>
      </c>
      <c r="R176" s="26">
        <f>IFERROR(VLOOKUP(R379,DAY!$A$2:$E$744,2,0),0)</f>
        <v>1</v>
      </c>
      <c r="S176" s="26">
        <f>IFERROR(VLOOKUP(S379,DAY!$A$2:$E$744,2,0),0)</f>
        <v>1</v>
      </c>
      <c r="T176" s="26">
        <f>IFERROR(VLOOKUP(T379,DAY!$A$2:$E$744,2,0),0)</f>
        <v>1</v>
      </c>
      <c r="U176" s="26">
        <f>IFERROR(VLOOKUP(U379,DAY!$A$2:$E$744,2,0),0)</f>
        <v>1</v>
      </c>
      <c r="V176" s="26">
        <f>IFERROR(VLOOKUP(V379,DAY!$A$2:$E$744,2,0),0)</f>
        <v>1</v>
      </c>
      <c r="W176" s="26">
        <f>IFERROR(VLOOKUP(W379,DAY!$A$2:$E$744,2,0),0)</f>
        <v>1</v>
      </c>
      <c r="X176" s="26">
        <f>IFERROR(VLOOKUP(X379,DAY!$A$2:$E$744,2,0),0)</f>
        <v>1</v>
      </c>
      <c r="Y176" s="26">
        <f>IFERROR(VLOOKUP(Y379,DAY!$A$2:$E$744,2,0),0)</f>
        <v>1</v>
      </c>
      <c r="Z176" s="26">
        <f>IFERROR(VLOOKUP(Z379,DAY!$A$2:$E$744,2,0),0)</f>
        <v>1</v>
      </c>
      <c r="AA176" s="26">
        <f>IFERROR(VLOOKUP(AA379,DAY!$A$2:$E$744,2,0),0)</f>
        <v>1</v>
      </c>
      <c r="AB176" s="26">
        <f>IFERROR(VLOOKUP(AB379,DAY!$A$2:$E$744,2,0),0)</f>
        <v>1</v>
      </c>
      <c r="AC176" s="26">
        <f>IFERROR(VLOOKUP(AC379,DAY!$A$2:$E$744,2,0),0)</f>
        <v>1</v>
      </c>
      <c r="AD176" s="26">
        <f>IFERROR(VLOOKUP(AD379,DAY!$A$2:$E$744,2,0),0)</f>
        <v>2</v>
      </c>
      <c r="AE176" s="26">
        <f>IFERROR(VLOOKUP(AE379,DAY!$A$2:$E$744,2,0),0)</f>
        <v>2</v>
      </c>
      <c r="AF176" s="503" t="s">
        <v>23</v>
      </c>
      <c r="AG176" s="515" t="s">
        <v>6</v>
      </c>
      <c r="AH176" s="523" t="s">
        <v>93</v>
      </c>
      <c r="AI176" s="535" t="s">
        <v>23</v>
      </c>
      <c r="AJ176" s="509" t="s">
        <v>26</v>
      </c>
      <c r="AK176" s="129" t="s">
        <v>93</v>
      </c>
      <c r="AL176" s="3"/>
      <c r="AN176" s="177"/>
      <c r="AO176" s="177"/>
      <c r="AR176" s="183">
        <f>IFERROR(VLOOKUP(AR379,DAY!$A$2:$E$744,7,0),0)</f>
        <v>0</v>
      </c>
    </row>
    <row r="177" spans="1:53" ht="27.75" customHeight="1">
      <c r="A177" s="11"/>
      <c r="B177" s="385" t="s">
        <v>8</v>
      </c>
      <c r="C177" s="394"/>
      <c r="D177" s="22">
        <f>IFERROR(VLOOKUP(D379,DAY!$A$2:$E$3000,3,0),0)</f>
        <v>6</v>
      </c>
      <c r="E177" s="22">
        <f>IFERROR(VLOOKUP(E379,DAY!$A$2:$E$744,3,0),0)</f>
        <v>7</v>
      </c>
      <c r="F177" s="22">
        <f>IFERROR(VLOOKUP(F379,DAY!$A$2:$E$744,3,0),0)</f>
        <v>8</v>
      </c>
      <c r="G177" s="22">
        <f>IFERROR(VLOOKUP(G379,DAY!$A$2:$E$744,3,0),0)</f>
        <v>9</v>
      </c>
      <c r="H177" s="22">
        <f>IFERROR(VLOOKUP(H379,DAY!$A$2:$E$744,3,0),0)</f>
        <v>10</v>
      </c>
      <c r="I177" s="22">
        <f>IFERROR(VLOOKUP(I379,DAY!$A$2:$E$744,3,0),0)</f>
        <v>11</v>
      </c>
      <c r="J177" s="22">
        <f>IFERROR(VLOOKUP(J379,DAY!$A$2:$E$744,3,0),0)</f>
        <v>12</v>
      </c>
      <c r="K177" s="22">
        <f>IFERROR(VLOOKUP(K379,DAY!$A$2:$E$744,3,0),0)</f>
        <v>13</v>
      </c>
      <c r="L177" s="22">
        <f>IFERROR(VLOOKUP(L379,DAY!$A$2:$E$744,3,0),0)</f>
        <v>14</v>
      </c>
      <c r="M177" s="22">
        <f>IFERROR(VLOOKUP(M379,DAY!$A$2:$E$744,3,0),0)</f>
        <v>15</v>
      </c>
      <c r="N177" s="22">
        <f>IFERROR(VLOOKUP(N379,DAY!$A$2:$E$744,3,0),0)</f>
        <v>16</v>
      </c>
      <c r="O177" s="22">
        <f>IFERROR(VLOOKUP(O379,DAY!$A$2:$E$744,3,0),0)</f>
        <v>17</v>
      </c>
      <c r="P177" s="22">
        <f>IFERROR(VLOOKUP(P379,DAY!$A$2:$E$744,3,0),0)</f>
        <v>18</v>
      </c>
      <c r="Q177" s="22">
        <f>IFERROR(VLOOKUP(Q379,DAY!$A$2:$E$744,3,0),0)</f>
        <v>19</v>
      </c>
      <c r="R177" s="22">
        <f>IFERROR(VLOOKUP(R379,DAY!$A$2:$E$744,3,0),0)</f>
        <v>20</v>
      </c>
      <c r="S177" s="22">
        <f>IFERROR(VLOOKUP(S379,DAY!$A$2:$E$744,3,0),0)</f>
        <v>21</v>
      </c>
      <c r="T177" s="22">
        <f>IFERROR(VLOOKUP(T379,DAY!$A$2:$E$744,3,0),0)</f>
        <v>22</v>
      </c>
      <c r="U177" s="22">
        <f>IFERROR(VLOOKUP(U379,DAY!$A$2:$E$744,3,0),0)</f>
        <v>23</v>
      </c>
      <c r="V177" s="22">
        <f>IFERROR(VLOOKUP(V379,DAY!$A$2:$E$744,3,0),0)</f>
        <v>24</v>
      </c>
      <c r="W177" s="22">
        <f>IFERROR(VLOOKUP(W379,DAY!$A$2:$E$744,3,0),0)</f>
        <v>25</v>
      </c>
      <c r="X177" s="22">
        <f>IFERROR(VLOOKUP(X379,DAY!$A$2:$E$744,3,0),0)</f>
        <v>26</v>
      </c>
      <c r="Y177" s="22">
        <f>IFERROR(VLOOKUP(Y379,DAY!$A$2:$E$744,3,0),0)</f>
        <v>27</v>
      </c>
      <c r="Z177" s="22">
        <f>IFERROR(VLOOKUP(Z379,DAY!$A$2:$E$744,3,0),0)</f>
        <v>28</v>
      </c>
      <c r="AA177" s="22">
        <f>IFERROR(VLOOKUP(AA379,DAY!$A$2:$E$744,3,0),0)</f>
        <v>29</v>
      </c>
      <c r="AB177" s="22">
        <f>IFERROR(VLOOKUP(AB379,DAY!$A$2:$E$744,3,0),0)</f>
        <v>30</v>
      </c>
      <c r="AC177" s="22">
        <f>IFERROR(VLOOKUP(AC379,DAY!$A$2:$E$744,3,0),0)</f>
        <v>31</v>
      </c>
      <c r="AD177" s="22">
        <f>IFERROR(VLOOKUP(AD379,DAY!$A$2:$E$744,3,0),0)</f>
        <v>1</v>
      </c>
      <c r="AE177" s="89">
        <f>IFERROR(VLOOKUP(AE379,DAY!$A$2:$E$744,3,0),0)</f>
        <v>2</v>
      </c>
      <c r="AF177" s="498"/>
      <c r="AG177" s="510"/>
      <c r="AH177" s="523"/>
      <c r="AI177" s="536"/>
      <c r="AJ177" s="510"/>
      <c r="AK177" s="129"/>
      <c r="AN177" s="177"/>
      <c r="AO177" s="177"/>
      <c r="AR177" s="23">
        <f>IFERROR(VLOOKUP(AR380,DAY!$A$2:$E$744,2,0),0)</f>
        <v>0</v>
      </c>
    </row>
    <row r="178" spans="1:53" ht="27.75" customHeight="1">
      <c r="A178" s="11"/>
      <c r="B178" s="386" t="s">
        <v>9</v>
      </c>
      <c r="C178" s="395"/>
      <c r="D178" s="23" t="str">
        <f>IFERROR(VLOOKUP(D379,DAY!$A$2:$E$3000,4,0),0)</f>
        <v>月</v>
      </c>
      <c r="E178" s="23" t="str">
        <f>IFERROR(VLOOKUP(E379,DAY!$A$2:$E$3000,4,0),0)</f>
        <v>火</v>
      </c>
      <c r="F178" s="23" t="str">
        <f>IFERROR(VLOOKUP(F379,DAY!$A$2:$E$3000,4,0),0)</f>
        <v>水</v>
      </c>
      <c r="G178" s="23" t="str">
        <f>IFERROR(VLOOKUP(G379,DAY!$A$2:$E$3000,4,0),0)</f>
        <v>木</v>
      </c>
      <c r="H178" s="23" t="str">
        <f>IFERROR(VLOOKUP(H379,DAY!$A$2:$E$3000,4,0),0)</f>
        <v>金</v>
      </c>
      <c r="I178" s="23" t="str">
        <f>IFERROR(VLOOKUP(I379,DAY!$A$2:$E$3000,4,0),0)</f>
        <v>土</v>
      </c>
      <c r="J178" s="23" t="str">
        <f>IFERROR(VLOOKUP(J379,DAY!$A$2:$E$3000,4,0),0)</f>
        <v>日</v>
      </c>
      <c r="K178" s="23" t="str">
        <f>IFERROR(VLOOKUP(K379,DAY!$A$2:$E$3000,4,0),0)</f>
        <v>月</v>
      </c>
      <c r="L178" s="23" t="str">
        <f>IFERROR(VLOOKUP(L379,DAY!$A$2:$E$3000,4,0),0)</f>
        <v>火</v>
      </c>
      <c r="M178" s="23" t="str">
        <f>IFERROR(VLOOKUP(M379,DAY!$A$2:$E$3000,4,0),0)</f>
        <v>水</v>
      </c>
      <c r="N178" s="23" t="str">
        <f>IFERROR(VLOOKUP(N379,DAY!$A$2:$E$3000,4,0),0)</f>
        <v>木</v>
      </c>
      <c r="O178" s="23" t="str">
        <f>IFERROR(VLOOKUP(O379,DAY!$A$2:$E$3000,4,0),0)</f>
        <v>金</v>
      </c>
      <c r="P178" s="23" t="str">
        <f>IFERROR(VLOOKUP(P379,DAY!$A$2:$E$3000,4,0),0)</f>
        <v>土</v>
      </c>
      <c r="Q178" s="23" t="str">
        <f>IFERROR(VLOOKUP(Q379,DAY!$A$2:$E$3000,4,0),0)</f>
        <v>日</v>
      </c>
      <c r="R178" s="23" t="str">
        <f>IFERROR(VLOOKUP(R379,DAY!$A$2:$E$3000,4,0),0)</f>
        <v>月</v>
      </c>
      <c r="S178" s="23" t="str">
        <f>IFERROR(VLOOKUP(S379,DAY!$A$2:$E$3000,4,0),0)</f>
        <v>火</v>
      </c>
      <c r="T178" s="23" t="str">
        <f>IFERROR(VLOOKUP(T379,DAY!$A$2:$E$3000,4,0),0)</f>
        <v>水</v>
      </c>
      <c r="U178" s="23" t="str">
        <f>IFERROR(VLOOKUP(U379,DAY!$A$2:$E$3000,4,0),0)</f>
        <v>木</v>
      </c>
      <c r="V178" s="23" t="str">
        <f>IFERROR(VLOOKUP(V379,DAY!$A$2:$E$3000,4,0),0)</f>
        <v>金</v>
      </c>
      <c r="W178" s="23" t="str">
        <f>IFERROR(VLOOKUP(W379,DAY!$A$2:$E$3000,4,0),0)</f>
        <v>土</v>
      </c>
      <c r="X178" s="23" t="str">
        <f>IFERROR(VLOOKUP(X379,DAY!$A$2:$E$3000,4,0),0)</f>
        <v>日</v>
      </c>
      <c r="Y178" s="23" t="str">
        <f>IFERROR(VLOOKUP(Y379,DAY!$A$2:$E$3000,4,0),0)</f>
        <v>月</v>
      </c>
      <c r="Z178" s="23" t="str">
        <f>IFERROR(VLOOKUP(Z379,DAY!$A$2:$E$3000,4,0),0)</f>
        <v>火</v>
      </c>
      <c r="AA178" s="23" t="str">
        <f>IFERROR(VLOOKUP(AA379,DAY!$A$2:$E$3000,4,0),0)</f>
        <v>水</v>
      </c>
      <c r="AB178" s="23" t="str">
        <f>IFERROR(VLOOKUP(AB379,DAY!$A$2:$E$3000,4,0),0)</f>
        <v>木</v>
      </c>
      <c r="AC178" s="23" t="str">
        <f>IFERROR(VLOOKUP(AC379,DAY!$A$2:$E$3000,4,0),0)</f>
        <v>金</v>
      </c>
      <c r="AD178" s="23" t="str">
        <f>IFERROR(VLOOKUP(AD379,DAY!$A$2:$E$3000,4,0),0)</f>
        <v>土</v>
      </c>
      <c r="AE178" s="23" t="str">
        <f>IFERROR(VLOOKUP(AE379,DAY!$A$2:$E$3000,4,0),0)</f>
        <v>日</v>
      </c>
      <c r="AF178" s="498"/>
      <c r="AG178" s="510"/>
      <c r="AH178" s="523"/>
      <c r="AI178" s="536"/>
      <c r="AJ178" s="510"/>
      <c r="AK178" s="129"/>
      <c r="AN178" s="177"/>
      <c r="AO178" s="177"/>
      <c r="AR178" s="25">
        <f>IFERROR(VLOOKUP(AR380,DAY!$A$2:$E$744,3,0),0)</f>
        <v>0</v>
      </c>
    </row>
    <row r="179" spans="1:53" ht="89.25" customHeight="1">
      <c r="A179" s="11"/>
      <c r="B179" s="387" t="s">
        <v>11</v>
      </c>
      <c r="C179" s="396"/>
      <c r="D179" s="24" t="str">
        <f>IFERROR(VLOOKUP(D379,DAY!$A$2:$E$3000,5,0),0)</f>
        <v/>
      </c>
      <c r="E179" s="24" t="str">
        <f>IFERROR(VLOOKUP(E379,DAY!$A$2:$E$3000,5,0),0)</f>
        <v/>
      </c>
      <c r="F179" s="24" t="str">
        <f>IFERROR(VLOOKUP(F379,DAY!$A$2:$E$3000,5,0),0)</f>
        <v/>
      </c>
      <c r="G179" s="24" t="str">
        <f>IFERROR(VLOOKUP(G379,DAY!$A$2:$E$3000,5,0),0)</f>
        <v/>
      </c>
      <c r="H179" s="24" t="str">
        <f>IFERROR(VLOOKUP(H379,DAY!$A$2:$E$3000,5,0),0)</f>
        <v/>
      </c>
      <c r="I179" s="24" t="str">
        <f>IFERROR(VLOOKUP(I379,DAY!$A$2:$E$3000,5,0),0)</f>
        <v/>
      </c>
      <c r="J179" s="24" t="str">
        <f>IFERROR(VLOOKUP(J379,DAY!$A$2:$E$3000,5,0),0)</f>
        <v/>
      </c>
      <c r="K179" s="24" t="str">
        <f>IFERROR(VLOOKUP(K379,DAY!$A$2:$E$3000,5,0),0)</f>
        <v>成人の日</v>
      </c>
      <c r="L179" s="24" t="str">
        <f>IFERROR(VLOOKUP(L379,DAY!$A$2:$E$3000,5,0),0)</f>
        <v/>
      </c>
      <c r="M179" s="24" t="str">
        <f>IFERROR(VLOOKUP(M379,DAY!$A$2:$E$3000,5,0),0)</f>
        <v/>
      </c>
      <c r="N179" s="24" t="str">
        <f>IFERROR(VLOOKUP(N379,DAY!$A$2:$E$3000,5,0),0)</f>
        <v/>
      </c>
      <c r="O179" s="24" t="str">
        <f>IFERROR(VLOOKUP(O379,DAY!$A$2:$E$3000,5,0),0)</f>
        <v/>
      </c>
      <c r="P179" s="24" t="str">
        <f>IFERROR(VLOOKUP(P379,DAY!$A$2:$E$3000,5,0),0)</f>
        <v/>
      </c>
      <c r="Q179" s="24" t="str">
        <f>IFERROR(VLOOKUP(Q379,DAY!$A$2:$E$3000,5,0),0)</f>
        <v/>
      </c>
      <c r="R179" s="24" t="str">
        <f>IFERROR(VLOOKUP(R379,DAY!$A$2:$E$3000,5,0),0)</f>
        <v/>
      </c>
      <c r="S179" s="24" t="str">
        <f>IFERROR(VLOOKUP(S379,DAY!$A$2:$E$3000,5,0),0)</f>
        <v/>
      </c>
      <c r="T179" s="24" t="str">
        <f>IFERROR(VLOOKUP(T379,DAY!$A$2:$E$3000,5,0),0)</f>
        <v/>
      </c>
      <c r="U179" s="24" t="str">
        <f>IFERROR(VLOOKUP(U379,DAY!$A$2:$E$3000,5,0),0)</f>
        <v/>
      </c>
      <c r="V179" s="24" t="str">
        <f>IFERROR(VLOOKUP(V379,DAY!$A$2:$E$3000,5,0),0)</f>
        <v/>
      </c>
      <c r="W179" s="24" t="str">
        <f>IFERROR(VLOOKUP(W379,DAY!$A$2:$E$3000,5,0),0)</f>
        <v/>
      </c>
      <c r="X179" s="24" t="str">
        <f>IFERROR(VLOOKUP(X379,DAY!$A$2:$E$3000,5,0),0)</f>
        <v/>
      </c>
      <c r="Y179" s="24" t="str">
        <f>IFERROR(VLOOKUP(Y379,DAY!$A$2:$E$3000,5,0),0)</f>
        <v/>
      </c>
      <c r="Z179" s="24" t="str">
        <f>IFERROR(VLOOKUP(Z379,DAY!$A$2:$E$3000,5,0),0)</f>
        <v/>
      </c>
      <c r="AA179" s="24" t="str">
        <f>IFERROR(VLOOKUP(AA379,DAY!$A$2:$E$3000,5,0),0)</f>
        <v/>
      </c>
      <c r="AB179" s="24" t="str">
        <f>IFERROR(VLOOKUP(AB379,DAY!$A$2:$E$3000,5,0),0)</f>
        <v/>
      </c>
      <c r="AC179" s="24" t="str">
        <f>IFERROR(VLOOKUP(AC379,DAY!$A$2:$E$3000,5,0),0)</f>
        <v/>
      </c>
      <c r="AD179" s="24" t="str">
        <f>IFERROR(VLOOKUP(AD379,DAY!$A$2:$E$3000,5,0),0)</f>
        <v/>
      </c>
      <c r="AE179" s="24" t="str">
        <f>IFERROR(VLOOKUP(AE379,DAY!$A$2:$E$3000,5,0),0)</f>
        <v/>
      </c>
      <c r="AF179" s="498"/>
      <c r="AG179" s="510"/>
      <c r="AH179" s="524"/>
      <c r="AI179" s="536"/>
      <c r="AJ179" s="510"/>
      <c r="AK179" s="130"/>
      <c r="AN179" s="173"/>
      <c r="AO179" s="173"/>
      <c r="AR179" s="25">
        <f>IFERROR(VLOOKUP(AR380,DAY!$A$2:$E$744,4,0),0)</f>
        <v>0</v>
      </c>
    </row>
    <row r="180" spans="1:53" ht="27.75" customHeight="1">
      <c r="A180" s="11"/>
      <c r="B180" s="388" t="str">
        <f>$B$20</f>
        <v>作業員A</v>
      </c>
      <c r="C180" s="397" t="s">
        <v>3</v>
      </c>
      <c r="D180" s="412"/>
      <c r="E180" s="412"/>
      <c r="F180" s="412"/>
      <c r="G180" s="412"/>
      <c r="H180" s="412"/>
      <c r="I180" s="412"/>
      <c r="J180" s="412"/>
      <c r="K180" s="412"/>
      <c r="L180" s="412"/>
      <c r="M180" s="412"/>
      <c r="N180" s="412"/>
      <c r="O180" s="412"/>
      <c r="P180" s="412"/>
      <c r="Q180" s="412"/>
      <c r="R180" s="412"/>
      <c r="S180" s="412"/>
      <c r="T180" s="412"/>
      <c r="U180" s="412"/>
      <c r="V180" s="412"/>
      <c r="W180" s="412"/>
      <c r="X180" s="412"/>
      <c r="Y180" s="412"/>
      <c r="Z180" s="412"/>
      <c r="AA180" s="412"/>
      <c r="AB180" s="412"/>
      <c r="AC180" s="412"/>
      <c r="AD180" s="412"/>
      <c r="AE180" s="412"/>
      <c r="AF180" s="499">
        <f>IF(COUNT(D180:AE180)=0,+(COUNTIF(D180:AE180,"作業"))+(COUNTIF(D180:AE180,"休日")),"")</f>
        <v>0</v>
      </c>
      <c r="AG180" s="511">
        <f>IF(+COUNT(D180:AE180)=0,(COUNTIF(D180:AE180,"休日")),"")</f>
        <v>0</v>
      </c>
      <c r="AH180" s="525">
        <f>IFERROR(IF(COUNTA(D180:AE180)=0,0,IF(COUNTA(D180:AE180)&lt;28,$G$359,IF(AN181&gt;0.284,$G$357,$G$358))),0)</f>
        <v>0</v>
      </c>
      <c r="AI180" s="537">
        <f>IF(COUNT(D181:AE181)=0,+(COUNTIF(D181:AE181,"作業"))+(COUNTIF(D181:AE181,"休日")),"")</f>
        <v>0</v>
      </c>
      <c r="AJ180" s="511">
        <f>IF(COUNT(D181:AE181)=0,(COUNTIF(D181:AE181,"休日")),"")</f>
        <v>0</v>
      </c>
      <c r="AK180" s="554">
        <f>IFERROR(IF(COUNTA(D181:AE181)=0,0,IF(COUNTA(D181:AE181)&lt;28,$G$359,IF(AO181&gt;0.284,$G$355,$G$356))),0)</f>
        <v>0</v>
      </c>
      <c r="AM180" s="3"/>
      <c r="AN180" s="177"/>
      <c r="AO180" s="177"/>
      <c r="AP180" s="3"/>
      <c r="AQ180" s="3"/>
      <c r="AR180" s="24">
        <f>IFERROR(VLOOKUP(AR528,DAY!$A$2:$E$744,5,0),0)</f>
        <v>0</v>
      </c>
      <c r="AS180" s="3"/>
      <c r="AT180" s="3"/>
      <c r="AU180" s="3"/>
      <c r="AV180" s="3"/>
      <c r="AW180" s="3"/>
      <c r="AX180" s="3"/>
      <c r="AY180" s="3"/>
      <c r="AZ180" s="3"/>
      <c r="BA180" s="3"/>
    </row>
    <row r="181" spans="1:53" ht="27.75" customHeight="1">
      <c r="A181" s="11"/>
      <c r="B181" s="389"/>
      <c r="C181" s="398" t="s">
        <v>14</v>
      </c>
      <c r="D181" s="411"/>
      <c r="E181" s="411"/>
      <c r="F181" s="411"/>
      <c r="G181" s="411"/>
      <c r="H181" s="411"/>
      <c r="I181" s="411"/>
      <c r="J181" s="411"/>
      <c r="K181" s="411"/>
      <c r="L181" s="411"/>
      <c r="M181" s="411"/>
      <c r="N181" s="411"/>
      <c r="O181" s="411"/>
      <c r="P181" s="411"/>
      <c r="Q181" s="411"/>
      <c r="R181" s="411"/>
      <c r="S181" s="411"/>
      <c r="T181" s="411"/>
      <c r="U181" s="411"/>
      <c r="V181" s="411"/>
      <c r="W181" s="411"/>
      <c r="X181" s="411"/>
      <c r="Y181" s="411"/>
      <c r="Z181" s="411"/>
      <c r="AA181" s="411"/>
      <c r="AB181" s="411"/>
      <c r="AC181" s="411"/>
      <c r="AD181" s="411"/>
      <c r="AE181" s="411"/>
      <c r="AF181" s="500">
        <f>IFERROR(AN181,0)</f>
        <v>0</v>
      </c>
      <c r="AG181" s="512"/>
      <c r="AH181" s="526"/>
      <c r="AI181" s="538">
        <f>IFERROR(AO181,0)</f>
        <v>0</v>
      </c>
      <c r="AJ181" s="512"/>
      <c r="AK181" s="555"/>
      <c r="AN181" s="176" t="e">
        <f>ROUNDDOWN(AG180/AF180,3)</f>
        <v>#DIV/0!</v>
      </c>
      <c r="AO181" s="179" t="e">
        <f>ROUNDDOWN(AJ180/AI180,3)</f>
        <v>#DIV/0!</v>
      </c>
      <c r="AR181" s="182">
        <f>IFERROR(VLOOKUP(AR528,DAY!$A$2:$E$744,6,0),0)</f>
        <v>0</v>
      </c>
    </row>
    <row r="182" spans="1:53" ht="27.75" customHeight="1">
      <c r="A182" s="11"/>
      <c r="B182" s="388" t="str">
        <f>$B$22</f>
        <v>作業員B</v>
      </c>
      <c r="C182" s="397" t="s">
        <v>3</v>
      </c>
      <c r="D182" s="412"/>
      <c r="E182" s="412"/>
      <c r="F182" s="412"/>
      <c r="G182" s="412"/>
      <c r="H182" s="412"/>
      <c r="I182" s="412"/>
      <c r="J182" s="412"/>
      <c r="K182" s="412"/>
      <c r="L182" s="412"/>
      <c r="M182" s="412"/>
      <c r="N182" s="412"/>
      <c r="O182" s="412"/>
      <c r="P182" s="412"/>
      <c r="Q182" s="412"/>
      <c r="R182" s="412"/>
      <c r="S182" s="412"/>
      <c r="T182" s="412"/>
      <c r="U182" s="412"/>
      <c r="V182" s="412"/>
      <c r="W182" s="412"/>
      <c r="X182" s="412"/>
      <c r="Y182" s="412"/>
      <c r="Z182" s="412"/>
      <c r="AA182" s="412"/>
      <c r="AB182" s="412"/>
      <c r="AC182" s="412"/>
      <c r="AD182" s="412"/>
      <c r="AE182" s="412"/>
      <c r="AF182" s="499">
        <f>IF(COUNT(D182:AE182)=0,+(COUNTIF(D182:AE182,"作業"))+(COUNTIF(D182:AE182,"休日")),"")</f>
        <v>0</v>
      </c>
      <c r="AG182" s="511">
        <f>IF(+COUNT(D182:AE182)=0,(COUNTIF(D182:AE182,"休日")),"")</f>
        <v>0</v>
      </c>
      <c r="AH182" s="525">
        <f>IFERROR(IF(COUNTA(D182:AE182)=0,0,IF(COUNTA(D182:AE182)&lt;28,$G$359,IF(AN183&gt;0.284,$G$357,$G$358))),0)</f>
        <v>0</v>
      </c>
      <c r="AI182" s="537">
        <f>IF(COUNT(D183:AE183)=0,+(COUNTIF(D183:AE183,"作業"))+(COUNTIF(D183:AE183,"休日")),"")</f>
        <v>0</v>
      </c>
      <c r="AJ182" s="511">
        <f>IF(COUNT(D183:AE183)=0,(COUNTIF(D183:AE183,"休日")),"")</f>
        <v>0</v>
      </c>
      <c r="AK182" s="554">
        <f>IFERROR(IF(COUNTA(D183:AE183)=0,0,IF(COUNTA(D183:AE183)&lt;28,$G$359,IF(AO183&gt;0.284,$G$355,$G$356))),0)</f>
        <v>0</v>
      </c>
      <c r="AM182" s="3"/>
      <c r="AN182" s="177"/>
      <c r="AO182" s="177"/>
      <c r="AP182" s="3"/>
      <c r="AQ182" s="3"/>
      <c r="AR182" s="24">
        <f>IFERROR(VLOOKUP(AR524,DAY!$A$2:$E$744,5,0),0)</f>
        <v>0</v>
      </c>
      <c r="AS182" s="3"/>
      <c r="AT182" s="3"/>
      <c r="AU182" s="3"/>
      <c r="AV182" s="3"/>
      <c r="AW182" s="3"/>
      <c r="AX182" s="3"/>
      <c r="AY182" s="3"/>
      <c r="AZ182" s="3"/>
      <c r="BA182" s="3"/>
    </row>
    <row r="183" spans="1:53" ht="27.75" customHeight="1">
      <c r="A183" s="11"/>
      <c r="B183" s="389"/>
      <c r="C183" s="398" t="s">
        <v>14</v>
      </c>
      <c r="D183" s="411"/>
      <c r="E183" s="411"/>
      <c r="F183" s="411"/>
      <c r="G183" s="411"/>
      <c r="H183" s="411"/>
      <c r="I183" s="411"/>
      <c r="J183" s="411"/>
      <c r="K183" s="411"/>
      <c r="L183" s="411"/>
      <c r="M183" s="411"/>
      <c r="N183" s="411"/>
      <c r="O183" s="411"/>
      <c r="P183" s="411"/>
      <c r="Q183" s="411"/>
      <c r="R183" s="411"/>
      <c r="S183" s="411"/>
      <c r="T183" s="411"/>
      <c r="U183" s="411"/>
      <c r="V183" s="411"/>
      <c r="W183" s="411"/>
      <c r="X183" s="411"/>
      <c r="Y183" s="411"/>
      <c r="Z183" s="411"/>
      <c r="AA183" s="411"/>
      <c r="AB183" s="411"/>
      <c r="AC183" s="411"/>
      <c r="AD183" s="411"/>
      <c r="AE183" s="411"/>
      <c r="AF183" s="500">
        <f>IFERROR(AN183,0)</f>
        <v>0</v>
      </c>
      <c r="AG183" s="512"/>
      <c r="AH183" s="526"/>
      <c r="AI183" s="538">
        <f>IFERROR(AO183,0)</f>
        <v>0</v>
      </c>
      <c r="AJ183" s="512"/>
      <c r="AK183" s="555"/>
      <c r="AN183" s="176" t="e">
        <f>ROUNDDOWN(AG182/AF182,3)</f>
        <v>#DIV/0!</v>
      </c>
      <c r="AO183" s="179" t="e">
        <f>ROUNDDOWN(AJ182/AI182,3)</f>
        <v>#DIV/0!</v>
      </c>
      <c r="AR183" s="182">
        <f>IFERROR(VLOOKUP(AR524,DAY!$A$2:$E$744,6,0),0)</f>
        <v>0</v>
      </c>
    </row>
    <row r="184" spans="1:53" ht="27.75" customHeight="1">
      <c r="A184" s="11"/>
      <c r="B184" s="388" t="str">
        <f>$B$24</f>
        <v>作業員C</v>
      </c>
      <c r="C184" s="397" t="s">
        <v>3</v>
      </c>
      <c r="D184" s="412"/>
      <c r="E184" s="412"/>
      <c r="F184" s="412"/>
      <c r="G184" s="412"/>
      <c r="H184" s="412"/>
      <c r="I184" s="412"/>
      <c r="J184" s="412"/>
      <c r="K184" s="412"/>
      <c r="L184" s="412"/>
      <c r="M184" s="412"/>
      <c r="N184" s="412"/>
      <c r="O184" s="412"/>
      <c r="P184" s="412"/>
      <c r="Q184" s="412"/>
      <c r="R184" s="412"/>
      <c r="S184" s="412"/>
      <c r="T184" s="412"/>
      <c r="U184" s="412"/>
      <c r="V184" s="412"/>
      <c r="W184" s="412"/>
      <c r="X184" s="412"/>
      <c r="Y184" s="412"/>
      <c r="Z184" s="412"/>
      <c r="AA184" s="412"/>
      <c r="AB184" s="412"/>
      <c r="AC184" s="412"/>
      <c r="AD184" s="412"/>
      <c r="AE184" s="412"/>
      <c r="AF184" s="499">
        <f>IF(COUNT(D184:AE184)=0,+(COUNTIF(D184:AE184,"作業"))+(COUNTIF(D184:AE184,"休日")),"")</f>
        <v>0</v>
      </c>
      <c r="AG184" s="511">
        <f>IF(+COUNT(D184:AE184)=0,(COUNTIF(D184:AE184,"休日")),"")</f>
        <v>0</v>
      </c>
      <c r="AH184" s="525">
        <f>IFERROR(IF(COUNTA(D184:AE184)=0,0,IF(COUNTA(D184:AE184)&lt;28,$G$359,IF(AN185&gt;0.284,$G$357,$G$358))),0)</f>
        <v>0</v>
      </c>
      <c r="AI184" s="537">
        <f>IF(COUNT(D185:AE185)=0,+(COUNTIF(D185:AE185,"作業"))+(COUNTIF(D185:AE185,"休日")),"")</f>
        <v>0</v>
      </c>
      <c r="AJ184" s="511">
        <f>IF(COUNT(D185:AE185)=0,(COUNTIF(D185:AE185,"休日")),"")</f>
        <v>0</v>
      </c>
      <c r="AK184" s="554">
        <f>IFERROR(IF(COUNTA(D185:AE185)=0,0,IF(COUNTA(D185:AE185)&lt;28,$G$359,IF(AO185&gt;0.284,$G$355,$G$356))),0)</f>
        <v>0</v>
      </c>
      <c r="AM184" s="3"/>
      <c r="AN184" s="177"/>
      <c r="AO184" s="177"/>
      <c r="AP184" s="3"/>
      <c r="AQ184" s="3"/>
      <c r="AR184" s="24">
        <f>IFERROR(VLOOKUP(AR526,DAY!$A$2:$E$744,5,0),0)</f>
        <v>0</v>
      </c>
      <c r="AS184" s="3"/>
      <c r="AT184" s="3"/>
      <c r="AU184" s="3"/>
      <c r="AV184" s="3"/>
      <c r="AW184" s="3"/>
      <c r="AX184" s="3"/>
      <c r="AY184" s="3"/>
      <c r="AZ184" s="3"/>
      <c r="BA184" s="3"/>
    </row>
    <row r="185" spans="1:53" ht="27.75" customHeight="1">
      <c r="A185" s="11"/>
      <c r="B185" s="389"/>
      <c r="C185" s="398" t="s">
        <v>14</v>
      </c>
      <c r="D185" s="411"/>
      <c r="E185" s="411"/>
      <c r="F185" s="411"/>
      <c r="G185" s="411"/>
      <c r="H185" s="411"/>
      <c r="I185" s="411"/>
      <c r="J185" s="411"/>
      <c r="K185" s="411"/>
      <c r="L185" s="411"/>
      <c r="M185" s="411"/>
      <c r="N185" s="411"/>
      <c r="O185" s="411"/>
      <c r="P185" s="411"/>
      <c r="Q185" s="411"/>
      <c r="R185" s="411"/>
      <c r="S185" s="411"/>
      <c r="T185" s="411"/>
      <c r="U185" s="411"/>
      <c r="V185" s="411"/>
      <c r="W185" s="411"/>
      <c r="X185" s="411"/>
      <c r="Y185" s="411"/>
      <c r="Z185" s="411"/>
      <c r="AA185" s="411"/>
      <c r="AB185" s="411"/>
      <c r="AC185" s="411"/>
      <c r="AD185" s="411"/>
      <c r="AE185" s="411"/>
      <c r="AF185" s="500">
        <f>IFERROR(AN185,0)</f>
        <v>0</v>
      </c>
      <c r="AG185" s="512"/>
      <c r="AH185" s="526"/>
      <c r="AI185" s="538">
        <f>IFERROR(AO185,0)</f>
        <v>0</v>
      </c>
      <c r="AJ185" s="512"/>
      <c r="AK185" s="555"/>
      <c r="AN185" s="176" t="e">
        <f>ROUNDDOWN(AG184/AF184,3)</f>
        <v>#DIV/0!</v>
      </c>
      <c r="AO185" s="179" t="e">
        <f>ROUNDDOWN(AJ184/AI184,3)</f>
        <v>#DIV/0!</v>
      </c>
      <c r="AR185" s="182">
        <f>IFERROR(VLOOKUP(AR526,DAY!$A$2:$E$744,6,0),0)</f>
        <v>0</v>
      </c>
    </row>
    <row r="186" spans="1:53" ht="27.75" customHeight="1">
      <c r="A186" s="11"/>
      <c r="B186" s="388" t="str">
        <f>$B$26</f>
        <v>作業員D</v>
      </c>
      <c r="C186" s="397" t="s">
        <v>3</v>
      </c>
      <c r="D186" s="412"/>
      <c r="E186" s="412"/>
      <c r="F186" s="412"/>
      <c r="G186" s="412"/>
      <c r="H186" s="412"/>
      <c r="I186" s="412"/>
      <c r="J186" s="412"/>
      <c r="K186" s="412"/>
      <c r="L186" s="412"/>
      <c r="M186" s="412"/>
      <c r="N186" s="412"/>
      <c r="O186" s="412"/>
      <c r="P186" s="412"/>
      <c r="Q186" s="412"/>
      <c r="R186" s="412"/>
      <c r="S186" s="412"/>
      <c r="T186" s="412"/>
      <c r="U186" s="412"/>
      <c r="V186" s="412"/>
      <c r="W186" s="412"/>
      <c r="X186" s="412"/>
      <c r="Y186" s="412"/>
      <c r="Z186" s="412"/>
      <c r="AA186" s="412"/>
      <c r="AB186" s="412"/>
      <c r="AC186" s="412"/>
      <c r="AD186" s="412"/>
      <c r="AE186" s="412"/>
      <c r="AF186" s="499">
        <f>IF(COUNT(D186:AE186)=0,+(COUNTIF(D186:AE186,"作業"))+(COUNTIF(D186:AE186,"休日")),"")</f>
        <v>0</v>
      </c>
      <c r="AG186" s="511">
        <f>IF(+COUNT(D186:AE186)=0,(COUNTIF(D186:AE186,"休日")),"")</f>
        <v>0</v>
      </c>
      <c r="AH186" s="525">
        <f>IFERROR(IF(COUNTA(D186:AE186)=0,0,IF(COUNTA(D186:AE186)&lt;28,$G$359,IF(AN187&gt;0.284,$G$357,$G$358))),0)</f>
        <v>0</v>
      </c>
      <c r="AI186" s="537">
        <f>IF(COUNT(D187:AE187)=0,+(COUNTIF(D187:AE187,"作業"))+(COUNTIF(D187:AE187,"休日")),"")</f>
        <v>0</v>
      </c>
      <c r="AJ186" s="511">
        <f>IF(COUNT(D187:AE187)=0,(COUNTIF(D187:AE187,"休日")),"")</f>
        <v>0</v>
      </c>
      <c r="AK186" s="554">
        <f>IFERROR(IF(COUNTA(D187:AE187)=0,0,IF(COUNTA(D187:AE187)&lt;28,$G$359,IF(AO187&gt;0.284,$G$355,$G$356))),0)</f>
        <v>0</v>
      </c>
      <c r="AM186" s="3"/>
      <c r="AN186" s="177"/>
      <c r="AO186" s="177"/>
      <c r="AP186" s="3"/>
      <c r="AQ186" s="3"/>
      <c r="AR186" s="24">
        <f>IFERROR(VLOOKUP(AR528,DAY!$A$2:$E$744,5,0),0)</f>
        <v>0</v>
      </c>
      <c r="AS186" s="3"/>
      <c r="AT186" s="3"/>
      <c r="AU186" s="3"/>
      <c r="AV186" s="3"/>
      <c r="AW186" s="3"/>
      <c r="AX186" s="3"/>
      <c r="AY186" s="3"/>
      <c r="AZ186" s="3"/>
      <c r="BA186" s="3"/>
    </row>
    <row r="187" spans="1:53" ht="27.75" customHeight="1">
      <c r="A187" s="11"/>
      <c r="B187" s="389"/>
      <c r="C187" s="398" t="s">
        <v>14</v>
      </c>
      <c r="D187" s="411"/>
      <c r="E187" s="411"/>
      <c r="F187" s="411"/>
      <c r="G187" s="411"/>
      <c r="H187" s="411"/>
      <c r="I187" s="411"/>
      <c r="J187" s="411"/>
      <c r="K187" s="411"/>
      <c r="L187" s="411"/>
      <c r="M187" s="411"/>
      <c r="N187" s="411"/>
      <c r="O187" s="411"/>
      <c r="P187" s="411"/>
      <c r="Q187" s="411"/>
      <c r="R187" s="411"/>
      <c r="S187" s="411"/>
      <c r="T187" s="411"/>
      <c r="U187" s="411"/>
      <c r="V187" s="411"/>
      <c r="W187" s="411"/>
      <c r="X187" s="411"/>
      <c r="Y187" s="411"/>
      <c r="Z187" s="411"/>
      <c r="AA187" s="411"/>
      <c r="AB187" s="411"/>
      <c r="AC187" s="411"/>
      <c r="AD187" s="411"/>
      <c r="AE187" s="411"/>
      <c r="AF187" s="500">
        <f>IFERROR(AN187,0)</f>
        <v>0</v>
      </c>
      <c r="AG187" s="512"/>
      <c r="AH187" s="526"/>
      <c r="AI187" s="538">
        <f>IFERROR(AO187,0)</f>
        <v>0</v>
      </c>
      <c r="AJ187" s="512"/>
      <c r="AK187" s="555"/>
      <c r="AN187" s="176" t="e">
        <f>ROUNDDOWN(AG186/AF186,3)</f>
        <v>#DIV/0!</v>
      </c>
      <c r="AO187" s="179" t="e">
        <f>ROUNDDOWN(AJ186/AI186,3)</f>
        <v>#DIV/0!</v>
      </c>
      <c r="AR187" s="182">
        <f>IFERROR(VLOOKUP(AR528,DAY!$A$2:$E$744,6,0),0)</f>
        <v>0</v>
      </c>
    </row>
    <row r="188" spans="1:53" ht="27.75" customHeight="1">
      <c r="A188" s="11"/>
      <c r="B188" s="388" t="str">
        <f>$B$28</f>
        <v>作業員E</v>
      </c>
      <c r="C188" s="397" t="s">
        <v>3</v>
      </c>
      <c r="D188" s="412"/>
      <c r="E188" s="412"/>
      <c r="F188" s="412"/>
      <c r="G188" s="412"/>
      <c r="H188" s="412"/>
      <c r="I188" s="412"/>
      <c r="J188" s="412"/>
      <c r="K188" s="412"/>
      <c r="L188" s="412"/>
      <c r="M188" s="412"/>
      <c r="N188" s="412"/>
      <c r="O188" s="412"/>
      <c r="P188" s="412"/>
      <c r="Q188" s="412"/>
      <c r="R188" s="412"/>
      <c r="S188" s="412"/>
      <c r="T188" s="412"/>
      <c r="U188" s="412"/>
      <c r="V188" s="412"/>
      <c r="W188" s="412"/>
      <c r="X188" s="412"/>
      <c r="Y188" s="412"/>
      <c r="Z188" s="412"/>
      <c r="AA188" s="412"/>
      <c r="AB188" s="412"/>
      <c r="AC188" s="412"/>
      <c r="AD188" s="412"/>
      <c r="AE188" s="412"/>
      <c r="AF188" s="499">
        <f>IF(COUNT(D188:AE188)=0,+(COUNTIF(D188:AE188,"作業"))+(COUNTIF(D188:AE188,"休日")),"")</f>
        <v>0</v>
      </c>
      <c r="AG188" s="511">
        <f>IF(+COUNT(D188:AE188)=0,(COUNTIF(D188:AE188,"休日")),"")</f>
        <v>0</v>
      </c>
      <c r="AH188" s="525">
        <f>IFERROR(IF(COUNTA(D188:AE188)=0,0,IF(COUNTA(D188:AE188)&lt;28,$G$359,IF(AN189&gt;0.284,$G$357,$G$358))),0)</f>
        <v>0</v>
      </c>
      <c r="AI188" s="537">
        <f>IF(COUNT(D189:AE189)=0,+(COUNTIF(D189:AE189,"作業"))+(COUNTIF(D189:AE189,"休日")),"")</f>
        <v>0</v>
      </c>
      <c r="AJ188" s="511">
        <f>IF(COUNT(D189:AE189)=0,(COUNTIF(D189:AE189,"休日")),"")</f>
        <v>0</v>
      </c>
      <c r="AK188" s="554">
        <f>IFERROR(IF(COUNTA(D189:AE189)=0,0,IF(COUNTA(D189:AE189)&lt;28,$G$359,IF(AO189&gt;0.284,$G$355,$G$356))),0)</f>
        <v>0</v>
      </c>
      <c r="AM188" s="3"/>
      <c r="AN188" s="177"/>
      <c r="AO188" s="177"/>
      <c r="AP188" s="3"/>
      <c r="AQ188" s="3"/>
      <c r="AR188" s="24">
        <f>IFERROR(VLOOKUP(AR530,DAY!$A$2:$E$744,5,0),0)</f>
        <v>0</v>
      </c>
      <c r="AS188" s="3"/>
      <c r="AT188" s="3"/>
      <c r="AU188" s="3"/>
      <c r="AV188" s="3"/>
      <c r="AW188" s="3"/>
      <c r="AX188" s="3"/>
      <c r="AY188" s="3"/>
      <c r="AZ188" s="3"/>
      <c r="BA188" s="3"/>
    </row>
    <row r="189" spans="1:53" ht="27.75" customHeight="1">
      <c r="A189" s="11"/>
      <c r="B189" s="389"/>
      <c r="C189" s="398" t="s">
        <v>14</v>
      </c>
      <c r="D189" s="411"/>
      <c r="E189" s="411"/>
      <c r="F189" s="411"/>
      <c r="G189" s="411"/>
      <c r="H189" s="411"/>
      <c r="I189" s="411"/>
      <c r="J189" s="411"/>
      <c r="K189" s="411"/>
      <c r="L189" s="411"/>
      <c r="M189" s="411"/>
      <c r="N189" s="411"/>
      <c r="O189" s="411"/>
      <c r="P189" s="411"/>
      <c r="Q189" s="411"/>
      <c r="R189" s="411"/>
      <c r="S189" s="411"/>
      <c r="T189" s="411"/>
      <c r="U189" s="411"/>
      <c r="V189" s="411"/>
      <c r="W189" s="411"/>
      <c r="X189" s="411"/>
      <c r="Y189" s="411"/>
      <c r="Z189" s="411"/>
      <c r="AA189" s="411"/>
      <c r="AB189" s="411"/>
      <c r="AC189" s="411"/>
      <c r="AD189" s="411"/>
      <c r="AE189" s="411"/>
      <c r="AF189" s="500">
        <f>IFERROR(AN189,0)</f>
        <v>0</v>
      </c>
      <c r="AG189" s="512"/>
      <c r="AH189" s="526"/>
      <c r="AI189" s="538">
        <f>IFERROR(AO189,0)</f>
        <v>0</v>
      </c>
      <c r="AJ189" s="512"/>
      <c r="AK189" s="555"/>
      <c r="AN189" s="176" t="e">
        <f>ROUNDDOWN(AG188/AF188,3)</f>
        <v>#DIV/0!</v>
      </c>
      <c r="AO189" s="179" t="e">
        <f>ROUNDDOWN(AJ188/AI188,3)</f>
        <v>#DIV/0!</v>
      </c>
      <c r="AR189" s="182">
        <f>IFERROR(VLOOKUP(AR530,DAY!$A$2:$E$744,6,0),0)</f>
        <v>0</v>
      </c>
    </row>
    <row r="190" spans="1:53" ht="27.75" customHeight="1">
      <c r="A190" s="11"/>
      <c r="B190" s="388" t="str">
        <f>$B$30</f>
        <v>作業員F</v>
      </c>
      <c r="C190" s="397" t="s">
        <v>3</v>
      </c>
      <c r="D190" s="412"/>
      <c r="E190" s="412"/>
      <c r="F190" s="412"/>
      <c r="G190" s="412"/>
      <c r="H190" s="412"/>
      <c r="I190" s="412"/>
      <c r="J190" s="412"/>
      <c r="K190" s="412"/>
      <c r="L190" s="412"/>
      <c r="M190" s="412"/>
      <c r="N190" s="412"/>
      <c r="O190" s="412"/>
      <c r="P190" s="412"/>
      <c r="Q190" s="412"/>
      <c r="R190" s="412"/>
      <c r="S190" s="412"/>
      <c r="T190" s="412"/>
      <c r="U190" s="412"/>
      <c r="V190" s="412"/>
      <c r="W190" s="412"/>
      <c r="X190" s="412"/>
      <c r="Y190" s="412"/>
      <c r="Z190" s="412"/>
      <c r="AA190" s="412"/>
      <c r="AB190" s="412"/>
      <c r="AC190" s="412"/>
      <c r="AD190" s="412"/>
      <c r="AE190" s="412"/>
      <c r="AF190" s="499">
        <f>IF(COUNT(D190:AE190)=0,+(COUNTIF(D190:AE190,"作業"))+(COUNTIF(D190:AE190,"休日")),"")</f>
        <v>0</v>
      </c>
      <c r="AG190" s="511">
        <f>IF(+COUNT(D190:AE190)=0,(COUNTIF(D190:AE190,"休日")),"")</f>
        <v>0</v>
      </c>
      <c r="AH190" s="525">
        <f>IFERROR(IF(COUNTA(D190:AE190)=0,0,IF(COUNTA(D190:AE190)&lt;28,$G$359,IF(AN191&gt;0.284,$G$357,$G$358))),0)</f>
        <v>0</v>
      </c>
      <c r="AI190" s="537">
        <f>IF(COUNT(D191:AE191)=0,+(COUNTIF(D191:AE191,"作業"))+(COUNTIF(D191:AE191,"休日")),"")</f>
        <v>0</v>
      </c>
      <c r="AJ190" s="511">
        <f>IF(COUNT(D191:AE191)=0,(COUNTIF(D191:AE191,"休日")),"")</f>
        <v>0</v>
      </c>
      <c r="AK190" s="554">
        <f>IFERROR(IF(COUNTA(D191:AE191)=0,0,IF(COUNTA(D191:AE191)&lt;28,$G$359,IF(AO191&gt;0.284,$G$355,$G$356))),0)</f>
        <v>0</v>
      </c>
      <c r="AM190" s="3"/>
      <c r="AN190" s="177"/>
      <c r="AO190" s="177"/>
      <c r="AR190" s="24">
        <f>IFERROR(VLOOKUP(AR380,DAY!$A$2:$E$744,5,0),0)</f>
        <v>0</v>
      </c>
    </row>
    <row r="191" spans="1:53" ht="27.75" customHeight="1">
      <c r="A191" s="12"/>
      <c r="B191" s="389"/>
      <c r="C191" s="400" t="s">
        <v>14</v>
      </c>
      <c r="D191" s="414"/>
      <c r="E191" s="414"/>
      <c r="F191" s="414"/>
      <c r="G191" s="414"/>
      <c r="H191" s="414"/>
      <c r="I191" s="414"/>
      <c r="J191" s="414"/>
      <c r="K191" s="414"/>
      <c r="L191" s="414"/>
      <c r="M191" s="414"/>
      <c r="N191" s="414"/>
      <c r="O191" s="414"/>
      <c r="P191" s="414"/>
      <c r="Q191" s="414"/>
      <c r="R191" s="414"/>
      <c r="S191" s="414"/>
      <c r="T191" s="414"/>
      <c r="U191" s="414"/>
      <c r="V191" s="414"/>
      <c r="W191" s="414"/>
      <c r="X191" s="414"/>
      <c r="Y191" s="414"/>
      <c r="Z191" s="414"/>
      <c r="AA191" s="414"/>
      <c r="AB191" s="414"/>
      <c r="AC191" s="414"/>
      <c r="AD191" s="414"/>
      <c r="AE191" s="414"/>
      <c r="AF191" s="502">
        <f>IFERROR(AN191,0)</f>
        <v>0</v>
      </c>
      <c r="AG191" s="514"/>
      <c r="AH191" s="529"/>
      <c r="AI191" s="540">
        <f>IFERROR(AO191,0)</f>
        <v>0</v>
      </c>
      <c r="AJ191" s="514"/>
      <c r="AK191" s="557"/>
      <c r="AN191" s="176" t="e">
        <f>ROUNDDOWN(AG190/AF190,3)</f>
        <v>#DIV/0!</v>
      </c>
      <c r="AO191" s="179" t="e">
        <f>ROUNDDOWN(AJ190/AI190,3)</f>
        <v>#DIV/0!</v>
      </c>
      <c r="AR191" s="182">
        <f>IFERROR(VLOOKUP(AR380,DAY!$A$2:$E$744,6,0),0)</f>
        <v>0</v>
      </c>
    </row>
    <row r="192" spans="1:53" ht="27.75" customHeight="1">
      <c r="A192" s="10" t="s">
        <v>81</v>
      </c>
      <c r="B192" s="384" t="s">
        <v>7</v>
      </c>
      <c r="C192" s="393"/>
      <c r="D192" s="21">
        <f>IFERROR(VLOOKUP(D380,DAY!$A$2:$E$3000,2,0),0)</f>
        <v>2</v>
      </c>
      <c r="E192" s="21">
        <f>IFERROR(VLOOKUP(E380,DAY!$A$2:$E$744,2,0),0)</f>
        <v>2</v>
      </c>
      <c r="F192" s="21">
        <f>IFERROR(VLOOKUP(F380,DAY!$A$2:$E$744,2,0),0)</f>
        <v>2</v>
      </c>
      <c r="G192" s="21">
        <f>IFERROR(VLOOKUP(G380,DAY!$A$2:$E$744,2,0),0)</f>
        <v>2</v>
      </c>
      <c r="H192" s="21">
        <f>IFERROR(VLOOKUP(H380,DAY!$A$2:$E$744,2,0),0)</f>
        <v>2</v>
      </c>
      <c r="I192" s="21">
        <f>IFERROR(VLOOKUP(I380,DAY!$A$2:$E$744,2,0),0)</f>
        <v>2</v>
      </c>
      <c r="J192" s="21">
        <f>IFERROR(VLOOKUP(J380,DAY!$A$2:$E$744,2,0),0)</f>
        <v>2</v>
      </c>
      <c r="K192" s="21">
        <f>IFERROR(VLOOKUP(K380,DAY!$A$2:$E$744,2,0),0)</f>
        <v>2</v>
      </c>
      <c r="L192" s="21">
        <f>IFERROR(VLOOKUP(L380,DAY!$A$2:$E$744,2,0),0)</f>
        <v>2</v>
      </c>
      <c r="M192" s="21">
        <f>IFERROR(VLOOKUP(M380,DAY!$A$2:$E$744,2,0),0)</f>
        <v>2</v>
      </c>
      <c r="N192" s="21">
        <f>IFERROR(VLOOKUP(N380,DAY!$A$2:$E$744,2,0),0)</f>
        <v>2</v>
      </c>
      <c r="O192" s="21">
        <f>IFERROR(VLOOKUP(O380,DAY!$A$2:$E$744,2,0),0)</f>
        <v>2</v>
      </c>
      <c r="P192" s="21">
        <f>IFERROR(VLOOKUP(P380,DAY!$A$2:$E$744,2,0),0)</f>
        <v>2</v>
      </c>
      <c r="Q192" s="21">
        <f>IFERROR(VLOOKUP(Q380,DAY!$A$2:$E$744,2,0),0)</f>
        <v>2</v>
      </c>
      <c r="R192" s="21">
        <f>IFERROR(VLOOKUP(R380,DAY!$A$2:$E$744,2,0),0)</f>
        <v>2</v>
      </c>
      <c r="S192" s="21">
        <f>IFERROR(VLOOKUP(S380,DAY!$A$2:$E$744,2,0),0)</f>
        <v>2</v>
      </c>
      <c r="T192" s="21">
        <f>IFERROR(VLOOKUP(T380,DAY!$A$2:$E$744,2,0),0)</f>
        <v>2</v>
      </c>
      <c r="U192" s="21">
        <f>IFERROR(VLOOKUP(U380,DAY!$A$2:$E$744,2,0),0)</f>
        <v>2</v>
      </c>
      <c r="V192" s="21">
        <f>IFERROR(VLOOKUP(V380,DAY!$A$2:$E$744,2,0),0)</f>
        <v>2</v>
      </c>
      <c r="W192" s="21">
        <f>IFERROR(VLOOKUP(W380,DAY!$A$2:$E$744,2,0),0)</f>
        <v>2</v>
      </c>
      <c r="X192" s="21">
        <f>IFERROR(VLOOKUP(X380,DAY!$A$2:$E$744,2,0),0)</f>
        <v>2</v>
      </c>
      <c r="Y192" s="21">
        <f>IFERROR(VLOOKUP(Y380,DAY!$A$2:$E$744,2,0),0)</f>
        <v>2</v>
      </c>
      <c r="Z192" s="21">
        <f>IFERROR(VLOOKUP(Z380,DAY!$A$2:$E$744,2,0),0)</f>
        <v>2</v>
      </c>
      <c r="AA192" s="21">
        <f>IFERROR(VLOOKUP(AA380,DAY!$A$2:$E$744,2,0),0)</f>
        <v>2</v>
      </c>
      <c r="AB192" s="21">
        <f>IFERROR(VLOOKUP(AB380,DAY!$A$2:$E$744,2,0),0)</f>
        <v>2</v>
      </c>
      <c r="AC192" s="21">
        <f>IFERROR(VLOOKUP(AC380,DAY!$A$2:$E$744,2,0),0)</f>
        <v>2</v>
      </c>
      <c r="AD192" s="21">
        <f>IFERROR(VLOOKUP(AD380,DAY!$A$2:$E$744,2,0),0)</f>
        <v>3</v>
      </c>
      <c r="AE192" s="21">
        <f>IFERROR(VLOOKUP(AE380,DAY!$A$2:$E$744,2,0),0)</f>
        <v>3</v>
      </c>
      <c r="AF192" s="503" t="s">
        <v>23</v>
      </c>
      <c r="AG192" s="515" t="s">
        <v>6</v>
      </c>
      <c r="AH192" s="523" t="s">
        <v>93</v>
      </c>
      <c r="AI192" s="535" t="s">
        <v>23</v>
      </c>
      <c r="AJ192" s="509" t="s">
        <v>26</v>
      </c>
      <c r="AK192" s="129" t="s">
        <v>93</v>
      </c>
      <c r="AL192" s="3"/>
      <c r="AN192" s="177"/>
      <c r="AO192" s="177"/>
      <c r="AR192" s="184">
        <f>IFERROR(VLOOKUP(AR380,DAY!$A$2:$E$744,7,0),0)</f>
        <v>0</v>
      </c>
    </row>
    <row r="193" spans="1:53" ht="27.75" customHeight="1">
      <c r="A193" s="11"/>
      <c r="B193" s="385" t="s">
        <v>8</v>
      </c>
      <c r="C193" s="394"/>
      <c r="D193" s="22">
        <f>IFERROR(VLOOKUP(D380,DAY!$A$2:$E$3000,3,0),0)</f>
        <v>3</v>
      </c>
      <c r="E193" s="22">
        <f>IFERROR(VLOOKUP(E380,DAY!$A$2:$E$744,3,0),0)</f>
        <v>4</v>
      </c>
      <c r="F193" s="22">
        <f>IFERROR(VLOOKUP(F380,DAY!$A$2:$E$744,3,0),0)</f>
        <v>5</v>
      </c>
      <c r="G193" s="22">
        <f>IFERROR(VLOOKUP(G380,DAY!$A$2:$E$744,3,0),0)</f>
        <v>6</v>
      </c>
      <c r="H193" s="22">
        <f>IFERROR(VLOOKUP(H380,DAY!$A$2:$E$744,3,0),0)</f>
        <v>7</v>
      </c>
      <c r="I193" s="22">
        <f>IFERROR(VLOOKUP(I380,DAY!$A$2:$E$744,3,0),0)</f>
        <v>8</v>
      </c>
      <c r="J193" s="22">
        <f>IFERROR(VLOOKUP(J380,DAY!$A$2:$E$744,3,0),0)</f>
        <v>9</v>
      </c>
      <c r="K193" s="22">
        <f>IFERROR(VLOOKUP(K380,DAY!$A$2:$E$744,3,0),0)</f>
        <v>10</v>
      </c>
      <c r="L193" s="22">
        <f>IFERROR(VLOOKUP(L380,DAY!$A$2:$E$744,3,0),0)</f>
        <v>11</v>
      </c>
      <c r="M193" s="22">
        <f>IFERROR(VLOOKUP(M380,DAY!$A$2:$E$744,3,0),0)</f>
        <v>12</v>
      </c>
      <c r="N193" s="22">
        <f>IFERROR(VLOOKUP(N380,DAY!$A$2:$E$744,3,0),0)</f>
        <v>13</v>
      </c>
      <c r="O193" s="22">
        <f>IFERROR(VLOOKUP(O380,DAY!$A$2:$E$744,3,0),0)</f>
        <v>14</v>
      </c>
      <c r="P193" s="22">
        <f>IFERROR(VLOOKUP(P380,DAY!$A$2:$E$744,3,0),0)</f>
        <v>15</v>
      </c>
      <c r="Q193" s="22">
        <f>IFERROR(VLOOKUP(Q380,DAY!$A$2:$E$744,3,0),0)</f>
        <v>16</v>
      </c>
      <c r="R193" s="22">
        <f>IFERROR(VLOOKUP(R380,DAY!$A$2:$E$744,3,0),0)</f>
        <v>17</v>
      </c>
      <c r="S193" s="22">
        <f>IFERROR(VLOOKUP(S380,DAY!$A$2:$E$744,3,0),0)</f>
        <v>18</v>
      </c>
      <c r="T193" s="22">
        <f>IFERROR(VLOOKUP(T380,DAY!$A$2:$E$744,3,0),0)</f>
        <v>19</v>
      </c>
      <c r="U193" s="22">
        <f>IFERROR(VLOOKUP(U380,DAY!$A$2:$E$744,3,0),0)</f>
        <v>20</v>
      </c>
      <c r="V193" s="22">
        <f>IFERROR(VLOOKUP(V380,DAY!$A$2:$E$744,3,0),0)</f>
        <v>21</v>
      </c>
      <c r="W193" s="22">
        <f>IFERROR(VLOOKUP(W380,DAY!$A$2:$E$744,3,0),0)</f>
        <v>22</v>
      </c>
      <c r="X193" s="22">
        <f>IFERROR(VLOOKUP(X380,DAY!$A$2:$E$744,3,0),0)</f>
        <v>23</v>
      </c>
      <c r="Y193" s="22">
        <f>IFERROR(VLOOKUP(Y380,DAY!$A$2:$E$744,3,0),0)</f>
        <v>24</v>
      </c>
      <c r="Z193" s="22">
        <f>IFERROR(VLOOKUP(Z380,DAY!$A$2:$E$744,3,0),0)</f>
        <v>25</v>
      </c>
      <c r="AA193" s="22">
        <f>IFERROR(VLOOKUP(AA380,DAY!$A$2:$E$744,3,0),0)</f>
        <v>26</v>
      </c>
      <c r="AB193" s="22">
        <f>IFERROR(VLOOKUP(AB380,DAY!$A$2:$E$744,3,0),0)</f>
        <v>27</v>
      </c>
      <c r="AC193" s="22">
        <f>IFERROR(VLOOKUP(AC380,DAY!$A$2:$E$744,3,0),0)</f>
        <v>28</v>
      </c>
      <c r="AD193" s="22">
        <f>IFERROR(VLOOKUP(AD380,DAY!$A$2:$E$744,3,0),0)</f>
        <v>1</v>
      </c>
      <c r="AE193" s="89">
        <f>IFERROR(VLOOKUP(AE380,DAY!$A$2:$E$744,3,0),0)</f>
        <v>2</v>
      </c>
      <c r="AF193" s="498"/>
      <c r="AG193" s="510"/>
      <c r="AH193" s="523"/>
      <c r="AI193" s="536"/>
      <c r="AJ193" s="510"/>
      <c r="AK193" s="129"/>
      <c r="AN193" s="177"/>
      <c r="AO193" s="177"/>
      <c r="AR193" s="19">
        <f>IFERROR(VLOOKUP(AR381,DAY!$A$2:$E$744,2,0),0)</f>
        <v>0</v>
      </c>
    </row>
    <row r="194" spans="1:53" ht="27.75" customHeight="1">
      <c r="A194" s="11"/>
      <c r="B194" s="386" t="s">
        <v>9</v>
      </c>
      <c r="C194" s="395"/>
      <c r="D194" s="23" t="str">
        <f>IFERROR(VLOOKUP(D380,DAY!$A$2:$E$3000,4,0),0)</f>
        <v>月</v>
      </c>
      <c r="E194" s="23" t="str">
        <f>IFERROR(VLOOKUP(E380,DAY!$A$2:$E$3000,4,0),0)</f>
        <v>火</v>
      </c>
      <c r="F194" s="23" t="str">
        <f>IFERROR(VLOOKUP(F380,DAY!$A$2:$E$3000,4,0),0)</f>
        <v>水</v>
      </c>
      <c r="G194" s="23" t="str">
        <f>IFERROR(VLOOKUP(G380,DAY!$A$2:$E$3000,4,0),0)</f>
        <v>木</v>
      </c>
      <c r="H194" s="23" t="str">
        <f>IFERROR(VLOOKUP(H380,DAY!$A$2:$E$3000,4,0),0)</f>
        <v>金</v>
      </c>
      <c r="I194" s="23" t="str">
        <f>IFERROR(VLOOKUP(I380,DAY!$A$2:$E$3000,4,0),0)</f>
        <v>土</v>
      </c>
      <c r="J194" s="23" t="str">
        <f>IFERROR(VLOOKUP(J380,DAY!$A$2:$E$3000,4,0),0)</f>
        <v>日</v>
      </c>
      <c r="K194" s="23" t="str">
        <f>IFERROR(VLOOKUP(K380,DAY!$A$2:$E$3000,4,0),0)</f>
        <v>月</v>
      </c>
      <c r="L194" s="23" t="str">
        <f>IFERROR(VLOOKUP(L380,DAY!$A$2:$E$3000,4,0),0)</f>
        <v>火</v>
      </c>
      <c r="M194" s="23" t="str">
        <f>IFERROR(VLOOKUP(M380,DAY!$A$2:$E$3000,4,0),0)</f>
        <v>水</v>
      </c>
      <c r="N194" s="23" t="str">
        <f>IFERROR(VLOOKUP(N380,DAY!$A$2:$E$3000,4,0),0)</f>
        <v>木</v>
      </c>
      <c r="O194" s="23" t="str">
        <f>IFERROR(VLOOKUP(O380,DAY!$A$2:$E$3000,4,0),0)</f>
        <v>金</v>
      </c>
      <c r="P194" s="23" t="str">
        <f>IFERROR(VLOOKUP(P380,DAY!$A$2:$E$3000,4,0),0)</f>
        <v>土</v>
      </c>
      <c r="Q194" s="23" t="str">
        <f>IFERROR(VLOOKUP(Q380,DAY!$A$2:$E$3000,4,0),0)</f>
        <v>日</v>
      </c>
      <c r="R194" s="23" t="str">
        <f>IFERROR(VLOOKUP(R380,DAY!$A$2:$E$3000,4,0),0)</f>
        <v>月</v>
      </c>
      <c r="S194" s="23" t="str">
        <f>IFERROR(VLOOKUP(S380,DAY!$A$2:$E$3000,4,0),0)</f>
        <v>火</v>
      </c>
      <c r="T194" s="23" t="str">
        <f>IFERROR(VLOOKUP(T380,DAY!$A$2:$E$3000,4,0),0)</f>
        <v>水</v>
      </c>
      <c r="U194" s="23" t="str">
        <f>IFERROR(VLOOKUP(U380,DAY!$A$2:$E$3000,4,0),0)</f>
        <v>木</v>
      </c>
      <c r="V194" s="23" t="str">
        <f>IFERROR(VLOOKUP(V380,DAY!$A$2:$E$3000,4,0),0)</f>
        <v>金</v>
      </c>
      <c r="W194" s="23" t="str">
        <f>IFERROR(VLOOKUP(W380,DAY!$A$2:$E$3000,4,0),0)</f>
        <v>土</v>
      </c>
      <c r="X194" s="23" t="str">
        <f>IFERROR(VLOOKUP(X380,DAY!$A$2:$E$3000,4,0),0)</f>
        <v>日</v>
      </c>
      <c r="Y194" s="23" t="str">
        <f>IFERROR(VLOOKUP(Y380,DAY!$A$2:$E$3000,4,0),0)</f>
        <v>月</v>
      </c>
      <c r="Z194" s="23" t="str">
        <f>IFERROR(VLOOKUP(Z380,DAY!$A$2:$E$3000,4,0),0)</f>
        <v>火</v>
      </c>
      <c r="AA194" s="23" t="str">
        <f>IFERROR(VLOOKUP(AA380,DAY!$A$2:$E$3000,4,0),0)</f>
        <v>水</v>
      </c>
      <c r="AB194" s="23" t="str">
        <f>IFERROR(VLOOKUP(AB380,DAY!$A$2:$E$3000,4,0),0)</f>
        <v>木</v>
      </c>
      <c r="AC194" s="23" t="str">
        <f>IFERROR(VLOOKUP(AC380,DAY!$A$2:$E$3000,4,0),0)</f>
        <v>金</v>
      </c>
      <c r="AD194" s="23" t="str">
        <f>IFERROR(VLOOKUP(AD380,DAY!$A$2:$E$3000,4,0),0)</f>
        <v>土</v>
      </c>
      <c r="AE194" s="23" t="str">
        <f>IFERROR(VLOOKUP(AE380,DAY!$A$2:$E$3000,4,0),0)</f>
        <v>日</v>
      </c>
      <c r="AF194" s="498"/>
      <c r="AG194" s="510"/>
      <c r="AH194" s="523"/>
      <c r="AI194" s="536"/>
      <c r="AJ194" s="510"/>
      <c r="AK194" s="129"/>
      <c r="AN194" s="177"/>
      <c r="AO194" s="177"/>
      <c r="AR194" s="25">
        <f>IFERROR(VLOOKUP(AR381,DAY!$A$2:$E$744,3,0),0)</f>
        <v>0</v>
      </c>
    </row>
    <row r="195" spans="1:53" ht="85.5" customHeight="1">
      <c r="A195" s="11"/>
      <c r="B195" s="387" t="s">
        <v>11</v>
      </c>
      <c r="C195" s="396"/>
      <c r="D195" s="24" t="str">
        <f>IFERROR(VLOOKUP(D380,DAY!$A$2:$E$3000,5,0),0)</f>
        <v/>
      </c>
      <c r="E195" s="24" t="str">
        <f>IFERROR(VLOOKUP(E380,DAY!$A$2:$E$3000,5,0),0)</f>
        <v/>
      </c>
      <c r="F195" s="24" t="str">
        <f>IFERROR(VLOOKUP(F380,DAY!$A$2:$E$3000,5,0),0)</f>
        <v/>
      </c>
      <c r="G195" s="24" t="str">
        <f>IFERROR(VLOOKUP(G380,DAY!$A$2:$E$3000,5,0),0)</f>
        <v/>
      </c>
      <c r="H195" s="24" t="str">
        <f>IFERROR(VLOOKUP(H380,DAY!$A$2:$E$3000,5,0),0)</f>
        <v/>
      </c>
      <c r="I195" s="24" t="str">
        <f>IFERROR(VLOOKUP(I380,DAY!$A$2:$E$3000,5,0),0)</f>
        <v/>
      </c>
      <c r="J195" s="24" t="str">
        <f>IFERROR(VLOOKUP(J380,DAY!$A$2:$E$3000,5,0),0)</f>
        <v/>
      </c>
      <c r="K195" s="24" t="str">
        <f>IFERROR(VLOOKUP(K380,DAY!$A$2:$E$3000,5,0),0)</f>
        <v/>
      </c>
      <c r="L195" s="24" t="str">
        <f>IFERROR(VLOOKUP(L380,DAY!$A$2:$E$3000,5,0),0)</f>
        <v>建国記念の日</v>
      </c>
      <c r="M195" s="24" t="str">
        <f>IFERROR(VLOOKUP(M380,DAY!$A$2:$E$3000,5,0),0)</f>
        <v/>
      </c>
      <c r="N195" s="24" t="str">
        <f>IFERROR(VLOOKUP(N380,DAY!$A$2:$E$3000,5,0),0)</f>
        <v/>
      </c>
      <c r="O195" s="24" t="str">
        <f>IFERROR(VLOOKUP(O380,DAY!$A$2:$E$3000,5,0),0)</f>
        <v/>
      </c>
      <c r="P195" s="24" t="str">
        <f>IFERROR(VLOOKUP(P380,DAY!$A$2:$E$3000,5,0),0)</f>
        <v/>
      </c>
      <c r="Q195" s="24" t="str">
        <f>IFERROR(VLOOKUP(Q380,DAY!$A$2:$E$3000,5,0),0)</f>
        <v/>
      </c>
      <c r="R195" s="24" t="str">
        <f>IFERROR(VLOOKUP(R380,DAY!$A$2:$E$3000,5,0),0)</f>
        <v/>
      </c>
      <c r="S195" s="24" t="str">
        <f>IFERROR(VLOOKUP(S380,DAY!$A$2:$E$3000,5,0),0)</f>
        <v/>
      </c>
      <c r="T195" s="24" t="str">
        <f>IFERROR(VLOOKUP(T380,DAY!$A$2:$E$3000,5,0),0)</f>
        <v/>
      </c>
      <c r="U195" s="24" t="str">
        <f>IFERROR(VLOOKUP(U380,DAY!$A$2:$E$3000,5,0),0)</f>
        <v/>
      </c>
      <c r="V195" s="24" t="str">
        <f>IFERROR(VLOOKUP(V380,DAY!$A$2:$E$3000,5,0),0)</f>
        <v/>
      </c>
      <c r="W195" s="24" t="str">
        <f>IFERROR(VLOOKUP(W380,DAY!$A$2:$E$3000,5,0),0)</f>
        <v/>
      </c>
      <c r="X195" s="24" t="str">
        <f>IFERROR(VLOOKUP(X380,DAY!$A$2:$E$3000,5,0),0)</f>
        <v>天皇誕生日</v>
      </c>
      <c r="Y195" s="24" t="str">
        <f>IFERROR(VLOOKUP(Y380,DAY!$A$2:$E$3000,5,0),0)</f>
        <v>振替休日</v>
      </c>
      <c r="Z195" s="24" t="str">
        <f>IFERROR(VLOOKUP(Z380,DAY!$A$2:$E$3000,5,0),0)</f>
        <v/>
      </c>
      <c r="AA195" s="24" t="str">
        <f>IFERROR(VLOOKUP(AA380,DAY!$A$2:$E$3000,5,0),0)</f>
        <v/>
      </c>
      <c r="AB195" s="24" t="str">
        <f>IFERROR(VLOOKUP(AB380,DAY!$A$2:$E$3000,5,0),0)</f>
        <v/>
      </c>
      <c r="AC195" s="24" t="str">
        <f>IFERROR(VLOOKUP(AC380,DAY!$A$2:$E$3000,5,0),0)</f>
        <v/>
      </c>
      <c r="AD195" s="24" t="str">
        <f>IFERROR(VLOOKUP(AD380,DAY!$A$2:$E$3000,5,0),0)</f>
        <v/>
      </c>
      <c r="AE195" s="24" t="str">
        <f>IFERROR(VLOOKUP(AE380,DAY!$A$2:$E$3000,5,0),0)</f>
        <v/>
      </c>
      <c r="AF195" s="498"/>
      <c r="AG195" s="510"/>
      <c r="AH195" s="524"/>
      <c r="AI195" s="536"/>
      <c r="AJ195" s="510"/>
      <c r="AK195" s="130"/>
      <c r="AN195" s="173"/>
      <c r="AO195" s="173"/>
      <c r="AR195" s="25">
        <f>IFERROR(VLOOKUP(AR381,DAY!$A$2:$E$744,4,0),0)</f>
        <v>0</v>
      </c>
    </row>
    <row r="196" spans="1:53" ht="27.75" customHeight="1">
      <c r="A196" s="11"/>
      <c r="B196" s="388" t="str">
        <f>$B$20</f>
        <v>作業員A</v>
      </c>
      <c r="C196" s="397" t="s">
        <v>3</v>
      </c>
      <c r="D196" s="412"/>
      <c r="E196" s="412"/>
      <c r="F196" s="412"/>
      <c r="G196" s="412"/>
      <c r="H196" s="412"/>
      <c r="I196" s="412"/>
      <c r="J196" s="412"/>
      <c r="K196" s="412"/>
      <c r="L196" s="412"/>
      <c r="M196" s="412"/>
      <c r="N196" s="412"/>
      <c r="O196" s="412"/>
      <c r="P196" s="412"/>
      <c r="Q196" s="412"/>
      <c r="R196" s="412"/>
      <c r="S196" s="412"/>
      <c r="T196" s="412"/>
      <c r="U196" s="412"/>
      <c r="V196" s="412"/>
      <c r="W196" s="412"/>
      <c r="X196" s="412"/>
      <c r="Y196" s="412"/>
      <c r="Z196" s="412"/>
      <c r="AA196" s="412"/>
      <c r="AB196" s="412"/>
      <c r="AC196" s="412"/>
      <c r="AD196" s="412"/>
      <c r="AE196" s="412"/>
      <c r="AF196" s="499">
        <f>IF(COUNT(D196:AE196)=0,+(COUNTIF(D196:AE196,"作業"))+(COUNTIF(D196:AE196,"休日")),"")</f>
        <v>0</v>
      </c>
      <c r="AG196" s="511">
        <f>IF(+COUNT(D196:AE196)=0,(COUNTIF(D196:AE196,"休日")),"")</f>
        <v>0</v>
      </c>
      <c r="AH196" s="525">
        <f>IFERROR(IF(COUNTA(D196:AE196)=0,0,IF(COUNTA(D196:AE196)&lt;28,$G$359,IF(AN197&gt;0.284,$G$357,$G$358))),0)</f>
        <v>0</v>
      </c>
      <c r="AI196" s="537">
        <f>IF(COUNT(D197:AE197)=0,+(COUNTIF(D197:AE197,"作業"))+(COUNTIF(D197:AE197,"休日")),"")</f>
        <v>0</v>
      </c>
      <c r="AJ196" s="511">
        <f>IF(COUNT(D197:AE197)=0,(COUNTIF(D197:AE197,"休日")),"")</f>
        <v>0</v>
      </c>
      <c r="AK196" s="554">
        <f>IFERROR(IF(COUNTA(D197:AE197)=0,0,IF(COUNTA(D197:AE197)&lt;28,$G$359,IF(AO197&gt;0.284,$G$355,$G$356))),0)</f>
        <v>0</v>
      </c>
      <c r="AM196" s="3"/>
      <c r="AN196" s="177"/>
      <c r="AO196" s="177"/>
      <c r="AP196" s="3"/>
      <c r="AQ196" s="3"/>
      <c r="AR196" s="24">
        <f>IFERROR(VLOOKUP(AR544,DAY!$A$2:$E$744,5,0),0)</f>
        <v>0</v>
      </c>
      <c r="AS196" s="3"/>
      <c r="AT196" s="3"/>
      <c r="AU196" s="3"/>
      <c r="AV196" s="3"/>
      <c r="AW196" s="3"/>
      <c r="AX196" s="3"/>
      <c r="AY196" s="3"/>
      <c r="AZ196" s="3"/>
      <c r="BA196" s="3"/>
    </row>
    <row r="197" spans="1:53" ht="27.75" customHeight="1">
      <c r="A197" s="11"/>
      <c r="B197" s="389"/>
      <c r="C197" s="398" t="s">
        <v>14</v>
      </c>
      <c r="D197" s="411"/>
      <c r="E197" s="411"/>
      <c r="F197" s="411"/>
      <c r="G197" s="411"/>
      <c r="H197" s="411"/>
      <c r="I197" s="411"/>
      <c r="J197" s="411"/>
      <c r="K197" s="411"/>
      <c r="L197" s="411"/>
      <c r="M197" s="411"/>
      <c r="N197" s="411"/>
      <c r="O197" s="411"/>
      <c r="P197" s="411"/>
      <c r="Q197" s="411"/>
      <c r="R197" s="411"/>
      <c r="S197" s="411"/>
      <c r="T197" s="411"/>
      <c r="U197" s="411"/>
      <c r="V197" s="411"/>
      <c r="W197" s="411"/>
      <c r="X197" s="411"/>
      <c r="Y197" s="411"/>
      <c r="Z197" s="411"/>
      <c r="AA197" s="411"/>
      <c r="AB197" s="411"/>
      <c r="AC197" s="411"/>
      <c r="AD197" s="411"/>
      <c r="AE197" s="411"/>
      <c r="AF197" s="500">
        <f>IFERROR(AN197,0)</f>
        <v>0</v>
      </c>
      <c r="AG197" s="512"/>
      <c r="AH197" s="526"/>
      <c r="AI197" s="538">
        <f>IFERROR(AO197,0)</f>
        <v>0</v>
      </c>
      <c r="AJ197" s="512"/>
      <c r="AK197" s="555"/>
      <c r="AN197" s="176" t="e">
        <f>ROUNDDOWN(AG196/AF196,3)</f>
        <v>#DIV/0!</v>
      </c>
      <c r="AO197" s="179" t="e">
        <f>ROUNDDOWN(AJ196/AI196,3)</f>
        <v>#DIV/0!</v>
      </c>
      <c r="AR197" s="182">
        <f>IFERROR(VLOOKUP(AR544,DAY!$A$2:$E$744,6,0),0)</f>
        <v>0</v>
      </c>
    </row>
    <row r="198" spans="1:53" ht="27.75" customHeight="1">
      <c r="A198" s="11"/>
      <c r="B198" s="388" t="str">
        <f>$B$22</f>
        <v>作業員B</v>
      </c>
      <c r="C198" s="397" t="s">
        <v>3</v>
      </c>
      <c r="D198" s="412"/>
      <c r="E198" s="412"/>
      <c r="F198" s="412"/>
      <c r="G198" s="412"/>
      <c r="H198" s="412"/>
      <c r="I198" s="412"/>
      <c r="J198" s="412"/>
      <c r="K198" s="412"/>
      <c r="L198" s="412"/>
      <c r="M198" s="412"/>
      <c r="N198" s="412"/>
      <c r="O198" s="412"/>
      <c r="P198" s="412"/>
      <c r="Q198" s="412"/>
      <c r="R198" s="412"/>
      <c r="S198" s="412"/>
      <c r="T198" s="412"/>
      <c r="U198" s="412"/>
      <c r="V198" s="412"/>
      <c r="W198" s="412"/>
      <c r="X198" s="412"/>
      <c r="Y198" s="412"/>
      <c r="Z198" s="412"/>
      <c r="AA198" s="412"/>
      <c r="AB198" s="412"/>
      <c r="AC198" s="412"/>
      <c r="AD198" s="412"/>
      <c r="AE198" s="412"/>
      <c r="AF198" s="499">
        <f>IF(COUNT(D198:AE198)=0,+(COUNTIF(D198:AE198,"作業"))+(COUNTIF(D198:AE198,"休日")),"")</f>
        <v>0</v>
      </c>
      <c r="AG198" s="511">
        <f>IF(+COUNT(D198:AE198)=0,(COUNTIF(D198:AE198,"休日")),"")</f>
        <v>0</v>
      </c>
      <c r="AH198" s="525">
        <f>IFERROR(IF(COUNTA(D198:AE198)=0,0,IF(COUNTA(D198:AE198)&lt;28,$G$359,IF(AN199&gt;0.284,$G$357,$G$358))),0)</f>
        <v>0</v>
      </c>
      <c r="AI198" s="537">
        <f>IF(COUNT(D199:AE199)=0,+(COUNTIF(D199:AE199,"作業"))+(COUNTIF(D199:AE199,"休日")),"")</f>
        <v>0</v>
      </c>
      <c r="AJ198" s="511">
        <f>IF(COUNT(D199:AE199)=0,(COUNTIF(D199:AE199,"休日")),"")</f>
        <v>0</v>
      </c>
      <c r="AK198" s="554">
        <f>IFERROR(IF(COUNTA(D199:AE199)=0,0,IF(COUNTA(D199:AE199)&lt;28,$G$359,IF(AO199&gt;0.284,$G$355,$G$356))),0)</f>
        <v>0</v>
      </c>
      <c r="AM198" s="3"/>
      <c r="AN198" s="177"/>
      <c r="AO198" s="177"/>
      <c r="AP198" s="3"/>
      <c r="AQ198" s="3"/>
      <c r="AR198" s="24">
        <f>IFERROR(VLOOKUP(AR540,DAY!$A$2:$E$744,5,0),0)</f>
        <v>0</v>
      </c>
      <c r="AS198" s="3"/>
      <c r="AT198" s="3"/>
      <c r="AU198" s="3"/>
      <c r="AV198" s="3"/>
      <c r="AW198" s="3"/>
      <c r="AX198" s="3"/>
      <c r="AY198" s="3"/>
      <c r="AZ198" s="3"/>
      <c r="BA198" s="3"/>
    </row>
    <row r="199" spans="1:53" ht="27.75" customHeight="1">
      <c r="A199" s="11"/>
      <c r="B199" s="389"/>
      <c r="C199" s="398" t="s">
        <v>14</v>
      </c>
      <c r="D199" s="411"/>
      <c r="E199" s="411"/>
      <c r="F199" s="411"/>
      <c r="G199" s="411"/>
      <c r="H199" s="411"/>
      <c r="I199" s="411"/>
      <c r="J199" s="411"/>
      <c r="K199" s="411"/>
      <c r="L199" s="411"/>
      <c r="M199" s="411"/>
      <c r="N199" s="411"/>
      <c r="O199" s="411"/>
      <c r="P199" s="411"/>
      <c r="Q199" s="411"/>
      <c r="R199" s="411"/>
      <c r="S199" s="411"/>
      <c r="T199" s="411"/>
      <c r="U199" s="411"/>
      <c r="V199" s="411"/>
      <c r="W199" s="411"/>
      <c r="X199" s="411"/>
      <c r="Y199" s="411"/>
      <c r="Z199" s="411"/>
      <c r="AA199" s="411"/>
      <c r="AB199" s="411"/>
      <c r="AC199" s="411"/>
      <c r="AD199" s="411"/>
      <c r="AE199" s="411"/>
      <c r="AF199" s="500">
        <f>IFERROR(AN199,0)</f>
        <v>0</v>
      </c>
      <c r="AG199" s="512"/>
      <c r="AH199" s="526"/>
      <c r="AI199" s="538">
        <f>IFERROR(AO199,0)</f>
        <v>0</v>
      </c>
      <c r="AJ199" s="512"/>
      <c r="AK199" s="555"/>
      <c r="AN199" s="176" t="e">
        <f>ROUNDDOWN(AG198/AF198,3)</f>
        <v>#DIV/0!</v>
      </c>
      <c r="AO199" s="179" t="e">
        <f>ROUNDDOWN(AJ198/AI198,3)</f>
        <v>#DIV/0!</v>
      </c>
      <c r="AR199" s="182">
        <f>IFERROR(VLOOKUP(AR540,DAY!$A$2:$E$744,6,0),0)</f>
        <v>0</v>
      </c>
    </row>
    <row r="200" spans="1:53" ht="27.75" customHeight="1">
      <c r="A200" s="11"/>
      <c r="B200" s="388" t="str">
        <f>$B$24</f>
        <v>作業員C</v>
      </c>
      <c r="C200" s="397" t="s">
        <v>3</v>
      </c>
      <c r="D200" s="412"/>
      <c r="E200" s="412"/>
      <c r="F200" s="412"/>
      <c r="G200" s="412"/>
      <c r="H200" s="412"/>
      <c r="I200" s="412"/>
      <c r="J200" s="412"/>
      <c r="K200" s="412"/>
      <c r="L200" s="412"/>
      <c r="M200" s="412"/>
      <c r="N200" s="412"/>
      <c r="O200" s="412"/>
      <c r="P200" s="412"/>
      <c r="Q200" s="412"/>
      <c r="R200" s="412"/>
      <c r="S200" s="412"/>
      <c r="T200" s="412"/>
      <c r="U200" s="412"/>
      <c r="V200" s="412"/>
      <c r="W200" s="412"/>
      <c r="X200" s="412"/>
      <c r="Y200" s="412"/>
      <c r="Z200" s="412"/>
      <c r="AA200" s="412"/>
      <c r="AB200" s="412"/>
      <c r="AC200" s="412"/>
      <c r="AD200" s="412"/>
      <c r="AE200" s="412"/>
      <c r="AF200" s="499">
        <f>IF(COUNT(D200:AE200)=0,+(COUNTIF(D200:AE200,"作業"))+(COUNTIF(D200:AE200,"休日")),"")</f>
        <v>0</v>
      </c>
      <c r="AG200" s="511">
        <f>IF(+COUNT(D200:AE200)=0,(COUNTIF(D200:AE200,"休日")),"")</f>
        <v>0</v>
      </c>
      <c r="AH200" s="525">
        <f>IFERROR(IF(COUNTA(D200:AE200)=0,0,IF(COUNTA(D200:AE200)&lt;28,$G$359,IF(AN201&gt;0.284,$G$357,$G$358))),0)</f>
        <v>0</v>
      </c>
      <c r="AI200" s="537">
        <f>IF(COUNT(D201:AE201)=0,+(COUNTIF(D201:AE201,"作業"))+(COUNTIF(D201:AE201,"休日")),"")</f>
        <v>0</v>
      </c>
      <c r="AJ200" s="511">
        <f>IF(COUNT(D201:AE201)=0,(COUNTIF(D201:AE201,"休日")),"")</f>
        <v>0</v>
      </c>
      <c r="AK200" s="554">
        <f>IFERROR(IF(COUNTA(D201:AE201)=0,0,IF(COUNTA(D201:AE201)&lt;28,$G$359,IF(AO201&gt;0.284,$G$355,$G$356))),0)</f>
        <v>0</v>
      </c>
      <c r="AM200" s="3"/>
      <c r="AN200" s="177"/>
      <c r="AO200" s="177"/>
      <c r="AP200" s="3"/>
      <c r="AQ200" s="3"/>
      <c r="AR200" s="24">
        <f>IFERROR(VLOOKUP(AR542,DAY!$A$2:$E$744,5,0),0)</f>
        <v>0</v>
      </c>
      <c r="AS200" s="3"/>
      <c r="AT200" s="3"/>
      <c r="AU200" s="3"/>
      <c r="AV200" s="3"/>
      <c r="AW200" s="3"/>
      <c r="AX200" s="3"/>
      <c r="AY200" s="3"/>
      <c r="AZ200" s="3"/>
      <c r="BA200" s="3"/>
    </row>
    <row r="201" spans="1:53" ht="27.75" customHeight="1">
      <c r="A201" s="11"/>
      <c r="B201" s="389"/>
      <c r="C201" s="398" t="s">
        <v>14</v>
      </c>
      <c r="D201" s="411"/>
      <c r="E201" s="411"/>
      <c r="F201" s="411"/>
      <c r="G201" s="411"/>
      <c r="H201" s="411"/>
      <c r="I201" s="411"/>
      <c r="J201" s="411"/>
      <c r="K201" s="411"/>
      <c r="L201" s="411"/>
      <c r="M201" s="411"/>
      <c r="N201" s="411"/>
      <c r="O201" s="411"/>
      <c r="P201" s="411"/>
      <c r="Q201" s="411"/>
      <c r="R201" s="411"/>
      <c r="S201" s="411"/>
      <c r="T201" s="411"/>
      <c r="U201" s="411"/>
      <c r="V201" s="411"/>
      <c r="W201" s="411"/>
      <c r="X201" s="411"/>
      <c r="Y201" s="411"/>
      <c r="Z201" s="411"/>
      <c r="AA201" s="411"/>
      <c r="AB201" s="411"/>
      <c r="AC201" s="411"/>
      <c r="AD201" s="411"/>
      <c r="AE201" s="411"/>
      <c r="AF201" s="500">
        <f>IFERROR(AN201,0)</f>
        <v>0</v>
      </c>
      <c r="AG201" s="512"/>
      <c r="AH201" s="526"/>
      <c r="AI201" s="538">
        <f>IFERROR(AO201,0)</f>
        <v>0</v>
      </c>
      <c r="AJ201" s="512"/>
      <c r="AK201" s="555"/>
      <c r="AN201" s="176" t="e">
        <f>ROUNDDOWN(AG200/AF200,3)</f>
        <v>#DIV/0!</v>
      </c>
      <c r="AO201" s="179" t="e">
        <f>ROUNDDOWN(AJ200/AI200,3)</f>
        <v>#DIV/0!</v>
      </c>
      <c r="AR201" s="182">
        <f>IFERROR(VLOOKUP(AR542,DAY!$A$2:$E$744,6,0),0)</f>
        <v>0</v>
      </c>
    </row>
    <row r="202" spans="1:53" ht="27.75" customHeight="1">
      <c r="A202" s="11"/>
      <c r="B202" s="388" t="str">
        <f>$B$26</f>
        <v>作業員D</v>
      </c>
      <c r="C202" s="397" t="s">
        <v>3</v>
      </c>
      <c r="D202" s="412"/>
      <c r="E202" s="412"/>
      <c r="F202" s="412"/>
      <c r="G202" s="412"/>
      <c r="H202" s="412"/>
      <c r="I202" s="412"/>
      <c r="J202" s="412"/>
      <c r="K202" s="412"/>
      <c r="L202" s="412"/>
      <c r="M202" s="412"/>
      <c r="N202" s="412"/>
      <c r="O202" s="412"/>
      <c r="P202" s="412"/>
      <c r="Q202" s="412"/>
      <c r="R202" s="412"/>
      <c r="S202" s="412"/>
      <c r="T202" s="412"/>
      <c r="U202" s="412"/>
      <c r="V202" s="412"/>
      <c r="W202" s="412"/>
      <c r="X202" s="412"/>
      <c r="Y202" s="412"/>
      <c r="Z202" s="412"/>
      <c r="AA202" s="412"/>
      <c r="AB202" s="412"/>
      <c r="AC202" s="412"/>
      <c r="AD202" s="412"/>
      <c r="AE202" s="412"/>
      <c r="AF202" s="499">
        <f>IF(COUNT(D202:AE202)=0,+(COUNTIF(D202:AE202,"作業"))+(COUNTIF(D202:AE202,"休日")),"")</f>
        <v>0</v>
      </c>
      <c r="AG202" s="511">
        <f>IF(+COUNT(D202:AE202)=0,(COUNTIF(D202:AE202,"休日")),"")</f>
        <v>0</v>
      </c>
      <c r="AH202" s="525">
        <f>IFERROR(IF(COUNTA(D202:AE202)=0,0,IF(COUNTA(D202:AE202)&lt;28,$G$359,IF(AN203&gt;0.284,$G$357,$G$358))),0)</f>
        <v>0</v>
      </c>
      <c r="AI202" s="537">
        <f>IF(COUNT(D203:AE203)=0,+(COUNTIF(D203:AE203,"作業"))+(COUNTIF(D203:AE203,"休日")),"")</f>
        <v>0</v>
      </c>
      <c r="AJ202" s="511">
        <f>IF(COUNT(D203:AE203)=0,(COUNTIF(D203:AE203,"休日")),"")</f>
        <v>0</v>
      </c>
      <c r="AK202" s="554">
        <f>IFERROR(IF(COUNTA(D203:AE203)=0,0,IF(COUNTA(D203:AE203)&lt;28,$G$359,IF(AO203&gt;0.284,$G$355,$G$356))),0)</f>
        <v>0</v>
      </c>
      <c r="AM202" s="3"/>
      <c r="AN202" s="177"/>
      <c r="AO202" s="177"/>
      <c r="AP202" s="3"/>
      <c r="AQ202" s="3"/>
      <c r="AR202" s="24">
        <f>IFERROR(VLOOKUP(AR544,DAY!$A$2:$E$744,5,0),0)</f>
        <v>0</v>
      </c>
      <c r="AS202" s="3"/>
      <c r="AT202" s="3"/>
      <c r="AU202" s="3"/>
      <c r="AV202" s="3"/>
      <c r="AW202" s="3"/>
      <c r="AX202" s="3"/>
      <c r="AY202" s="3"/>
      <c r="AZ202" s="3"/>
      <c r="BA202" s="3"/>
    </row>
    <row r="203" spans="1:53" ht="27.75" customHeight="1">
      <c r="A203" s="11"/>
      <c r="B203" s="389"/>
      <c r="C203" s="398" t="s">
        <v>14</v>
      </c>
      <c r="D203" s="411"/>
      <c r="E203" s="411"/>
      <c r="F203" s="411"/>
      <c r="G203" s="411"/>
      <c r="H203" s="411"/>
      <c r="I203" s="411"/>
      <c r="J203" s="411"/>
      <c r="K203" s="411"/>
      <c r="L203" s="411"/>
      <c r="M203" s="411"/>
      <c r="N203" s="411"/>
      <c r="O203" s="411"/>
      <c r="P203" s="411"/>
      <c r="Q203" s="411"/>
      <c r="R203" s="411"/>
      <c r="S203" s="411"/>
      <c r="T203" s="411"/>
      <c r="U203" s="411"/>
      <c r="V203" s="411"/>
      <c r="W203" s="411"/>
      <c r="X203" s="411"/>
      <c r="Y203" s="411"/>
      <c r="Z203" s="411"/>
      <c r="AA203" s="411"/>
      <c r="AB203" s="411"/>
      <c r="AC203" s="411"/>
      <c r="AD203" s="411"/>
      <c r="AE203" s="411"/>
      <c r="AF203" s="500">
        <f>IFERROR(AN203,0)</f>
        <v>0</v>
      </c>
      <c r="AG203" s="512"/>
      <c r="AH203" s="526"/>
      <c r="AI203" s="538">
        <f>IFERROR(AO203,0)</f>
        <v>0</v>
      </c>
      <c r="AJ203" s="512"/>
      <c r="AK203" s="555"/>
      <c r="AN203" s="176" t="e">
        <f>ROUNDDOWN(AG202/AF202,3)</f>
        <v>#DIV/0!</v>
      </c>
      <c r="AO203" s="179" t="e">
        <f>ROUNDDOWN(AJ202/AI202,3)</f>
        <v>#DIV/0!</v>
      </c>
      <c r="AR203" s="182">
        <f>IFERROR(VLOOKUP(AR544,DAY!$A$2:$E$744,6,0),0)</f>
        <v>0</v>
      </c>
    </row>
    <row r="204" spans="1:53" ht="27.75" customHeight="1">
      <c r="A204" s="11"/>
      <c r="B204" s="388" t="str">
        <f>$B$28</f>
        <v>作業員E</v>
      </c>
      <c r="C204" s="397" t="s">
        <v>3</v>
      </c>
      <c r="D204" s="412"/>
      <c r="E204" s="412"/>
      <c r="F204" s="412"/>
      <c r="G204" s="412"/>
      <c r="H204" s="412"/>
      <c r="I204" s="412"/>
      <c r="J204" s="412"/>
      <c r="K204" s="412"/>
      <c r="L204" s="412"/>
      <c r="M204" s="412"/>
      <c r="N204" s="412"/>
      <c r="O204" s="412"/>
      <c r="P204" s="412"/>
      <c r="Q204" s="412"/>
      <c r="R204" s="412"/>
      <c r="S204" s="412"/>
      <c r="T204" s="412"/>
      <c r="U204" s="412"/>
      <c r="V204" s="412"/>
      <c r="W204" s="412"/>
      <c r="X204" s="412"/>
      <c r="Y204" s="412"/>
      <c r="Z204" s="412"/>
      <c r="AA204" s="412"/>
      <c r="AB204" s="412"/>
      <c r="AC204" s="412"/>
      <c r="AD204" s="412"/>
      <c r="AE204" s="412"/>
      <c r="AF204" s="499">
        <f>IF(COUNT(D204:AE204)=0,+(COUNTIF(D204:AE204,"作業"))+(COUNTIF(D204:AE204,"休日")),"")</f>
        <v>0</v>
      </c>
      <c r="AG204" s="511">
        <f>IF(+COUNT(D204:AE204)=0,(COUNTIF(D204:AE204,"休日")),"")</f>
        <v>0</v>
      </c>
      <c r="AH204" s="525">
        <f>IFERROR(IF(COUNTA(D204:AE204)=0,0,IF(COUNTA(D204:AE204)&lt;28,$G$359,IF(AN205&gt;0.284,$G$357,$G$358))),0)</f>
        <v>0</v>
      </c>
      <c r="AI204" s="537">
        <f>IF(COUNT(D205:AE205)=0,+(COUNTIF(D205:AE205,"作業"))+(COUNTIF(D205:AE205,"休日")),"")</f>
        <v>0</v>
      </c>
      <c r="AJ204" s="511">
        <f>IF(COUNT(D205:AE205)=0,(COUNTIF(D205:AE205,"休日")),"")</f>
        <v>0</v>
      </c>
      <c r="AK204" s="554">
        <f>IFERROR(IF(COUNTA(D205:AE205)=0,0,IF(COUNTA(D205:AE205)&lt;28,$G$359,IF(AO205&gt;0.284,$G$355,$G$356))),0)</f>
        <v>0</v>
      </c>
      <c r="AM204" s="3"/>
      <c r="AN204" s="177"/>
      <c r="AO204" s="177"/>
      <c r="AP204" s="3"/>
      <c r="AQ204" s="3"/>
      <c r="AR204" s="24">
        <f>IFERROR(VLOOKUP(AR546,DAY!$A$2:$E$744,5,0),0)</f>
        <v>0</v>
      </c>
      <c r="AS204" s="3"/>
      <c r="AT204" s="3"/>
      <c r="AU204" s="3"/>
      <c r="AV204" s="3"/>
      <c r="AW204" s="3"/>
      <c r="AX204" s="3"/>
      <c r="AY204" s="3"/>
      <c r="AZ204" s="3"/>
      <c r="BA204" s="3"/>
    </row>
    <row r="205" spans="1:53" ht="27.75" customHeight="1">
      <c r="A205" s="11"/>
      <c r="B205" s="389"/>
      <c r="C205" s="398" t="s">
        <v>14</v>
      </c>
      <c r="D205" s="411"/>
      <c r="E205" s="411"/>
      <c r="F205" s="411"/>
      <c r="G205" s="411"/>
      <c r="H205" s="411"/>
      <c r="I205" s="411"/>
      <c r="J205" s="411"/>
      <c r="K205" s="411"/>
      <c r="L205" s="411"/>
      <c r="M205" s="411"/>
      <c r="N205" s="411"/>
      <c r="O205" s="411"/>
      <c r="P205" s="411"/>
      <c r="Q205" s="411"/>
      <c r="R205" s="411"/>
      <c r="S205" s="411"/>
      <c r="T205" s="411"/>
      <c r="U205" s="411"/>
      <c r="V205" s="411"/>
      <c r="W205" s="411"/>
      <c r="X205" s="411"/>
      <c r="Y205" s="411"/>
      <c r="Z205" s="411"/>
      <c r="AA205" s="411"/>
      <c r="AB205" s="411"/>
      <c r="AC205" s="411"/>
      <c r="AD205" s="411"/>
      <c r="AE205" s="411"/>
      <c r="AF205" s="500">
        <f>IFERROR(AN205,0)</f>
        <v>0</v>
      </c>
      <c r="AG205" s="512"/>
      <c r="AH205" s="526"/>
      <c r="AI205" s="538">
        <f>IFERROR(AO205,0)</f>
        <v>0</v>
      </c>
      <c r="AJ205" s="512"/>
      <c r="AK205" s="555"/>
      <c r="AN205" s="176" t="e">
        <f>ROUNDDOWN(AG204/AF204,3)</f>
        <v>#DIV/0!</v>
      </c>
      <c r="AO205" s="179" t="e">
        <f>ROUNDDOWN(AJ204/AI204,3)</f>
        <v>#DIV/0!</v>
      </c>
      <c r="AR205" s="182">
        <f>IFERROR(VLOOKUP(AR546,DAY!$A$2:$E$744,6,0),0)</f>
        <v>0</v>
      </c>
    </row>
    <row r="206" spans="1:53" ht="27.75" customHeight="1">
      <c r="A206" s="11"/>
      <c r="B206" s="388" t="str">
        <f>$B$30</f>
        <v>作業員F</v>
      </c>
      <c r="C206" s="397" t="s">
        <v>3</v>
      </c>
      <c r="D206" s="412"/>
      <c r="E206" s="412"/>
      <c r="F206" s="412"/>
      <c r="G206" s="412"/>
      <c r="H206" s="412"/>
      <c r="I206" s="412"/>
      <c r="J206" s="412"/>
      <c r="K206" s="412"/>
      <c r="L206" s="412"/>
      <c r="M206" s="412"/>
      <c r="N206" s="412"/>
      <c r="O206" s="412"/>
      <c r="P206" s="412"/>
      <c r="Q206" s="412"/>
      <c r="R206" s="412"/>
      <c r="S206" s="412"/>
      <c r="T206" s="412"/>
      <c r="U206" s="412"/>
      <c r="V206" s="412"/>
      <c r="W206" s="412"/>
      <c r="X206" s="412"/>
      <c r="Y206" s="412"/>
      <c r="Z206" s="412"/>
      <c r="AA206" s="412"/>
      <c r="AB206" s="412"/>
      <c r="AC206" s="412"/>
      <c r="AD206" s="412"/>
      <c r="AE206" s="412"/>
      <c r="AF206" s="499">
        <f>IF(COUNT(D206:AE206)=0,+(COUNTIF(D206:AE206,"作業"))+(COUNTIF(D206:AE206,"休日")),"")</f>
        <v>0</v>
      </c>
      <c r="AG206" s="511">
        <f>IF(+COUNT(D206:AE206)=0,(COUNTIF(D206:AE206,"休日")),"")</f>
        <v>0</v>
      </c>
      <c r="AH206" s="525">
        <f>IFERROR(IF(COUNTA(D206:AE206)=0,0,IF(COUNTA(D206:AE206)&lt;28,$G$359,IF(AN207&gt;0.284,$G$357,$G$358))),0)</f>
        <v>0</v>
      </c>
      <c r="AI206" s="537">
        <f>IF(COUNT(D207:AE207)=0,+(COUNTIF(D207:AE207,"作業"))+(COUNTIF(D207:AE207,"休日")),"")</f>
        <v>0</v>
      </c>
      <c r="AJ206" s="511">
        <f>IF(COUNT(D207:AE207)=0,(COUNTIF(D207:AE207,"休日")),"")</f>
        <v>0</v>
      </c>
      <c r="AK206" s="554">
        <f>IFERROR(IF(COUNTA(D207:AE207)=0,0,IF(COUNTA(D207:AE207)&lt;28,$G$359,IF(AO207&gt;0.284,$G$355,$G$356))),0)</f>
        <v>0</v>
      </c>
      <c r="AM206" s="3"/>
      <c r="AN206" s="177"/>
      <c r="AO206" s="177"/>
      <c r="AR206" s="24">
        <f>IFERROR(VLOOKUP(AR381,DAY!$A$2:$E$744,5,0),0)</f>
        <v>0</v>
      </c>
    </row>
    <row r="207" spans="1:53" ht="27.75" customHeight="1">
      <c r="A207" s="12"/>
      <c r="B207" s="389"/>
      <c r="C207" s="400" t="s">
        <v>14</v>
      </c>
      <c r="D207" s="414"/>
      <c r="E207" s="414"/>
      <c r="F207" s="414"/>
      <c r="G207" s="414"/>
      <c r="H207" s="414"/>
      <c r="I207" s="414"/>
      <c r="J207" s="414"/>
      <c r="K207" s="414"/>
      <c r="L207" s="414"/>
      <c r="M207" s="414"/>
      <c r="N207" s="414"/>
      <c r="O207" s="414"/>
      <c r="P207" s="414"/>
      <c r="Q207" s="414"/>
      <c r="R207" s="414"/>
      <c r="S207" s="414"/>
      <c r="T207" s="414"/>
      <c r="U207" s="414"/>
      <c r="V207" s="414"/>
      <c r="W207" s="414"/>
      <c r="X207" s="414"/>
      <c r="Y207" s="414"/>
      <c r="Z207" s="414"/>
      <c r="AA207" s="414"/>
      <c r="AB207" s="414"/>
      <c r="AC207" s="414"/>
      <c r="AD207" s="414"/>
      <c r="AE207" s="414"/>
      <c r="AF207" s="502">
        <f>IFERROR(AN207,0)</f>
        <v>0</v>
      </c>
      <c r="AG207" s="514"/>
      <c r="AH207" s="529"/>
      <c r="AI207" s="540">
        <f>IFERROR(AO207,0)</f>
        <v>0</v>
      </c>
      <c r="AJ207" s="514"/>
      <c r="AK207" s="557"/>
      <c r="AN207" s="176" t="e">
        <f>ROUNDDOWN(AG206/AF206,3)</f>
        <v>#DIV/0!</v>
      </c>
      <c r="AO207" s="179" t="e">
        <f>ROUNDDOWN(AJ206/AI206,3)</f>
        <v>#DIV/0!</v>
      </c>
      <c r="AR207" s="182">
        <f>IFERROR(VLOOKUP(AR381,DAY!$A$2:$E$744,6,0),0)</f>
        <v>0</v>
      </c>
    </row>
    <row r="208" spans="1:53" ht="27.75" customHeight="1">
      <c r="A208" s="10" t="s">
        <v>82</v>
      </c>
      <c r="B208" s="384" t="s">
        <v>7</v>
      </c>
      <c r="C208" s="393"/>
      <c r="D208" s="26">
        <f>IFERROR(VLOOKUP(D381,DAY!$A$2:$E$3000,2,0),0)</f>
        <v>3</v>
      </c>
      <c r="E208" s="26">
        <f>IFERROR(VLOOKUP(E381,DAY!$A$2:$E$744,2,0),0)</f>
        <v>3</v>
      </c>
      <c r="F208" s="26">
        <f>IFERROR(VLOOKUP(F381,DAY!$A$2:$E$744,2,0),0)</f>
        <v>3</v>
      </c>
      <c r="G208" s="26">
        <f>IFERROR(VLOOKUP(G381,DAY!$A$2:$E$744,2,0),0)</f>
        <v>3</v>
      </c>
      <c r="H208" s="26">
        <f>IFERROR(VLOOKUP(H381,DAY!$A$2:$E$744,2,0),0)</f>
        <v>3</v>
      </c>
      <c r="I208" s="26">
        <f>IFERROR(VLOOKUP(I381,DAY!$A$2:$E$744,2,0),0)</f>
        <v>3</v>
      </c>
      <c r="J208" s="26">
        <f>IFERROR(VLOOKUP(J381,DAY!$A$2:$E$744,2,0),0)</f>
        <v>3</v>
      </c>
      <c r="K208" s="26">
        <f>IFERROR(VLOOKUP(K381,DAY!$A$2:$E$744,2,0),0)</f>
        <v>3</v>
      </c>
      <c r="L208" s="26">
        <f>IFERROR(VLOOKUP(L381,DAY!$A$2:$E$744,2,0),0)</f>
        <v>3</v>
      </c>
      <c r="M208" s="26">
        <f>IFERROR(VLOOKUP(M381,DAY!$A$2:$E$744,2,0),0)</f>
        <v>3</v>
      </c>
      <c r="N208" s="26">
        <f>IFERROR(VLOOKUP(N381,DAY!$A$2:$E$744,2,0),0)</f>
        <v>3</v>
      </c>
      <c r="O208" s="26">
        <f>IFERROR(VLOOKUP(O381,DAY!$A$2:$E$744,2,0),0)</f>
        <v>3</v>
      </c>
      <c r="P208" s="26">
        <f>IFERROR(VLOOKUP(P381,DAY!$A$2:$E$744,2,0),0)</f>
        <v>3</v>
      </c>
      <c r="Q208" s="26">
        <f>IFERROR(VLOOKUP(Q381,DAY!$A$2:$E$744,2,0),0)</f>
        <v>3</v>
      </c>
      <c r="R208" s="26">
        <f>IFERROR(VLOOKUP(R381,DAY!$A$2:$E$744,2,0),0)</f>
        <v>3</v>
      </c>
      <c r="S208" s="26">
        <f>IFERROR(VLOOKUP(S381,DAY!$A$2:$E$744,2,0),0)</f>
        <v>3</v>
      </c>
      <c r="T208" s="26">
        <f>IFERROR(VLOOKUP(T381,DAY!$A$2:$E$744,2,0),0)</f>
        <v>3</v>
      </c>
      <c r="U208" s="26">
        <f>IFERROR(VLOOKUP(U381,DAY!$A$2:$E$744,2,0),0)</f>
        <v>3</v>
      </c>
      <c r="V208" s="26">
        <f>IFERROR(VLOOKUP(V381,DAY!$A$2:$E$744,2,0),0)</f>
        <v>3</v>
      </c>
      <c r="W208" s="26">
        <f>IFERROR(VLOOKUP(W381,DAY!$A$2:$E$744,2,0),0)</f>
        <v>3</v>
      </c>
      <c r="X208" s="26">
        <f>IFERROR(VLOOKUP(X381,DAY!$A$2:$E$744,2,0),0)</f>
        <v>3</v>
      </c>
      <c r="Y208" s="26">
        <f>IFERROR(VLOOKUP(Y381,DAY!$A$2:$E$744,2,0),0)</f>
        <v>3</v>
      </c>
      <c r="Z208" s="26">
        <f>IFERROR(VLOOKUP(Z381,DAY!$A$2:$E$744,2,0),0)</f>
        <v>3</v>
      </c>
      <c r="AA208" s="26">
        <f>IFERROR(VLOOKUP(AA381,DAY!$A$2:$E$744,2,0),0)</f>
        <v>3</v>
      </c>
      <c r="AB208" s="26">
        <f>IFERROR(VLOOKUP(AB381,DAY!$A$2:$E$744,2,0),0)</f>
        <v>3</v>
      </c>
      <c r="AC208" s="26">
        <f>IFERROR(VLOOKUP(AC381,DAY!$A$2:$E$744,2,0),0)</f>
        <v>3</v>
      </c>
      <c r="AD208" s="26">
        <f>IFERROR(VLOOKUP(AD381,DAY!$A$2:$E$744,2,0),0)</f>
        <v>3</v>
      </c>
      <c r="AE208" s="26">
        <f>IFERROR(VLOOKUP(AE381,DAY!$A$2:$E$744,2,0),0)</f>
        <v>3</v>
      </c>
      <c r="AF208" s="503" t="s">
        <v>23</v>
      </c>
      <c r="AG208" s="515" t="s">
        <v>6</v>
      </c>
      <c r="AH208" s="523" t="s">
        <v>93</v>
      </c>
      <c r="AI208" s="535" t="s">
        <v>23</v>
      </c>
      <c r="AJ208" s="509" t="s">
        <v>26</v>
      </c>
      <c r="AK208" s="129" t="s">
        <v>93</v>
      </c>
      <c r="AL208" s="3"/>
      <c r="AN208" s="177"/>
      <c r="AO208" s="177"/>
      <c r="AR208" s="183">
        <f>IFERROR(VLOOKUP(AR381,DAY!$A$2:$E$744,7,0),0)</f>
        <v>0</v>
      </c>
    </row>
    <row r="209" spans="1:53" ht="27.75" customHeight="1">
      <c r="A209" s="11"/>
      <c r="B209" s="385" t="s">
        <v>8</v>
      </c>
      <c r="C209" s="394"/>
      <c r="D209" s="22">
        <f>IFERROR(VLOOKUP(D381,DAY!$A$2:$E$3000,3,0),0)</f>
        <v>3</v>
      </c>
      <c r="E209" s="22">
        <f>IFERROR(VLOOKUP(E381,DAY!$A$2:$E$744,3,0),0)</f>
        <v>4</v>
      </c>
      <c r="F209" s="22">
        <f>IFERROR(VLOOKUP(F381,DAY!$A$2:$E$744,3,0),0)</f>
        <v>5</v>
      </c>
      <c r="G209" s="22">
        <f>IFERROR(VLOOKUP(G381,DAY!$A$2:$E$744,3,0),0)</f>
        <v>6</v>
      </c>
      <c r="H209" s="22">
        <f>IFERROR(VLOOKUP(H381,DAY!$A$2:$E$744,3,0),0)</f>
        <v>7</v>
      </c>
      <c r="I209" s="22">
        <f>IFERROR(VLOOKUP(I381,DAY!$A$2:$E$744,3,0),0)</f>
        <v>8</v>
      </c>
      <c r="J209" s="22">
        <f>IFERROR(VLOOKUP(J381,DAY!$A$2:$E$744,3,0),0)</f>
        <v>9</v>
      </c>
      <c r="K209" s="22">
        <f>IFERROR(VLOOKUP(K381,DAY!$A$2:$E$744,3,0),0)</f>
        <v>10</v>
      </c>
      <c r="L209" s="22">
        <f>IFERROR(VLOOKUP(L381,DAY!$A$2:$E$744,3,0),0)</f>
        <v>11</v>
      </c>
      <c r="M209" s="22">
        <f>IFERROR(VLOOKUP(M381,DAY!$A$2:$E$744,3,0),0)</f>
        <v>12</v>
      </c>
      <c r="N209" s="22">
        <f>IFERROR(VLOOKUP(N381,DAY!$A$2:$E$744,3,0),0)</f>
        <v>13</v>
      </c>
      <c r="O209" s="22">
        <f>IFERROR(VLOOKUP(O381,DAY!$A$2:$E$744,3,0),0)</f>
        <v>14</v>
      </c>
      <c r="P209" s="22">
        <f>IFERROR(VLOOKUP(P381,DAY!$A$2:$E$744,3,0),0)</f>
        <v>15</v>
      </c>
      <c r="Q209" s="22">
        <f>IFERROR(VLOOKUP(Q381,DAY!$A$2:$E$744,3,0),0)</f>
        <v>16</v>
      </c>
      <c r="R209" s="22">
        <f>IFERROR(VLOOKUP(R381,DAY!$A$2:$E$744,3,0),0)</f>
        <v>17</v>
      </c>
      <c r="S209" s="22">
        <f>IFERROR(VLOOKUP(S381,DAY!$A$2:$E$744,3,0),0)</f>
        <v>18</v>
      </c>
      <c r="T209" s="22">
        <f>IFERROR(VLOOKUP(T381,DAY!$A$2:$E$744,3,0),0)</f>
        <v>19</v>
      </c>
      <c r="U209" s="22">
        <f>IFERROR(VLOOKUP(U381,DAY!$A$2:$E$744,3,0),0)</f>
        <v>20</v>
      </c>
      <c r="V209" s="22">
        <f>IFERROR(VLOOKUP(V381,DAY!$A$2:$E$744,3,0),0)</f>
        <v>21</v>
      </c>
      <c r="W209" s="22">
        <f>IFERROR(VLOOKUP(W381,DAY!$A$2:$E$744,3,0),0)</f>
        <v>22</v>
      </c>
      <c r="X209" s="22">
        <f>IFERROR(VLOOKUP(X381,DAY!$A$2:$E$744,3,0),0)</f>
        <v>23</v>
      </c>
      <c r="Y209" s="22">
        <f>IFERROR(VLOOKUP(Y381,DAY!$A$2:$E$744,3,0),0)</f>
        <v>24</v>
      </c>
      <c r="Z209" s="22">
        <f>IFERROR(VLOOKUP(Z381,DAY!$A$2:$E$744,3,0),0)</f>
        <v>25</v>
      </c>
      <c r="AA209" s="22">
        <f>IFERROR(VLOOKUP(AA381,DAY!$A$2:$E$744,3,0),0)</f>
        <v>26</v>
      </c>
      <c r="AB209" s="22">
        <f>IFERROR(VLOOKUP(AB381,DAY!$A$2:$E$744,3,0),0)</f>
        <v>27</v>
      </c>
      <c r="AC209" s="22">
        <f>IFERROR(VLOOKUP(AC381,DAY!$A$2:$E$744,3,0),0)</f>
        <v>28</v>
      </c>
      <c r="AD209" s="22">
        <f>IFERROR(VLOOKUP(AD381,DAY!$A$2:$E$744,3,0),0)</f>
        <v>29</v>
      </c>
      <c r="AE209" s="89">
        <f>IFERROR(VLOOKUP(AE381,DAY!$A$2:$E$744,3,0),0)</f>
        <v>30</v>
      </c>
      <c r="AF209" s="498"/>
      <c r="AG209" s="510"/>
      <c r="AH209" s="523"/>
      <c r="AI209" s="536"/>
      <c r="AJ209" s="510"/>
      <c r="AK209" s="129"/>
      <c r="AN209" s="177"/>
      <c r="AO209" s="177"/>
      <c r="AR209" s="23">
        <f>IFERROR(VLOOKUP(AR382,DAY!$A$2:$E$744,2,0),0)</f>
        <v>0</v>
      </c>
    </row>
    <row r="210" spans="1:53" ht="27.75" customHeight="1">
      <c r="A210" s="11"/>
      <c r="B210" s="386" t="s">
        <v>9</v>
      </c>
      <c r="C210" s="395"/>
      <c r="D210" s="23" t="str">
        <f>IFERROR(VLOOKUP(D381,DAY!$A$2:$E$3000,4,0),0)</f>
        <v>月</v>
      </c>
      <c r="E210" s="23" t="str">
        <f>IFERROR(VLOOKUP(E381,DAY!$A$2:$E$3000,4,0),0)</f>
        <v>火</v>
      </c>
      <c r="F210" s="23" t="str">
        <f>IFERROR(VLOOKUP(F381,DAY!$A$2:$E$3000,4,0),0)</f>
        <v>水</v>
      </c>
      <c r="G210" s="23" t="str">
        <f>IFERROR(VLOOKUP(G381,DAY!$A$2:$E$3000,4,0),0)</f>
        <v>木</v>
      </c>
      <c r="H210" s="23" t="str">
        <f>IFERROR(VLOOKUP(H381,DAY!$A$2:$E$3000,4,0),0)</f>
        <v>金</v>
      </c>
      <c r="I210" s="23" t="str">
        <f>IFERROR(VLOOKUP(I381,DAY!$A$2:$E$3000,4,0),0)</f>
        <v>土</v>
      </c>
      <c r="J210" s="23" t="str">
        <f>IFERROR(VLOOKUP(J381,DAY!$A$2:$E$3000,4,0),0)</f>
        <v>日</v>
      </c>
      <c r="K210" s="23" t="str">
        <f>IFERROR(VLOOKUP(K381,DAY!$A$2:$E$3000,4,0),0)</f>
        <v>月</v>
      </c>
      <c r="L210" s="23" t="str">
        <f>IFERROR(VLOOKUP(L381,DAY!$A$2:$E$3000,4,0),0)</f>
        <v>火</v>
      </c>
      <c r="M210" s="23" t="str">
        <f>IFERROR(VLOOKUP(M381,DAY!$A$2:$E$3000,4,0),0)</f>
        <v>水</v>
      </c>
      <c r="N210" s="23" t="str">
        <f>IFERROR(VLOOKUP(N381,DAY!$A$2:$E$3000,4,0),0)</f>
        <v>木</v>
      </c>
      <c r="O210" s="23" t="str">
        <f>IFERROR(VLOOKUP(O381,DAY!$A$2:$E$3000,4,0),0)</f>
        <v>金</v>
      </c>
      <c r="P210" s="23" t="str">
        <f>IFERROR(VLOOKUP(P381,DAY!$A$2:$E$3000,4,0),0)</f>
        <v>土</v>
      </c>
      <c r="Q210" s="23" t="str">
        <f>IFERROR(VLOOKUP(Q381,DAY!$A$2:$E$3000,4,0),0)</f>
        <v>日</v>
      </c>
      <c r="R210" s="23" t="str">
        <f>IFERROR(VLOOKUP(R381,DAY!$A$2:$E$3000,4,0),0)</f>
        <v>月</v>
      </c>
      <c r="S210" s="23" t="str">
        <f>IFERROR(VLOOKUP(S381,DAY!$A$2:$E$3000,4,0),0)</f>
        <v>火</v>
      </c>
      <c r="T210" s="23" t="str">
        <f>IFERROR(VLOOKUP(T381,DAY!$A$2:$E$3000,4,0),0)</f>
        <v>水</v>
      </c>
      <c r="U210" s="23" t="str">
        <f>IFERROR(VLOOKUP(U381,DAY!$A$2:$E$3000,4,0),0)</f>
        <v>木</v>
      </c>
      <c r="V210" s="23" t="str">
        <f>IFERROR(VLOOKUP(V381,DAY!$A$2:$E$3000,4,0),0)</f>
        <v>金</v>
      </c>
      <c r="W210" s="23" t="str">
        <f>IFERROR(VLOOKUP(W381,DAY!$A$2:$E$3000,4,0),0)</f>
        <v>土</v>
      </c>
      <c r="X210" s="23" t="str">
        <f>IFERROR(VLOOKUP(X381,DAY!$A$2:$E$3000,4,0),0)</f>
        <v>日</v>
      </c>
      <c r="Y210" s="23" t="str">
        <f>IFERROR(VLOOKUP(Y381,DAY!$A$2:$E$3000,4,0),0)</f>
        <v>月</v>
      </c>
      <c r="Z210" s="23" t="str">
        <f>IFERROR(VLOOKUP(Z381,DAY!$A$2:$E$3000,4,0),0)</f>
        <v>火</v>
      </c>
      <c r="AA210" s="23" t="str">
        <f>IFERROR(VLOOKUP(AA381,DAY!$A$2:$E$3000,4,0),0)</f>
        <v>水</v>
      </c>
      <c r="AB210" s="23" t="str">
        <f>IFERROR(VLOOKUP(AB381,DAY!$A$2:$E$3000,4,0),0)</f>
        <v>木</v>
      </c>
      <c r="AC210" s="23" t="str">
        <f>IFERROR(VLOOKUP(AC381,DAY!$A$2:$E$3000,4,0),0)</f>
        <v>金</v>
      </c>
      <c r="AD210" s="23" t="str">
        <f>IFERROR(VLOOKUP(AD381,DAY!$A$2:$E$3000,4,0),0)</f>
        <v>土</v>
      </c>
      <c r="AE210" s="23" t="str">
        <f>IFERROR(VLOOKUP(AE381,DAY!$A$2:$E$3000,4,0),0)</f>
        <v>日</v>
      </c>
      <c r="AF210" s="498"/>
      <c r="AG210" s="510"/>
      <c r="AH210" s="523"/>
      <c r="AI210" s="536"/>
      <c r="AJ210" s="510"/>
      <c r="AK210" s="129"/>
      <c r="AN210" s="177"/>
      <c r="AO210" s="177"/>
      <c r="AR210" s="25">
        <f>IFERROR(VLOOKUP(AR382,DAY!$A$2:$E$744,3,0),0)</f>
        <v>0</v>
      </c>
    </row>
    <row r="211" spans="1:53" ht="89.25" customHeight="1">
      <c r="A211" s="11"/>
      <c r="B211" s="387" t="s">
        <v>11</v>
      </c>
      <c r="C211" s="396"/>
      <c r="D211" s="24" t="str">
        <f>IFERROR(VLOOKUP(D381,DAY!$A$2:$E$3000,5,0),0)</f>
        <v/>
      </c>
      <c r="E211" s="24" t="str">
        <f>IFERROR(VLOOKUP(E381,DAY!$A$2:$E$3000,5,0),0)</f>
        <v/>
      </c>
      <c r="F211" s="24" t="str">
        <f>IFERROR(VLOOKUP(F381,DAY!$A$2:$E$3000,5,0),0)</f>
        <v/>
      </c>
      <c r="G211" s="24" t="str">
        <f>IFERROR(VLOOKUP(G381,DAY!$A$2:$E$3000,5,0),0)</f>
        <v/>
      </c>
      <c r="H211" s="24" t="str">
        <f>IFERROR(VLOOKUP(H381,DAY!$A$2:$E$3000,5,0),0)</f>
        <v/>
      </c>
      <c r="I211" s="24" t="str">
        <f>IFERROR(VLOOKUP(I381,DAY!$A$2:$E$3000,5,0),0)</f>
        <v/>
      </c>
      <c r="J211" s="24" t="str">
        <f>IFERROR(VLOOKUP(J381,DAY!$A$2:$E$3000,5,0),0)</f>
        <v/>
      </c>
      <c r="K211" s="24" t="str">
        <f>IFERROR(VLOOKUP(K381,DAY!$A$2:$E$3000,5,0),0)</f>
        <v/>
      </c>
      <c r="L211" s="24" t="str">
        <f>IFERROR(VLOOKUP(L381,DAY!$A$2:$E$3000,5,0),0)</f>
        <v/>
      </c>
      <c r="M211" s="24" t="str">
        <f>IFERROR(VLOOKUP(M381,DAY!$A$2:$E$3000,5,0),0)</f>
        <v/>
      </c>
      <c r="N211" s="24" t="str">
        <f>IFERROR(VLOOKUP(N381,DAY!$A$2:$E$3000,5,0),0)</f>
        <v/>
      </c>
      <c r="O211" s="24" t="str">
        <f>IFERROR(VLOOKUP(O381,DAY!$A$2:$E$3000,5,0),0)</f>
        <v/>
      </c>
      <c r="P211" s="24" t="str">
        <f>IFERROR(VLOOKUP(P381,DAY!$A$2:$E$3000,5,0),0)</f>
        <v/>
      </c>
      <c r="Q211" s="24" t="str">
        <f>IFERROR(VLOOKUP(Q381,DAY!$A$2:$E$3000,5,0),0)</f>
        <v/>
      </c>
      <c r="R211" s="24" t="str">
        <f>IFERROR(VLOOKUP(R381,DAY!$A$2:$E$3000,5,0),0)</f>
        <v/>
      </c>
      <c r="S211" s="24" t="str">
        <f>IFERROR(VLOOKUP(S381,DAY!$A$2:$E$3000,5,0),0)</f>
        <v/>
      </c>
      <c r="T211" s="24" t="str">
        <f>IFERROR(VLOOKUP(T381,DAY!$A$2:$E$3000,5,0),0)</f>
        <v/>
      </c>
      <c r="U211" s="24" t="str">
        <f>IFERROR(VLOOKUP(U381,DAY!$A$2:$E$3000,5,0),0)</f>
        <v>春分の日</v>
      </c>
      <c r="V211" s="24" t="str">
        <f>IFERROR(VLOOKUP(V381,DAY!$A$2:$E$3000,5,0),0)</f>
        <v/>
      </c>
      <c r="W211" s="24" t="str">
        <f>IFERROR(VLOOKUP(W381,DAY!$A$2:$E$3000,5,0),0)</f>
        <v/>
      </c>
      <c r="X211" s="24" t="str">
        <f>IFERROR(VLOOKUP(X381,DAY!$A$2:$E$3000,5,0),0)</f>
        <v/>
      </c>
      <c r="Y211" s="24" t="str">
        <f>IFERROR(VLOOKUP(Y381,DAY!$A$2:$E$3000,5,0),0)</f>
        <v/>
      </c>
      <c r="Z211" s="24" t="str">
        <f>IFERROR(VLOOKUP(Z381,DAY!$A$2:$E$3000,5,0),0)</f>
        <v/>
      </c>
      <c r="AA211" s="24" t="str">
        <f>IFERROR(VLOOKUP(AA381,DAY!$A$2:$E$3000,5,0),0)</f>
        <v/>
      </c>
      <c r="AB211" s="24" t="str">
        <f>IFERROR(VLOOKUP(AB381,DAY!$A$2:$E$3000,5,0),0)</f>
        <v/>
      </c>
      <c r="AC211" s="24" t="str">
        <f>IFERROR(VLOOKUP(AC381,DAY!$A$2:$E$3000,5,0),0)</f>
        <v/>
      </c>
      <c r="AD211" s="24" t="str">
        <f>IFERROR(VLOOKUP(AD381,DAY!$A$2:$E$3000,5,0),0)</f>
        <v/>
      </c>
      <c r="AE211" s="24" t="str">
        <f>IFERROR(VLOOKUP(AE381,DAY!$A$2:$E$3000,5,0),0)</f>
        <v/>
      </c>
      <c r="AF211" s="498"/>
      <c r="AG211" s="510"/>
      <c r="AH211" s="524"/>
      <c r="AI211" s="536"/>
      <c r="AJ211" s="510"/>
      <c r="AK211" s="130"/>
      <c r="AN211" s="173"/>
      <c r="AO211" s="173"/>
      <c r="AR211" s="25">
        <f>IFERROR(VLOOKUP(AR382,DAY!$A$2:$E$744,4,0),0)</f>
        <v>0</v>
      </c>
    </row>
    <row r="212" spans="1:53" ht="27.75" customHeight="1">
      <c r="A212" s="11"/>
      <c r="B212" s="388" t="str">
        <f>$B$20</f>
        <v>作業員A</v>
      </c>
      <c r="C212" s="397" t="s">
        <v>3</v>
      </c>
      <c r="D212" s="412"/>
      <c r="E212" s="412"/>
      <c r="F212" s="412"/>
      <c r="G212" s="412"/>
      <c r="H212" s="412"/>
      <c r="I212" s="412"/>
      <c r="J212" s="412"/>
      <c r="K212" s="412"/>
      <c r="L212" s="412"/>
      <c r="M212" s="412"/>
      <c r="N212" s="412"/>
      <c r="O212" s="412"/>
      <c r="P212" s="412"/>
      <c r="Q212" s="412"/>
      <c r="R212" s="412"/>
      <c r="S212" s="412"/>
      <c r="T212" s="412"/>
      <c r="U212" s="412"/>
      <c r="V212" s="412"/>
      <c r="W212" s="412"/>
      <c r="X212" s="412"/>
      <c r="Y212" s="412"/>
      <c r="Z212" s="412"/>
      <c r="AA212" s="412"/>
      <c r="AB212" s="412"/>
      <c r="AC212" s="412"/>
      <c r="AD212" s="412"/>
      <c r="AE212" s="412"/>
      <c r="AF212" s="499">
        <f>IF(COUNT(D212:AE212)=0,+(COUNTIF(D212:AE212,"作業"))+(COUNTIF(D212:AE212,"休日")),"")</f>
        <v>0</v>
      </c>
      <c r="AG212" s="511">
        <f>IF(+COUNT(D212:AE212)=0,(COUNTIF(D212:AE212,"休日")),"")</f>
        <v>0</v>
      </c>
      <c r="AH212" s="525">
        <f>IFERROR(IF(COUNTA(D212:AE212)=0,0,IF(COUNTA(D212:AE212)&lt;28,$G$359,IF(AN213&gt;0.284,$G$357,$G$358))),0)</f>
        <v>0</v>
      </c>
      <c r="AI212" s="537">
        <f>IF(COUNT(D213:AE213)=0,+(COUNTIF(D213:AE213,"作業"))+(COUNTIF(D213:AE213,"休日")),"")</f>
        <v>0</v>
      </c>
      <c r="AJ212" s="511">
        <f>IF(COUNT(D213:AE213)=0,(COUNTIF(D213:AE213,"休日")),"")</f>
        <v>0</v>
      </c>
      <c r="AK212" s="554">
        <f>IFERROR(IF(COUNTA(D213:AE213)=0,0,IF(COUNTA(D213:AE213)&lt;28,$G$359,IF(AO213&gt;0.284,$G$355,$G$356))),0)</f>
        <v>0</v>
      </c>
      <c r="AM212" s="3"/>
      <c r="AN212" s="177"/>
      <c r="AO212" s="177"/>
      <c r="AP212" s="3"/>
      <c r="AQ212" s="3"/>
      <c r="AR212" s="24">
        <f>IFERROR(VLOOKUP(AR560,DAY!$A$2:$E$744,5,0),0)</f>
        <v>0</v>
      </c>
      <c r="AS212" s="3"/>
      <c r="AT212" s="3"/>
      <c r="AU212" s="3"/>
      <c r="AV212" s="3"/>
      <c r="AW212" s="3"/>
      <c r="AX212" s="3"/>
      <c r="AY212" s="3"/>
      <c r="AZ212" s="3"/>
      <c r="BA212" s="3"/>
    </row>
    <row r="213" spans="1:53" ht="27.75" customHeight="1">
      <c r="A213" s="11"/>
      <c r="B213" s="389"/>
      <c r="C213" s="398" t="s">
        <v>14</v>
      </c>
      <c r="D213" s="411"/>
      <c r="E213" s="411"/>
      <c r="F213" s="411"/>
      <c r="G213" s="411"/>
      <c r="H213" s="411"/>
      <c r="I213" s="411"/>
      <c r="J213" s="411"/>
      <c r="K213" s="411"/>
      <c r="L213" s="411"/>
      <c r="M213" s="411"/>
      <c r="N213" s="411"/>
      <c r="O213" s="411"/>
      <c r="P213" s="411"/>
      <c r="Q213" s="411"/>
      <c r="R213" s="411"/>
      <c r="S213" s="411"/>
      <c r="T213" s="411"/>
      <c r="U213" s="411"/>
      <c r="V213" s="411"/>
      <c r="W213" s="411"/>
      <c r="X213" s="411"/>
      <c r="Y213" s="411"/>
      <c r="Z213" s="411"/>
      <c r="AA213" s="411"/>
      <c r="AB213" s="411"/>
      <c r="AC213" s="411"/>
      <c r="AD213" s="411"/>
      <c r="AE213" s="411"/>
      <c r="AF213" s="500">
        <f>IFERROR(AN213,0)</f>
        <v>0</v>
      </c>
      <c r="AG213" s="512"/>
      <c r="AH213" s="526"/>
      <c r="AI213" s="538">
        <f>IFERROR(AO213,0)</f>
        <v>0</v>
      </c>
      <c r="AJ213" s="512"/>
      <c r="AK213" s="555"/>
      <c r="AN213" s="176" t="e">
        <f>ROUNDDOWN(AG212/AF212,3)</f>
        <v>#DIV/0!</v>
      </c>
      <c r="AO213" s="179" t="e">
        <f>ROUNDDOWN(AJ212/AI212,3)</f>
        <v>#DIV/0!</v>
      </c>
      <c r="AR213" s="182">
        <f>IFERROR(VLOOKUP(AR560,DAY!$A$2:$E$744,6,0),0)</f>
        <v>0</v>
      </c>
    </row>
    <row r="214" spans="1:53" ht="27.75" customHeight="1">
      <c r="A214" s="11"/>
      <c r="B214" s="388" t="str">
        <f>$B$22</f>
        <v>作業員B</v>
      </c>
      <c r="C214" s="397" t="s">
        <v>3</v>
      </c>
      <c r="D214" s="412"/>
      <c r="E214" s="412"/>
      <c r="F214" s="412"/>
      <c r="G214" s="412"/>
      <c r="H214" s="412"/>
      <c r="I214" s="412"/>
      <c r="J214" s="412"/>
      <c r="K214" s="412"/>
      <c r="L214" s="412"/>
      <c r="M214" s="412"/>
      <c r="N214" s="412"/>
      <c r="O214" s="412"/>
      <c r="P214" s="412"/>
      <c r="Q214" s="412"/>
      <c r="R214" s="412"/>
      <c r="S214" s="412"/>
      <c r="T214" s="412"/>
      <c r="U214" s="412"/>
      <c r="V214" s="412"/>
      <c r="W214" s="412"/>
      <c r="X214" s="412"/>
      <c r="Y214" s="412"/>
      <c r="Z214" s="412"/>
      <c r="AA214" s="412"/>
      <c r="AB214" s="412"/>
      <c r="AC214" s="412"/>
      <c r="AD214" s="412"/>
      <c r="AE214" s="412"/>
      <c r="AF214" s="499">
        <f>IF(COUNT(D214:AE214)=0,+(COUNTIF(D214:AE214,"作業"))+(COUNTIF(D214:AE214,"休日")),"")</f>
        <v>0</v>
      </c>
      <c r="AG214" s="511">
        <f>IF(+COUNT(D214:AE214)=0,(COUNTIF(D214:AE214,"休日")),"")</f>
        <v>0</v>
      </c>
      <c r="AH214" s="525">
        <f>IFERROR(IF(COUNTA(D214:AE214)=0,0,IF(COUNTA(D214:AE214)&lt;28,$G$359,IF(AN215&gt;0.284,$G$357,$G$358))),0)</f>
        <v>0</v>
      </c>
      <c r="AI214" s="537">
        <f>IF(COUNT(D215:AE215)=0,+(COUNTIF(D215:AE215,"作業"))+(COUNTIF(D215:AE215,"休日")),"")</f>
        <v>0</v>
      </c>
      <c r="AJ214" s="511">
        <f>IF(COUNT(D215:AE215)=0,(COUNTIF(D215:AE215,"休日")),"")</f>
        <v>0</v>
      </c>
      <c r="AK214" s="554">
        <f>IFERROR(IF(COUNTA(D215:AE215)=0,0,IF(COUNTA(D215:AE215)&lt;28,$G$359,IF(AO215&gt;0.284,$G$355,$G$356))),0)</f>
        <v>0</v>
      </c>
      <c r="AM214" s="3"/>
      <c r="AN214" s="177"/>
      <c r="AO214" s="177"/>
      <c r="AP214" s="3"/>
      <c r="AQ214" s="3"/>
      <c r="AR214" s="24">
        <f>IFERROR(VLOOKUP(AR556,DAY!$A$2:$E$744,5,0),0)</f>
        <v>0</v>
      </c>
      <c r="AS214" s="3"/>
      <c r="AT214" s="3"/>
      <c r="AU214" s="3"/>
      <c r="AV214" s="3"/>
      <c r="AW214" s="3"/>
      <c r="AX214" s="3"/>
      <c r="AY214" s="3"/>
      <c r="AZ214" s="3"/>
      <c r="BA214" s="3"/>
    </row>
    <row r="215" spans="1:53" ht="27.75" customHeight="1">
      <c r="A215" s="11"/>
      <c r="B215" s="389"/>
      <c r="C215" s="398" t="s">
        <v>14</v>
      </c>
      <c r="D215" s="411"/>
      <c r="E215" s="411"/>
      <c r="F215" s="411"/>
      <c r="G215" s="411"/>
      <c r="H215" s="411"/>
      <c r="I215" s="411"/>
      <c r="J215" s="411"/>
      <c r="K215" s="411"/>
      <c r="L215" s="411"/>
      <c r="M215" s="411"/>
      <c r="N215" s="411"/>
      <c r="O215" s="411"/>
      <c r="P215" s="411"/>
      <c r="Q215" s="411"/>
      <c r="R215" s="411"/>
      <c r="S215" s="411"/>
      <c r="T215" s="411"/>
      <c r="U215" s="411"/>
      <c r="V215" s="411"/>
      <c r="W215" s="411"/>
      <c r="X215" s="411"/>
      <c r="Y215" s="411"/>
      <c r="Z215" s="411"/>
      <c r="AA215" s="411"/>
      <c r="AB215" s="411"/>
      <c r="AC215" s="411"/>
      <c r="AD215" s="411"/>
      <c r="AE215" s="411"/>
      <c r="AF215" s="500">
        <f>IFERROR(AN215,0)</f>
        <v>0</v>
      </c>
      <c r="AG215" s="512"/>
      <c r="AH215" s="526"/>
      <c r="AI215" s="538">
        <f>IFERROR(AO215,0)</f>
        <v>0</v>
      </c>
      <c r="AJ215" s="512"/>
      <c r="AK215" s="555"/>
      <c r="AN215" s="176" t="e">
        <f>ROUNDDOWN(AG214/AF214,3)</f>
        <v>#DIV/0!</v>
      </c>
      <c r="AO215" s="179" t="e">
        <f>ROUNDDOWN(AJ214/AI214,3)</f>
        <v>#DIV/0!</v>
      </c>
      <c r="AR215" s="182">
        <f>IFERROR(VLOOKUP(AR556,DAY!$A$2:$E$744,6,0),0)</f>
        <v>0</v>
      </c>
    </row>
    <row r="216" spans="1:53" ht="27.75" customHeight="1">
      <c r="A216" s="11"/>
      <c r="B216" s="388" t="str">
        <f>$B$24</f>
        <v>作業員C</v>
      </c>
      <c r="C216" s="397" t="s">
        <v>3</v>
      </c>
      <c r="D216" s="412"/>
      <c r="E216" s="412"/>
      <c r="F216" s="412"/>
      <c r="G216" s="412"/>
      <c r="H216" s="412"/>
      <c r="I216" s="412"/>
      <c r="J216" s="412"/>
      <c r="K216" s="412"/>
      <c r="L216" s="412"/>
      <c r="M216" s="412"/>
      <c r="N216" s="412"/>
      <c r="O216" s="412"/>
      <c r="P216" s="412"/>
      <c r="Q216" s="412"/>
      <c r="R216" s="412"/>
      <c r="S216" s="412"/>
      <c r="T216" s="412"/>
      <c r="U216" s="412"/>
      <c r="V216" s="412"/>
      <c r="W216" s="412"/>
      <c r="X216" s="412"/>
      <c r="Y216" s="412"/>
      <c r="Z216" s="412"/>
      <c r="AA216" s="412"/>
      <c r="AB216" s="412"/>
      <c r="AC216" s="412"/>
      <c r="AD216" s="412"/>
      <c r="AE216" s="412"/>
      <c r="AF216" s="499">
        <f>IF(COUNT(D216:AE216)=0,+(COUNTIF(D216:AE216,"作業"))+(COUNTIF(D216:AE216,"休日")),"")</f>
        <v>0</v>
      </c>
      <c r="AG216" s="511">
        <f>IF(+COUNT(D216:AE216)=0,(COUNTIF(D216:AE216,"休日")),"")</f>
        <v>0</v>
      </c>
      <c r="AH216" s="525">
        <f>IFERROR(IF(COUNTA(D216:AE216)=0,0,IF(COUNTA(D216:AE216)&lt;28,$G$359,IF(AN217&gt;0.284,$G$357,$G$358))),0)</f>
        <v>0</v>
      </c>
      <c r="AI216" s="537">
        <f>IF(COUNT(D217:AE217)=0,+(COUNTIF(D217:AE217,"作業"))+(COUNTIF(D217:AE217,"休日")),"")</f>
        <v>0</v>
      </c>
      <c r="AJ216" s="511">
        <f>IF(COUNT(D217:AE217)=0,(COUNTIF(D217:AE217,"休日")),"")</f>
        <v>0</v>
      </c>
      <c r="AK216" s="554">
        <f>IFERROR(IF(COUNTA(D217:AE217)=0,0,IF(COUNTA(D217:AE217)&lt;28,$G$359,IF(AO217&gt;0.284,$G$355,$G$356))),0)</f>
        <v>0</v>
      </c>
      <c r="AM216" s="3"/>
      <c r="AN216" s="177"/>
      <c r="AO216" s="177"/>
      <c r="AP216" s="3"/>
      <c r="AQ216" s="3"/>
      <c r="AR216" s="24">
        <f>IFERROR(VLOOKUP(AR558,DAY!$A$2:$E$744,5,0),0)</f>
        <v>0</v>
      </c>
      <c r="AS216" s="3"/>
      <c r="AT216" s="3"/>
      <c r="AU216" s="3"/>
      <c r="AV216" s="3"/>
      <c r="AW216" s="3"/>
      <c r="AX216" s="3"/>
      <c r="AY216" s="3"/>
      <c r="AZ216" s="3"/>
      <c r="BA216" s="3"/>
    </row>
    <row r="217" spans="1:53" ht="27.75" customHeight="1">
      <c r="A217" s="11"/>
      <c r="B217" s="389"/>
      <c r="C217" s="398" t="s">
        <v>14</v>
      </c>
      <c r="D217" s="411"/>
      <c r="E217" s="411"/>
      <c r="F217" s="411"/>
      <c r="G217" s="411"/>
      <c r="H217" s="411"/>
      <c r="I217" s="411"/>
      <c r="J217" s="411"/>
      <c r="K217" s="411"/>
      <c r="L217" s="411"/>
      <c r="M217" s="411"/>
      <c r="N217" s="411"/>
      <c r="O217" s="411"/>
      <c r="P217" s="411"/>
      <c r="Q217" s="411"/>
      <c r="R217" s="411"/>
      <c r="S217" s="411"/>
      <c r="T217" s="411"/>
      <c r="U217" s="411"/>
      <c r="V217" s="411"/>
      <c r="W217" s="411"/>
      <c r="X217" s="411"/>
      <c r="Y217" s="411"/>
      <c r="Z217" s="411"/>
      <c r="AA217" s="411"/>
      <c r="AB217" s="411"/>
      <c r="AC217" s="411"/>
      <c r="AD217" s="411"/>
      <c r="AE217" s="411"/>
      <c r="AF217" s="500">
        <f>IFERROR(AN217,0)</f>
        <v>0</v>
      </c>
      <c r="AG217" s="512"/>
      <c r="AH217" s="526"/>
      <c r="AI217" s="538">
        <f>IFERROR(AO217,0)</f>
        <v>0</v>
      </c>
      <c r="AJ217" s="512"/>
      <c r="AK217" s="555"/>
      <c r="AN217" s="176" t="e">
        <f>ROUNDDOWN(AG216/AF216,3)</f>
        <v>#DIV/0!</v>
      </c>
      <c r="AO217" s="179" t="e">
        <f>ROUNDDOWN(AJ216/AI216,3)</f>
        <v>#DIV/0!</v>
      </c>
      <c r="AR217" s="182">
        <f>IFERROR(VLOOKUP(AR558,DAY!$A$2:$E$744,6,0),0)</f>
        <v>0</v>
      </c>
    </row>
    <row r="218" spans="1:53" ht="27.75" customHeight="1">
      <c r="A218" s="11"/>
      <c r="B218" s="388" t="str">
        <f>$B$26</f>
        <v>作業員D</v>
      </c>
      <c r="C218" s="397" t="s">
        <v>3</v>
      </c>
      <c r="D218" s="412"/>
      <c r="E218" s="412"/>
      <c r="F218" s="412"/>
      <c r="G218" s="412"/>
      <c r="H218" s="412"/>
      <c r="I218" s="412"/>
      <c r="J218" s="412"/>
      <c r="K218" s="412"/>
      <c r="L218" s="412"/>
      <c r="M218" s="412"/>
      <c r="N218" s="412"/>
      <c r="O218" s="412"/>
      <c r="P218" s="412"/>
      <c r="Q218" s="412"/>
      <c r="R218" s="412"/>
      <c r="S218" s="412"/>
      <c r="T218" s="412"/>
      <c r="U218" s="412"/>
      <c r="V218" s="412"/>
      <c r="W218" s="412"/>
      <c r="X218" s="412"/>
      <c r="Y218" s="412"/>
      <c r="Z218" s="412"/>
      <c r="AA218" s="412"/>
      <c r="AB218" s="412"/>
      <c r="AC218" s="412"/>
      <c r="AD218" s="412"/>
      <c r="AE218" s="412"/>
      <c r="AF218" s="499">
        <f>IF(COUNT(D218:AE218)=0,+(COUNTIF(D218:AE218,"作業"))+(COUNTIF(D218:AE218,"休日")),"")</f>
        <v>0</v>
      </c>
      <c r="AG218" s="511">
        <f>IF(+COUNT(D218:AE218)=0,(COUNTIF(D218:AE218,"休日")),"")</f>
        <v>0</v>
      </c>
      <c r="AH218" s="525">
        <f>IFERROR(IF(COUNTA(D218:AE218)=0,0,IF(COUNTA(D218:AE218)&lt;28,$G$359,IF(AN219&gt;0.284,$G$357,$G$358))),0)</f>
        <v>0</v>
      </c>
      <c r="AI218" s="537">
        <f>IF(COUNT(D219:AE219)=0,+(COUNTIF(D219:AE219,"作業"))+(COUNTIF(D219:AE219,"休日")),"")</f>
        <v>0</v>
      </c>
      <c r="AJ218" s="511">
        <f>IF(COUNT(D219:AE219)=0,(COUNTIF(D219:AE219,"休日")),"")</f>
        <v>0</v>
      </c>
      <c r="AK218" s="554">
        <f>IFERROR(IF(COUNTA(D219:AE219)=0,0,IF(COUNTA(D219:AE219)&lt;28,$G$359,IF(AO219&gt;0.284,$G$355,$G$356))),0)</f>
        <v>0</v>
      </c>
      <c r="AM218" s="3"/>
      <c r="AN218" s="177"/>
      <c r="AO218" s="177"/>
      <c r="AP218" s="3"/>
      <c r="AQ218" s="3"/>
      <c r="AR218" s="24">
        <f>IFERROR(VLOOKUP(AR560,DAY!$A$2:$E$744,5,0),0)</f>
        <v>0</v>
      </c>
      <c r="AS218" s="3"/>
      <c r="AT218" s="3"/>
      <c r="AU218" s="3"/>
      <c r="AV218" s="3"/>
      <c r="AW218" s="3"/>
      <c r="AX218" s="3"/>
      <c r="AY218" s="3"/>
      <c r="AZ218" s="3"/>
      <c r="BA218" s="3"/>
    </row>
    <row r="219" spans="1:53" ht="27.75" customHeight="1">
      <c r="A219" s="11"/>
      <c r="B219" s="389"/>
      <c r="C219" s="398" t="s">
        <v>14</v>
      </c>
      <c r="D219" s="411"/>
      <c r="E219" s="411"/>
      <c r="F219" s="411"/>
      <c r="G219" s="411"/>
      <c r="H219" s="411"/>
      <c r="I219" s="411"/>
      <c r="J219" s="411"/>
      <c r="K219" s="411"/>
      <c r="L219" s="411"/>
      <c r="M219" s="411"/>
      <c r="N219" s="411"/>
      <c r="O219" s="411"/>
      <c r="P219" s="411"/>
      <c r="Q219" s="411"/>
      <c r="R219" s="411"/>
      <c r="S219" s="411"/>
      <c r="T219" s="411"/>
      <c r="U219" s="411"/>
      <c r="V219" s="411"/>
      <c r="W219" s="411"/>
      <c r="X219" s="411"/>
      <c r="Y219" s="411"/>
      <c r="Z219" s="411"/>
      <c r="AA219" s="411"/>
      <c r="AB219" s="411"/>
      <c r="AC219" s="411"/>
      <c r="AD219" s="411"/>
      <c r="AE219" s="411"/>
      <c r="AF219" s="500">
        <f>IFERROR(AN219,0)</f>
        <v>0</v>
      </c>
      <c r="AG219" s="512"/>
      <c r="AH219" s="526"/>
      <c r="AI219" s="538">
        <f>IFERROR(AO219,0)</f>
        <v>0</v>
      </c>
      <c r="AJ219" s="512"/>
      <c r="AK219" s="555"/>
      <c r="AN219" s="176" t="e">
        <f>ROUNDDOWN(AG218/AF218,3)</f>
        <v>#DIV/0!</v>
      </c>
      <c r="AO219" s="179" t="e">
        <f>ROUNDDOWN(AJ218/AI218,3)</f>
        <v>#DIV/0!</v>
      </c>
      <c r="AR219" s="182">
        <f>IFERROR(VLOOKUP(AR560,DAY!$A$2:$E$744,6,0),0)</f>
        <v>0</v>
      </c>
    </row>
    <row r="220" spans="1:53" ht="27.75" customHeight="1">
      <c r="A220" s="11"/>
      <c r="B220" s="388" t="str">
        <f>$B$28</f>
        <v>作業員E</v>
      </c>
      <c r="C220" s="397" t="s">
        <v>3</v>
      </c>
      <c r="D220" s="412"/>
      <c r="E220" s="412"/>
      <c r="F220" s="412"/>
      <c r="G220" s="412"/>
      <c r="H220" s="412"/>
      <c r="I220" s="412"/>
      <c r="J220" s="412"/>
      <c r="K220" s="412"/>
      <c r="L220" s="412"/>
      <c r="M220" s="412"/>
      <c r="N220" s="412"/>
      <c r="O220" s="412"/>
      <c r="P220" s="412"/>
      <c r="Q220" s="412"/>
      <c r="R220" s="412"/>
      <c r="S220" s="412"/>
      <c r="T220" s="412"/>
      <c r="U220" s="412"/>
      <c r="V220" s="412"/>
      <c r="W220" s="412"/>
      <c r="X220" s="412"/>
      <c r="Y220" s="412"/>
      <c r="Z220" s="412"/>
      <c r="AA220" s="412"/>
      <c r="AB220" s="412"/>
      <c r="AC220" s="412"/>
      <c r="AD220" s="412"/>
      <c r="AE220" s="412"/>
      <c r="AF220" s="499">
        <f>IF(COUNT(D220:AE220)=0,+(COUNTIF(D220:AE220,"作業"))+(COUNTIF(D220:AE220,"休日")),"")</f>
        <v>0</v>
      </c>
      <c r="AG220" s="511">
        <f>IF(+COUNT(D220:AE220)=0,(COUNTIF(D220:AE220,"休日")),"")</f>
        <v>0</v>
      </c>
      <c r="AH220" s="525">
        <f>IFERROR(IF(COUNTA(D220:AE220)=0,0,IF(COUNTA(D220:AE220)&lt;28,$G$359,IF(AN221&gt;0.284,$G$357,$G$358))),0)</f>
        <v>0</v>
      </c>
      <c r="AI220" s="537">
        <f>IF(COUNT(D221:AE221)=0,+(COUNTIF(D221:AE221,"作業"))+(COUNTIF(D221:AE221,"休日")),"")</f>
        <v>0</v>
      </c>
      <c r="AJ220" s="511">
        <f>IF(COUNT(D221:AE221)=0,(COUNTIF(D221:AE221,"休日")),"")</f>
        <v>0</v>
      </c>
      <c r="AK220" s="554">
        <f>IFERROR(IF(COUNTA(D221:AE221)=0,0,IF(COUNTA(D221:AE221)&lt;28,$G$359,IF(AO221&gt;0.284,$G$355,$G$356))),0)</f>
        <v>0</v>
      </c>
      <c r="AM220" s="3"/>
      <c r="AN220" s="177"/>
      <c r="AO220" s="177"/>
      <c r="AP220" s="3"/>
      <c r="AQ220" s="3"/>
      <c r="AR220" s="24">
        <f>IFERROR(VLOOKUP(AR562,DAY!$A$2:$E$744,5,0),0)</f>
        <v>0</v>
      </c>
      <c r="AS220" s="3"/>
      <c r="AT220" s="3"/>
      <c r="AU220" s="3"/>
      <c r="AV220" s="3"/>
      <c r="AW220" s="3"/>
      <c r="AX220" s="3"/>
      <c r="AY220" s="3"/>
      <c r="AZ220" s="3"/>
      <c r="BA220" s="3"/>
    </row>
    <row r="221" spans="1:53" ht="27.75" customHeight="1">
      <c r="A221" s="11"/>
      <c r="B221" s="389"/>
      <c r="C221" s="398" t="s">
        <v>14</v>
      </c>
      <c r="D221" s="411"/>
      <c r="E221" s="411"/>
      <c r="F221" s="411"/>
      <c r="G221" s="411"/>
      <c r="H221" s="411"/>
      <c r="I221" s="411"/>
      <c r="J221" s="411"/>
      <c r="K221" s="411"/>
      <c r="L221" s="411"/>
      <c r="M221" s="411"/>
      <c r="N221" s="411"/>
      <c r="O221" s="411"/>
      <c r="P221" s="411"/>
      <c r="Q221" s="411"/>
      <c r="R221" s="411"/>
      <c r="S221" s="411"/>
      <c r="T221" s="411"/>
      <c r="U221" s="411"/>
      <c r="V221" s="411"/>
      <c r="W221" s="411"/>
      <c r="X221" s="411"/>
      <c r="Y221" s="411"/>
      <c r="Z221" s="411"/>
      <c r="AA221" s="411"/>
      <c r="AB221" s="411"/>
      <c r="AC221" s="411"/>
      <c r="AD221" s="411"/>
      <c r="AE221" s="411"/>
      <c r="AF221" s="500">
        <f>IFERROR(AN221,0)</f>
        <v>0</v>
      </c>
      <c r="AG221" s="512"/>
      <c r="AH221" s="526"/>
      <c r="AI221" s="538">
        <f>IFERROR(AO221,0)</f>
        <v>0</v>
      </c>
      <c r="AJ221" s="512"/>
      <c r="AK221" s="555"/>
      <c r="AN221" s="176" t="e">
        <f>ROUNDDOWN(AG220/AF220,3)</f>
        <v>#DIV/0!</v>
      </c>
      <c r="AO221" s="179" t="e">
        <f>ROUNDDOWN(AJ220/AI220,3)</f>
        <v>#DIV/0!</v>
      </c>
      <c r="AR221" s="182">
        <f>IFERROR(VLOOKUP(AR562,DAY!$A$2:$E$744,6,0),0)</f>
        <v>0</v>
      </c>
    </row>
    <row r="222" spans="1:53" ht="27.75" customHeight="1">
      <c r="A222" s="11"/>
      <c r="B222" s="388" t="str">
        <f>$B$30</f>
        <v>作業員F</v>
      </c>
      <c r="C222" s="397" t="s">
        <v>3</v>
      </c>
      <c r="D222" s="412"/>
      <c r="E222" s="412"/>
      <c r="F222" s="412"/>
      <c r="G222" s="412"/>
      <c r="H222" s="412"/>
      <c r="I222" s="412"/>
      <c r="J222" s="412"/>
      <c r="K222" s="412"/>
      <c r="L222" s="412"/>
      <c r="M222" s="412"/>
      <c r="N222" s="412"/>
      <c r="O222" s="412"/>
      <c r="P222" s="412"/>
      <c r="Q222" s="412"/>
      <c r="R222" s="412"/>
      <c r="S222" s="412"/>
      <c r="T222" s="412"/>
      <c r="U222" s="412"/>
      <c r="V222" s="412"/>
      <c r="W222" s="412"/>
      <c r="X222" s="412"/>
      <c r="Y222" s="412"/>
      <c r="Z222" s="412"/>
      <c r="AA222" s="412"/>
      <c r="AB222" s="412"/>
      <c r="AC222" s="412"/>
      <c r="AD222" s="412"/>
      <c r="AE222" s="412"/>
      <c r="AF222" s="499">
        <f>IF(COUNT(D222:AE222)=0,+(COUNTIF(D222:AE222,"作業"))+(COUNTIF(D222:AE222,"休日")),"")</f>
        <v>0</v>
      </c>
      <c r="AG222" s="511">
        <f>IF(+COUNT(D222:AE222)=0,(COUNTIF(D222:AE222,"休日")),"")</f>
        <v>0</v>
      </c>
      <c r="AH222" s="525">
        <f>IFERROR(IF(COUNTA(D222:AE222)=0,0,IF(COUNTA(D222:AE222)&lt;28,$G$359,IF(AN223&gt;0.284,$G$357,$G$358))),0)</f>
        <v>0</v>
      </c>
      <c r="AI222" s="537">
        <f>IF(COUNT(D223:AE223)=0,+(COUNTIF(D223:AE223,"作業"))+(COUNTIF(D223:AE223,"休日")),"")</f>
        <v>0</v>
      </c>
      <c r="AJ222" s="511">
        <f>IF(COUNT(D223:AE223)=0,(COUNTIF(D223:AE223,"休日")),"")</f>
        <v>0</v>
      </c>
      <c r="AK222" s="554">
        <f>IFERROR(IF(COUNTA(D223:AE223)=0,0,IF(COUNTA(D223:AE223)&lt;28,$G$359,IF(AO223&gt;0.284,$G$355,$G$356))),0)</f>
        <v>0</v>
      </c>
      <c r="AM222" s="3"/>
      <c r="AN222" s="177"/>
      <c r="AO222" s="177"/>
      <c r="AR222" s="24">
        <f>IFERROR(VLOOKUP(AR382,DAY!$A$2:$E$744,5,0),0)</f>
        <v>0</v>
      </c>
    </row>
    <row r="223" spans="1:53" ht="27.75" customHeight="1">
      <c r="A223" s="12"/>
      <c r="B223" s="389"/>
      <c r="C223" s="400" t="s">
        <v>14</v>
      </c>
      <c r="D223" s="414"/>
      <c r="E223" s="414"/>
      <c r="F223" s="414"/>
      <c r="G223" s="414"/>
      <c r="H223" s="414"/>
      <c r="I223" s="414"/>
      <c r="J223" s="414"/>
      <c r="K223" s="414"/>
      <c r="L223" s="414"/>
      <c r="M223" s="414"/>
      <c r="N223" s="414"/>
      <c r="O223" s="414"/>
      <c r="P223" s="414"/>
      <c r="Q223" s="414"/>
      <c r="R223" s="414"/>
      <c r="S223" s="414"/>
      <c r="T223" s="414"/>
      <c r="U223" s="414"/>
      <c r="V223" s="414"/>
      <c r="W223" s="414"/>
      <c r="X223" s="414"/>
      <c r="Y223" s="414"/>
      <c r="Z223" s="414"/>
      <c r="AA223" s="414"/>
      <c r="AB223" s="414"/>
      <c r="AC223" s="414"/>
      <c r="AD223" s="414"/>
      <c r="AE223" s="414"/>
      <c r="AF223" s="502">
        <f>IFERROR(AN223,0)</f>
        <v>0</v>
      </c>
      <c r="AG223" s="514"/>
      <c r="AH223" s="529"/>
      <c r="AI223" s="540">
        <f>IFERROR(AO223,0)</f>
        <v>0</v>
      </c>
      <c r="AJ223" s="514"/>
      <c r="AK223" s="557"/>
      <c r="AN223" s="176" t="e">
        <f>ROUNDDOWN(AG222/AF222,3)</f>
        <v>#DIV/0!</v>
      </c>
      <c r="AO223" s="179" t="e">
        <f>ROUNDDOWN(AJ222/AI222,3)</f>
        <v>#DIV/0!</v>
      </c>
      <c r="AR223" s="182">
        <f>IFERROR(VLOOKUP(AR382,DAY!$A$2:$E$744,6,0),0)</f>
        <v>0</v>
      </c>
    </row>
    <row r="224" spans="1:53" ht="27.75" customHeight="1">
      <c r="A224" s="10" t="s">
        <v>83</v>
      </c>
      <c r="B224" s="384" t="s">
        <v>7</v>
      </c>
      <c r="C224" s="393"/>
      <c r="D224" s="21">
        <f>IFERROR(VLOOKUP(D382,DAY!$A$2:$E$3000,2,0),0)</f>
        <v>3</v>
      </c>
      <c r="E224" s="21">
        <f>IFERROR(VLOOKUP(E382,DAY!$A$2:$E$744,2,0),0)</f>
        <v>4</v>
      </c>
      <c r="F224" s="21">
        <f>IFERROR(VLOOKUP(F382,DAY!$A$2:$E$744,2,0),0)</f>
        <v>4</v>
      </c>
      <c r="G224" s="21">
        <f>IFERROR(VLOOKUP(G382,DAY!$A$2:$E$744,2,0),0)</f>
        <v>4</v>
      </c>
      <c r="H224" s="21">
        <f>IFERROR(VLOOKUP(H382,DAY!$A$2:$E$744,2,0),0)</f>
        <v>4</v>
      </c>
      <c r="I224" s="21">
        <f>IFERROR(VLOOKUP(I382,DAY!$A$2:$E$744,2,0),0)</f>
        <v>4</v>
      </c>
      <c r="J224" s="21">
        <f>IFERROR(VLOOKUP(J382,DAY!$A$2:$E$744,2,0),0)</f>
        <v>4</v>
      </c>
      <c r="K224" s="21">
        <f>IFERROR(VLOOKUP(K382,DAY!$A$2:$E$744,2,0),0)</f>
        <v>4</v>
      </c>
      <c r="L224" s="21">
        <f>IFERROR(VLOOKUP(L382,DAY!$A$2:$E$744,2,0),0)</f>
        <v>4</v>
      </c>
      <c r="M224" s="21">
        <f>IFERROR(VLOOKUP(M382,DAY!$A$2:$E$744,2,0),0)</f>
        <v>4</v>
      </c>
      <c r="N224" s="21">
        <f>IFERROR(VLOOKUP(N382,DAY!$A$2:$E$744,2,0),0)</f>
        <v>4</v>
      </c>
      <c r="O224" s="21">
        <f>IFERROR(VLOOKUP(O382,DAY!$A$2:$E$744,2,0),0)</f>
        <v>4</v>
      </c>
      <c r="P224" s="21">
        <f>IFERROR(VLOOKUP(P382,DAY!$A$2:$E$744,2,0),0)</f>
        <v>4</v>
      </c>
      <c r="Q224" s="21">
        <f>IFERROR(VLOOKUP(Q382,DAY!$A$2:$E$744,2,0),0)</f>
        <v>4</v>
      </c>
      <c r="R224" s="21">
        <f>IFERROR(VLOOKUP(R382,DAY!$A$2:$E$744,2,0),0)</f>
        <v>4</v>
      </c>
      <c r="S224" s="21">
        <f>IFERROR(VLOOKUP(S382,DAY!$A$2:$E$744,2,0),0)</f>
        <v>4</v>
      </c>
      <c r="T224" s="21">
        <f>IFERROR(VLOOKUP(T382,DAY!$A$2:$E$744,2,0),0)</f>
        <v>4</v>
      </c>
      <c r="U224" s="21">
        <f>IFERROR(VLOOKUP(U382,DAY!$A$2:$E$744,2,0),0)</f>
        <v>4</v>
      </c>
      <c r="V224" s="21">
        <f>IFERROR(VLOOKUP(V382,DAY!$A$2:$E$744,2,0),0)</f>
        <v>4</v>
      </c>
      <c r="W224" s="21">
        <f>IFERROR(VLOOKUP(W382,DAY!$A$2:$E$744,2,0),0)</f>
        <v>4</v>
      </c>
      <c r="X224" s="21">
        <f>IFERROR(VLOOKUP(X382,DAY!$A$2:$E$744,2,0),0)</f>
        <v>4</v>
      </c>
      <c r="Y224" s="21">
        <f>IFERROR(VLOOKUP(Y382,DAY!$A$2:$E$744,2,0),0)</f>
        <v>4</v>
      </c>
      <c r="Z224" s="21">
        <f>IFERROR(VLOOKUP(Z382,DAY!$A$2:$E$744,2,0),0)</f>
        <v>4</v>
      </c>
      <c r="AA224" s="21">
        <f>IFERROR(VLOOKUP(AA382,DAY!$A$2:$E$744,2,0),0)</f>
        <v>4</v>
      </c>
      <c r="AB224" s="21">
        <f>IFERROR(VLOOKUP(AB382,DAY!$A$2:$E$744,2,0),0)</f>
        <v>4</v>
      </c>
      <c r="AC224" s="21">
        <f>IFERROR(VLOOKUP(AC382,DAY!$A$2:$E$744,2,0),0)</f>
        <v>4</v>
      </c>
      <c r="AD224" s="21">
        <f>IFERROR(VLOOKUP(AD382,DAY!$A$2:$E$744,2,0),0)</f>
        <v>4</v>
      </c>
      <c r="AE224" s="21">
        <f>IFERROR(VLOOKUP(AE382,DAY!$A$2:$E$744,2,0),0)</f>
        <v>4</v>
      </c>
      <c r="AF224" s="503" t="s">
        <v>23</v>
      </c>
      <c r="AG224" s="515" t="s">
        <v>6</v>
      </c>
      <c r="AH224" s="523" t="s">
        <v>93</v>
      </c>
      <c r="AI224" s="535" t="s">
        <v>23</v>
      </c>
      <c r="AJ224" s="509" t="s">
        <v>26</v>
      </c>
      <c r="AK224" s="129" t="s">
        <v>93</v>
      </c>
      <c r="AL224" s="3"/>
      <c r="AN224" s="177"/>
      <c r="AO224" s="177"/>
      <c r="AR224" s="184">
        <f>IFERROR(VLOOKUP(AR382,DAY!$A$2:$E$744,7,0),0)</f>
        <v>0</v>
      </c>
    </row>
    <row r="225" spans="1:53" ht="27.75" customHeight="1">
      <c r="A225" s="11"/>
      <c r="B225" s="385" t="s">
        <v>8</v>
      </c>
      <c r="C225" s="394"/>
      <c r="D225" s="22">
        <f>IFERROR(VLOOKUP(D382,DAY!$A$2:$E$3000,3,0),0)</f>
        <v>31</v>
      </c>
      <c r="E225" s="22">
        <f>IFERROR(VLOOKUP(E382,DAY!$A$2:$E$744,3,0),0)</f>
        <v>1</v>
      </c>
      <c r="F225" s="22">
        <f>IFERROR(VLOOKUP(F382,DAY!$A$2:$E$744,3,0),0)</f>
        <v>2</v>
      </c>
      <c r="G225" s="22">
        <f>IFERROR(VLOOKUP(G382,DAY!$A$2:$E$744,3,0),0)</f>
        <v>3</v>
      </c>
      <c r="H225" s="22">
        <f>IFERROR(VLOOKUP(H382,DAY!$A$2:$E$744,3,0),0)</f>
        <v>4</v>
      </c>
      <c r="I225" s="22">
        <f>IFERROR(VLOOKUP(I382,DAY!$A$2:$E$744,3,0),0)</f>
        <v>5</v>
      </c>
      <c r="J225" s="22">
        <f>IFERROR(VLOOKUP(J382,DAY!$A$2:$E$744,3,0),0)</f>
        <v>6</v>
      </c>
      <c r="K225" s="22">
        <f>IFERROR(VLOOKUP(K382,DAY!$A$2:$E$744,3,0),0)</f>
        <v>7</v>
      </c>
      <c r="L225" s="22">
        <f>IFERROR(VLOOKUP(L382,DAY!$A$2:$E$744,3,0),0)</f>
        <v>8</v>
      </c>
      <c r="M225" s="22">
        <f>IFERROR(VLOOKUP(M382,DAY!$A$2:$E$744,3,0),0)</f>
        <v>9</v>
      </c>
      <c r="N225" s="22">
        <f>IFERROR(VLOOKUP(N382,DAY!$A$2:$E$744,3,0),0)</f>
        <v>10</v>
      </c>
      <c r="O225" s="22">
        <f>IFERROR(VLOOKUP(O382,DAY!$A$2:$E$744,3,0),0)</f>
        <v>11</v>
      </c>
      <c r="P225" s="22">
        <f>IFERROR(VLOOKUP(P382,DAY!$A$2:$E$744,3,0),0)</f>
        <v>12</v>
      </c>
      <c r="Q225" s="22">
        <f>IFERROR(VLOOKUP(Q382,DAY!$A$2:$E$744,3,0),0)</f>
        <v>13</v>
      </c>
      <c r="R225" s="22">
        <f>IFERROR(VLOOKUP(R382,DAY!$A$2:$E$744,3,0),0)</f>
        <v>14</v>
      </c>
      <c r="S225" s="22">
        <f>IFERROR(VLOOKUP(S382,DAY!$A$2:$E$744,3,0),0)</f>
        <v>15</v>
      </c>
      <c r="T225" s="22">
        <f>IFERROR(VLOOKUP(T382,DAY!$A$2:$E$744,3,0),0)</f>
        <v>16</v>
      </c>
      <c r="U225" s="22">
        <f>IFERROR(VLOOKUP(U382,DAY!$A$2:$E$744,3,0),0)</f>
        <v>17</v>
      </c>
      <c r="V225" s="22">
        <f>IFERROR(VLOOKUP(V382,DAY!$A$2:$E$744,3,0),0)</f>
        <v>18</v>
      </c>
      <c r="W225" s="22">
        <f>IFERROR(VLOOKUP(W382,DAY!$A$2:$E$744,3,0),0)</f>
        <v>19</v>
      </c>
      <c r="X225" s="22">
        <f>IFERROR(VLOOKUP(X382,DAY!$A$2:$E$744,3,0),0)</f>
        <v>20</v>
      </c>
      <c r="Y225" s="22">
        <f>IFERROR(VLOOKUP(Y382,DAY!$A$2:$E$744,3,0),0)</f>
        <v>21</v>
      </c>
      <c r="Z225" s="22">
        <f>IFERROR(VLOOKUP(Z382,DAY!$A$2:$E$744,3,0),0)</f>
        <v>22</v>
      </c>
      <c r="AA225" s="22">
        <f>IFERROR(VLOOKUP(AA382,DAY!$A$2:$E$744,3,0),0)</f>
        <v>23</v>
      </c>
      <c r="AB225" s="22">
        <f>IFERROR(VLOOKUP(AB382,DAY!$A$2:$E$744,3,0),0)</f>
        <v>24</v>
      </c>
      <c r="AC225" s="22">
        <f>IFERROR(VLOOKUP(AC382,DAY!$A$2:$E$744,3,0),0)</f>
        <v>25</v>
      </c>
      <c r="AD225" s="22">
        <f>IFERROR(VLOOKUP(AD382,DAY!$A$2:$E$744,3,0),0)</f>
        <v>26</v>
      </c>
      <c r="AE225" s="89">
        <f>IFERROR(VLOOKUP(AE382,DAY!$A$2:$E$744,3,0),0)</f>
        <v>27</v>
      </c>
      <c r="AF225" s="498"/>
      <c r="AG225" s="510"/>
      <c r="AH225" s="523"/>
      <c r="AI225" s="536"/>
      <c r="AJ225" s="510"/>
      <c r="AK225" s="129"/>
      <c r="AN225" s="177"/>
      <c r="AO225" s="177"/>
      <c r="AR225" s="19">
        <f>IFERROR(VLOOKUP(AR383,DAY!$A$2:$E$744,2,0),0)</f>
        <v>0</v>
      </c>
    </row>
    <row r="226" spans="1:53" ht="27.75" customHeight="1">
      <c r="A226" s="11"/>
      <c r="B226" s="386" t="s">
        <v>9</v>
      </c>
      <c r="C226" s="395"/>
      <c r="D226" s="23" t="str">
        <f>IFERROR(VLOOKUP(D382,DAY!$A$2:$E$3000,4,0),0)</f>
        <v>月</v>
      </c>
      <c r="E226" s="23" t="str">
        <f>IFERROR(VLOOKUP(E382,DAY!$A$2:$E$3000,4,0),0)</f>
        <v>火</v>
      </c>
      <c r="F226" s="23" t="str">
        <f>IFERROR(VLOOKUP(F382,DAY!$A$2:$E$3000,4,0),0)</f>
        <v>水</v>
      </c>
      <c r="G226" s="23" t="str">
        <f>IFERROR(VLOOKUP(G382,DAY!$A$2:$E$3000,4,0),0)</f>
        <v>木</v>
      </c>
      <c r="H226" s="23" t="str">
        <f>IFERROR(VLOOKUP(H382,DAY!$A$2:$E$3000,4,0),0)</f>
        <v>金</v>
      </c>
      <c r="I226" s="23" t="str">
        <f>IFERROR(VLOOKUP(I382,DAY!$A$2:$E$3000,4,0),0)</f>
        <v>土</v>
      </c>
      <c r="J226" s="23" t="str">
        <f>IFERROR(VLOOKUP(J382,DAY!$A$2:$E$3000,4,0),0)</f>
        <v>日</v>
      </c>
      <c r="K226" s="23" t="str">
        <f>IFERROR(VLOOKUP(K382,DAY!$A$2:$E$3000,4,0),0)</f>
        <v>月</v>
      </c>
      <c r="L226" s="23" t="str">
        <f>IFERROR(VLOOKUP(L382,DAY!$A$2:$E$3000,4,0),0)</f>
        <v>火</v>
      </c>
      <c r="M226" s="23" t="str">
        <f>IFERROR(VLOOKUP(M382,DAY!$A$2:$E$3000,4,0),0)</f>
        <v>水</v>
      </c>
      <c r="N226" s="23" t="str">
        <f>IFERROR(VLOOKUP(N382,DAY!$A$2:$E$3000,4,0),0)</f>
        <v>木</v>
      </c>
      <c r="O226" s="23" t="str">
        <f>IFERROR(VLOOKUP(O382,DAY!$A$2:$E$3000,4,0),0)</f>
        <v>金</v>
      </c>
      <c r="P226" s="23" t="str">
        <f>IFERROR(VLOOKUP(P382,DAY!$A$2:$E$3000,4,0),0)</f>
        <v>土</v>
      </c>
      <c r="Q226" s="23" t="str">
        <f>IFERROR(VLOOKUP(Q382,DAY!$A$2:$E$3000,4,0),0)</f>
        <v>日</v>
      </c>
      <c r="R226" s="23" t="str">
        <f>IFERROR(VLOOKUP(R382,DAY!$A$2:$E$3000,4,0),0)</f>
        <v>月</v>
      </c>
      <c r="S226" s="23" t="str">
        <f>IFERROR(VLOOKUP(S382,DAY!$A$2:$E$3000,4,0),0)</f>
        <v>火</v>
      </c>
      <c r="T226" s="23" t="str">
        <f>IFERROR(VLOOKUP(T382,DAY!$A$2:$E$3000,4,0),0)</f>
        <v>水</v>
      </c>
      <c r="U226" s="23" t="str">
        <f>IFERROR(VLOOKUP(U382,DAY!$A$2:$E$3000,4,0),0)</f>
        <v>木</v>
      </c>
      <c r="V226" s="23" t="str">
        <f>IFERROR(VLOOKUP(V382,DAY!$A$2:$E$3000,4,0),0)</f>
        <v>金</v>
      </c>
      <c r="W226" s="23" t="str">
        <f>IFERROR(VLOOKUP(W382,DAY!$A$2:$E$3000,4,0),0)</f>
        <v>土</v>
      </c>
      <c r="X226" s="23" t="str">
        <f>IFERROR(VLOOKUP(X382,DAY!$A$2:$E$3000,4,0),0)</f>
        <v>日</v>
      </c>
      <c r="Y226" s="23" t="str">
        <f>IFERROR(VLOOKUP(Y382,DAY!$A$2:$E$3000,4,0),0)</f>
        <v>月</v>
      </c>
      <c r="Z226" s="23" t="str">
        <f>IFERROR(VLOOKUP(Z382,DAY!$A$2:$E$3000,4,0),0)</f>
        <v>火</v>
      </c>
      <c r="AA226" s="23" t="str">
        <f>IFERROR(VLOOKUP(AA382,DAY!$A$2:$E$3000,4,0),0)</f>
        <v>水</v>
      </c>
      <c r="AB226" s="23" t="str">
        <f>IFERROR(VLOOKUP(AB382,DAY!$A$2:$E$3000,4,0),0)</f>
        <v>木</v>
      </c>
      <c r="AC226" s="23" t="str">
        <f>IFERROR(VLOOKUP(AC382,DAY!$A$2:$E$3000,4,0),0)</f>
        <v>金</v>
      </c>
      <c r="AD226" s="23" t="str">
        <f>IFERROR(VLOOKUP(AD382,DAY!$A$2:$E$3000,4,0),0)</f>
        <v>土</v>
      </c>
      <c r="AE226" s="23" t="str">
        <f>IFERROR(VLOOKUP(AE382,DAY!$A$2:$E$3000,4,0),0)</f>
        <v>日</v>
      </c>
      <c r="AF226" s="498"/>
      <c r="AG226" s="510"/>
      <c r="AH226" s="523"/>
      <c r="AI226" s="536"/>
      <c r="AJ226" s="510"/>
      <c r="AK226" s="129"/>
      <c r="AN226" s="177"/>
      <c r="AO226" s="177"/>
      <c r="AR226" s="25">
        <f>IFERROR(VLOOKUP(AR383,DAY!$A$2:$E$744,3,0),0)</f>
        <v>0</v>
      </c>
    </row>
    <row r="227" spans="1:53" ht="89.25" customHeight="1">
      <c r="A227" s="11"/>
      <c r="B227" s="387" t="s">
        <v>11</v>
      </c>
      <c r="C227" s="396"/>
      <c r="D227" s="24" t="str">
        <f>IFERROR(VLOOKUP(D382,DAY!$A$2:$E$3000,5,0),0)</f>
        <v/>
      </c>
      <c r="E227" s="24" t="str">
        <f>IFERROR(VLOOKUP(E382,DAY!$A$2:$E$3000,5,0),0)</f>
        <v/>
      </c>
      <c r="F227" s="24" t="str">
        <f>IFERROR(VLOOKUP(F382,DAY!$A$2:$E$3000,5,0),0)</f>
        <v/>
      </c>
      <c r="G227" s="24" t="str">
        <f>IFERROR(VLOOKUP(G382,DAY!$A$2:$E$3000,5,0),0)</f>
        <v/>
      </c>
      <c r="H227" s="24" t="str">
        <f>IFERROR(VLOOKUP(H382,DAY!$A$2:$E$3000,5,0),0)</f>
        <v/>
      </c>
      <c r="I227" s="24" t="str">
        <f>IFERROR(VLOOKUP(I382,DAY!$A$2:$E$3000,5,0),0)</f>
        <v/>
      </c>
      <c r="J227" s="24" t="str">
        <f>IFERROR(VLOOKUP(J382,DAY!$A$2:$E$3000,5,0),0)</f>
        <v/>
      </c>
      <c r="K227" s="24" t="str">
        <f>IFERROR(VLOOKUP(K382,DAY!$A$2:$E$3000,5,0),0)</f>
        <v/>
      </c>
      <c r="L227" s="24" t="str">
        <f>IFERROR(VLOOKUP(L382,DAY!$A$2:$E$3000,5,0),0)</f>
        <v/>
      </c>
      <c r="M227" s="24" t="str">
        <f>IFERROR(VLOOKUP(M382,DAY!$A$2:$E$3000,5,0),0)</f>
        <v/>
      </c>
      <c r="N227" s="24" t="str">
        <f>IFERROR(VLOOKUP(N382,DAY!$A$2:$E$3000,5,0),0)</f>
        <v/>
      </c>
      <c r="O227" s="24" t="str">
        <f>IFERROR(VLOOKUP(O382,DAY!$A$2:$E$3000,5,0),0)</f>
        <v/>
      </c>
      <c r="P227" s="24" t="str">
        <f>IFERROR(VLOOKUP(P382,DAY!$A$2:$E$3000,5,0),0)</f>
        <v/>
      </c>
      <c r="Q227" s="24" t="str">
        <f>IFERROR(VLOOKUP(Q382,DAY!$A$2:$E$3000,5,0),0)</f>
        <v/>
      </c>
      <c r="R227" s="24" t="str">
        <f>IFERROR(VLOOKUP(R382,DAY!$A$2:$E$3000,5,0),0)</f>
        <v/>
      </c>
      <c r="S227" s="24" t="str">
        <f>IFERROR(VLOOKUP(S382,DAY!$A$2:$E$3000,5,0),0)</f>
        <v/>
      </c>
      <c r="T227" s="24" t="str">
        <f>IFERROR(VLOOKUP(T382,DAY!$A$2:$E$3000,5,0),0)</f>
        <v/>
      </c>
      <c r="U227" s="24" t="str">
        <f>IFERROR(VLOOKUP(U382,DAY!$A$2:$E$3000,5,0),0)</f>
        <v/>
      </c>
      <c r="V227" s="24" t="str">
        <f>IFERROR(VLOOKUP(V382,DAY!$A$2:$E$3000,5,0),0)</f>
        <v/>
      </c>
      <c r="W227" s="24" t="str">
        <f>IFERROR(VLOOKUP(W382,DAY!$A$2:$E$3000,5,0),0)</f>
        <v/>
      </c>
      <c r="X227" s="24" t="str">
        <f>IFERROR(VLOOKUP(X382,DAY!$A$2:$E$3000,5,0),0)</f>
        <v/>
      </c>
      <c r="Y227" s="24" t="str">
        <f>IFERROR(VLOOKUP(Y382,DAY!$A$2:$E$3000,5,0),0)</f>
        <v/>
      </c>
      <c r="Z227" s="24" t="str">
        <f>IFERROR(VLOOKUP(Z382,DAY!$A$2:$E$3000,5,0),0)</f>
        <v/>
      </c>
      <c r="AA227" s="24" t="str">
        <f>IFERROR(VLOOKUP(AA382,DAY!$A$2:$E$3000,5,0),0)</f>
        <v/>
      </c>
      <c r="AB227" s="24" t="str">
        <f>IFERROR(VLOOKUP(AB382,DAY!$A$2:$E$3000,5,0),0)</f>
        <v/>
      </c>
      <c r="AC227" s="24" t="str">
        <f>IFERROR(VLOOKUP(AC382,DAY!$A$2:$E$3000,5,0),0)</f>
        <v/>
      </c>
      <c r="AD227" s="24" t="str">
        <f>IFERROR(VLOOKUP(AD382,DAY!$A$2:$E$3000,5,0),0)</f>
        <v/>
      </c>
      <c r="AE227" s="24" t="str">
        <f>IFERROR(VLOOKUP(AE382,DAY!$A$2:$E$3000,5,0),0)</f>
        <v/>
      </c>
      <c r="AF227" s="498"/>
      <c r="AG227" s="510"/>
      <c r="AH227" s="524"/>
      <c r="AI227" s="536"/>
      <c r="AJ227" s="510"/>
      <c r="AK227" s="130"/>
      <c r="AN227" s="173"/>
      <c r="AO227" s="173"/>
      <c r="AR227" s="25">
        <f>IFERROR(VLOOKUP(AR383,DAY!$A$2:$E$744,4,0),0)</f>
        <v>0</v>
      </c>
    </row>
    <row r="228" spans="1:53" ht="27.75" customHeight="1">
      <c r="A228" s="11"/>
      <c r="B228" s="388" t="str">
        <f>$B$20</f>
        <v>作業員A</v>
      </c>
      <c r="C228" s="397" t="s">
        <v>3</v>
      </c>
      <c r="D228" s="412"/>
      <c r="E228" s="412"/>
      <c r="F228" s="412"/>
      <c r="G228" s="412"/>
      <c r="H228" s="412"/>
      <c r="I228" s="412"/>
      <c r="J228" s="412"/>
      <c r="K228" s="412"/>
      <c r="L228" s="412"/>
      <c r="M228" s="412"/>
      <c r="N228" s="412"/>
      <c r="O228" s="412"/>
      <c r="P228" s="412"/>
      <c r="Q228" s="412"/>
      <c r="R228" s="412"/>
      <c r="S228" s="412"/>
      <c r="T228" s="412"/>
      <c r="U228" s="412"/>
      <c r="V228" s="412"/>
      <c r="W228" s="412"/>
      <c r="X228" s="412"/>
      <c r="Y228" s="412"/>
      <c r="Z228" s="412"/>
      <c r="AA228" s="412"/>
      <c r="AB228" s="412"/>
      <c r="AC228" s="412"/>
      <c r="AD228" s="412"/>
      <c r="AE228" s="412"/>
      <c r="AF228" s="499">
        <f>IF(COUNT(D228:AE228)=0,+(COUNTIF(D228:AE228,"作業"))+(COUNTIF(D228:AE228,"休日")),"")</f>
        <v>0</v>
      </c>
      <c r="AG228" s="511">
        <f>IF(+COUNT(D228:AE228)=0,(COUNTIF(D228:AE228,"休日")),"")</f>
        <v>0</v>
      </c>
      <c r="AH228" s="525">
        <f>IFERROR(IF(COUNTA(D228:AE228)=0,0,IF(COUNTA(D228:AE228)&lt;28,$G$359,IF(AN229&gt;0.284,$G$357,$G$358))),0)</f>
        <v>0</v>
      </c>
      <c r="AI228" s="537">
        <f>IF(COUNT(D229:AE229)=0,+(COUNTIF(D229:AE229,"作業"))+(COUNTIF(D229:AE229,"休日")),"")</f>
        <v>0</v>
      </c>
      <c r="AJ228" s="511">
        <f>IF(COUNT(D229:AE229)=0,(COUNTIF(D229:AE229,"休日")),"")</f>
        <v>0</v>
      </c>
      <c r="AK228" s="554">
        <f>IFERROR(IF(COUNTA(D229:AE229)=0,0,IF(COUNTA(D229:AE229)&lt;28,$G$359,IF(AO229&gt;0.284,$G$355,$G$356))),0)</f>
        <v>0</v>
      </c>
      <c r="AM228" s="3"/>
      <c r="AN228" s="177"/>
      <c r="AO228" s="177"/>
      <c r="AP228" s="3"/>
      <c r="AQ228" s="3"/>
      <c r="AR228" s="24">
        <f>IFERROR(VLOOKUP(AR576,DAY!$A$2:$E$744,5,0),0)</f>
        <v>0</v>
      </c>
      <c r="AS228" s="3"/>
      <c r="AT228" s="3"/>
      <c r="AU228" s="3"/>
      <c r="AV228" s="3"/>
      <c r="AW228" s="3"/>
      <c r="AX228" s="3"/>
      <c r="AY228" s="3"/>
      <c r="AZ228" s="3"/>
      <c r="BA228" s="3"/>
    </row>
    <row r="229" spans="1:53" ht="27.75" customHeight="1">
      <c r="A229" s="11"/>
      <c r="B229" s="389"/>
      <c r="C229" s="398" t="s">
        <v>14</v>
      </c>
      <c r="D229" s="411"/>
      <c r="E229" s="411"/>
      <c r="F229" s="411"/>
      <c r="G229" s="411"/>
      <c r="H229" s="411"/>
      <c r="I229" s="411"/>
      <c r="J229" s="411"/>
      <c r="K229" s="411"/>
      <c r="L229" s="411"/>
      <c r="M229" s="411"/>
      <c r="N229" s="411"/>
      <c r="O229" s="411"/>
      <c r="P229" s="411"/>
      <c r="Q229" s="411"/>
      <c r="R229" s="411"/>
      <c r="S229" s="411"/>
      <c r="T229" s="411"/>
      <c r="U229" s="411"/>
      <c r="V229" s="411"/>
      <c r="W229" s="411"/>
      <c r="X229" s="411"/>
      <c r="Y229" s="411"/>
      <c r="Z229" s="411"/>
      <c r="AA229" s="411"/>
      <c r="AB229" s="411"/>
      <c r="AC229" s="411"/>
      <c r="AD229" s="411"/>
      <c r="AE229" s="411"/>
      <c r="AF229" s="500">
        <f>IFERROR(AN229,0)</f>
        <v>0</v>
      </c>
      <c r="AG229" s="512"/>
      <c r="AH229" s="526"/>
      <c r="AI229" s="538">
        <f>IFERROR(AO229,0)</f>
        <v>0</v>
      </c>
      <c r="AJ229" s="512"/>
      <c r="AK229" s="555"/>
      <c r="AN229" s="176" t="e">
        <f>ROUNDDOWN(AG228/AF228,3)</f>
        <v>#DIV/0!</v>
      </c>
      <c r="AO229" s="179" t="e">
        <f>ROUNDDOWN(AJ228/AI228,3)</f>
        <v>#DIV/0!</v>
      </c>
      <c r="AR229" s="182">
        <f>IFERROR(VLOOKUP(AR576,DAY!$A$2:$E$744,6,0),0)</f>
        <v>0</v>
      </c>
    </row>
    <row r="230" spans="1:53" ht="27.75" customHeight="1">
      <c r="A230" s="11"/>
      <c r="B230" s="388" t="str">
        <f>$B$22</f>
        <v>作業員B</v>
      </c>
      <c r="C230" s="397" t="s">
        <v>3</v>
      </c>
      <c r="D230" s="412"/>
      <c r="E230" s="412"/>
      <c r="F230" s="412"/>
      <c r="G230" s="412"/>
      <c r="H230" s="412"/>
      <c r="I230" s="412"/>
      <c r="J230" s="412"/>
      <c r="K230" s="412"/>
      <c r="L230" s="412"/>
      <c r="M230" s="412"/>
      <c r="N230" s="412"/>
      <c r="O230" s="412"/>
      <c r="P230" s="412"/>
      <c r="Q230" s="412"/>
      <c r="R230" s="412"/>
      <c r="S230" s="412"/>
      <c r="T230" s="412"/>
      <c r="U230" s="412"/>
      <c r="V230" s="412"/>
      <c r="W230" s="412"/>
      <c r="X230" s="412"/>
      <c r="Y230" s="412"/>
      <c r="Z230" s="412"/>
      <c r="AA230" s="412"/>
      <c r="AB230" s="412"/>
      <c r="AC230" s="412"/>
      <c r="AD230" s="412"/>
      <c r="AE230" s="412"/>
      <c r="AF230" s="499">
        <f>IF(COUNT(D230:AE230)=0,+(COUNTIF(D230:AE230,"作業"))+(COUNTIF(D230:AE230,"休日")),"")</f>
        <v>0</v>
      </c>
      <c r="AG230" s="511">
        <f>IF(+COUNT(D230:AE230)=0,(COUNTIF(D230:AE230,"休日")),"")</f>
        <v>0</v>
      </c>
      <c r="AH230" s="525">
        <f>IFERROR(IF(COUNTA(D230:AE230)=0,0,IF(COUNTA(D230:AE230)&lt;28,$G$359,IF(AN231&gt;0.284,$G$357,$G$358))),0)</f>
        <v>0</v>
      </c>
      <c r="AI230" s="537">
        <f>IF(COUNT(D231:AE231)=0,+(COUNTIF(D231:AE231,"作業"))+(COUNTIF(D231:AE231,"休日")),"")</f>
        <v>0</v>
      </c>
      <c r="AJ230" s="511">
        <f>IF(COUNT(D231:AE231)=0,(COUNTIF(D231:AE231,"休日")),"")</f>
        <v>0</v>
      </c>
      <c r="AK230" s="554">
        <f>IFERROR(IF(COUNTA(D231:AE231)=0,0,IF(COUNTA(D231:AE231)&lt;28,$G$359,IF(AO231&gt;0.284,$G$355,$G$356))),0)</f>
        <v>0</v>
      </c>
      <c r="AM230" s="3"/>
      <c r="AN230" s="177"/>
      <c r="AO230" s="177"/>
      <c r="AP230" s="3"/>
      <c r="AQ230" s="3"/>
      <c r="AR230" s="24">
        <f>IFERROR(VLOOKUP(AR572,DAY!$A$2:$E$744,5,0),0)</f>
        <v>0</v>
      </c>
      <c r="AS230" s="3"/>
      <c r="AT230" s="3"/>
      <c r="AU230" s="3"/>
      <c r="AV230" s="3"/>
      <c r="AW230" s="3"/>
      <c r="AX230" s="3"/>
      <c r="AY230" s="3"/>
      <c r="AZ230" s="3"/>
      <c r="BA230" s="3"/>
    </row>
    <row r="231" spans="1:53" ht="27.75" customHeight="1">
      <c r="A231" s="11"/>
      <c r="B231" s="389"/>
      <c r="C231" s="398" t="s">
        <v>14</v>
      </c>
      <c r="D231" s="411"/>
      <c r="E231" s="411"/>
      <c r="F231" s="411"/>
      <c r="G231" s="411"/>
      <c r="H231" s="411"/>
      <c r="I231" s="411"/>
      <c r="J231" s="411"/>
      <c r="K231" s="411"/>
      <c r="L231" s="411"/>
      <c r="M231" s="411"/>
      <c r="N231" s="411"/>
      <c r="O231" s="411"/>
      <c r="P231" s="411"/>
      <c r="Q231" s="411"/>
      <c r="R231" s="411"/>
      <c r="S231" s="411"/>
      <c r="T231" s="411"/>
      <c r="U231" s="411"/>
      <c r="V231" s="411"/>
      <c r="W231" s="411"/>
      <c r="X231" s="411"/>
      <c r="Y231" s="411"/>
      <c r="Z231" s="411"/>
      <c r="AA231" s="411"/>
      <c r="AB231" s="411"/>
      <c r="AC231" s="411"/>
      <c r="AD231" s="411"/>
      <c r="AE231" s="411"/>
      <c r="AF231" s="500">
        <f>IFERROR(AN231,0)</f>
        <v>0</v>
      </c>
      <c r="AG231" s="512"/>
      <c r="AH231" s="526"/>
      <c r="AI231" s="538">
        <f>IFERROR(AO231,0)</f>
        <v>0</v>
      </c>
      <c r="AJ231" s="512"/>
      <c r="AK231" s="555"/>
      <c r="AN231" s="176" t="e">
        <f>ROUNDDOWN(AG230/AF230,3)</f>
        <v>#DIV/0!</v>
      </c>
      <c r="AO231" s="179" t="e">
        <f>ROUNDDOWN(AJ230/AI230,3)</f>
        <v>#DIV/0!</v>
      </c>
      <c r="AR231" s="182">
        <f>IFERROR(VLOOKUP(AR572,DAY!$A$2:$E$744,6,0),0)</f>
        <v>0</v>
      </c>
    </row>
    <row r="232" spans="1:53" ht="27.75" customHeight="1">
      <c r="A232" s="11"/>
      <c r="B232" s="388" t="str">
        <f>$B$24</f>
        <v>作業員C</v>
      </c>
      <c r="C232" s="397" t="s">
        <v>3</v>
      </c>
      <c r="D232" s="412"/>
      <c r="E232" s="412"/>
      <c r="F232" s="412"/>
      <c r="G232" s="412"/>
      <c r="H232" s="412"/>
      <c r="I232" s="412"/>
      <c r="J232" s="412"/>
      <c r="K232" s="412"/>
      <c r="L232" s="412"/>
      <c r="M232" s="412"/>
      <c r="N232" s="412"/>
      <c r="O232" s="412"/>
      <c r="P232" s="412"/>
      <c r="Q232" s="412"/>
      <c r="R232" s="412"/>
      <c r="S232" s="412"/>
      <c r="T232" s="412"/>
      <c r="U232" s="412"/>
      <c r="V232" s="412"/>
      <c r="W232" s="412"/>
      <c r="X232" s="412"/>
      <c r="Y232" s="412"/>
      <c r="Z232" s="412"/>
      <c r="AA232" s="412"/>
      <c r="AB232" s="412"/>
      <c r="AC232" s="412"/>
      <c r="AD232" s="412"/>
      <c r="AE232" s="412"/>
      <c r="AF232" s="499">
        <f>IF(COUNT(D232:AE232)=0,+(COUNTIF(D232:AE232,"作業"))+(COUNTIF(D232:AE232,"休日")),"")</f>
        <v>0</v>
      </c>
      <c r="AG232" s="511">
        <f>IF(+COUNT(D232:AE232)=0,(COUNTIF(D232:AE232,"休日")),"")</f>
        <v>0</v>
      </c>
      <c r="AH232" s="525">
        <f>IFERROR(IF(COUNTA(D232:AE232)=0,0,IF(COUNTA(D232:AE232)&lt;28,$G$359,IF(AN233&gt;0.284,$G$357,$G$358))),0)</f>
        <v>0</v>
      </c>
      <c r="AI232" s="537">
        <f>IF(COUNT(D233:AE233)=0,+(COUNTIF(D233:AE233,"作業"))+(COUNTIF(D233:AE233,"休日")),"")</f>
        <v>0</v>
      </c>
      <c r="AJ232" s="511">
        <f>IF(COUNT(D233:AE233)=0,(COUNTIF(D233:AE233,"休日")),"")</f>
        <v>0</v>
      </c>
      <c r="AK232" s="554">
        <f>IFERROR(IF(COUNTA(D233:AE233)=0,0,IF(COUNTA(D233:AE233)&lt;28,$G$359,IF(AO233&gt;0.284,$G$355,$G$356))),0)</f>
        <v>0</v>
      </c>
      <c r="AM232" s="3"/>
      <c r="AN232" s="177"/>
      <c r="AO232" s="177"/>
      <c r="AP232" s="3"/>
      <c r="AQ232" s="3"/>
      <c r="AR232" s="24">
        <f>IFERROR(VLOOKUP(AR574,DAY!$A$2:$E$744,5,0),0)</f>
        <v>0</v>
      </c>
      <c r="AS232" s="3"/>
      <c r="AT232" s="3"/>
      <c r="AU232" s="3"/>
      <c r="AV232" s="3"/>
      <c r="AW232" s="3"/>
      <c r="AX232" s="3"/>
      <c r="AY232" s="3"/>
      <c r="AZ232" s="3"/>
      <c r="BA232" s="3"/>
    </row>
    <row r="233" spans="1:53" ht="27.75" customHeight="1">
      <c r="A233" s="11"/>
      <c r="B233" s="389"/>
      <c r="C233" s="398" t="s">
        <v>14</v>
      </c>
      <c r="D233" s="411"/>
      <c r="E233" s="411"/>
      <c r="F233" s="411"/>
      <c r="G233" s="411"/>
      <c r="H233" s="411"/>
      <c r="I233" s="411"/>
      <c r="J233" s="411"/>
      <c r="K233" s="411"/>
      <c r="L233" s="411"/>
      <c r="M233" s="411"/>
      <c r="N233" s="411"/>
      <c r="O233" s="411"/>
      <c r="P233" s="411"/>
      <c r="Q233" s="411"/>
      <c r="R233" s="411"/>
      <c r="S233" s="411"/>
      <c r="T233" s="411"/>
      <c r="U233" s="411"/>
      <c r="V233" s="411"/>
      <c r="W233" s="411"/>
      <c r="X233" s="411"/>
      <c r="Y233" s="411"/>
      <c r="Z233" s="411"/>
      <c r="AA233" s="411"/>
      <c r="AB233" s="411"/>
      <c r="AC233" s="411"/>
      <c r="AD233" s="411"/>
      <c r="AE233" s="411"/>
      <c r="AF233" s="500">
        <f>IFERROR(AN233,0)</f>
        <v>0</v>
      </c>
      <c r="AG233" s="512"/>
      <c r="AH233" s="526"/>
      <c r="AI233" s="538">
        <f>IFERROR(AO233,0)</f>
        <v>0</v>
      </c>
      <c r="AJ233" s="512"/>
      <c r="AK233" s="555"/>
      <c r="AN233" s="176" t="e">
        <f>ROUNDDOWN(AG232/AF232,3)</f>
        <v>#DIV/0!</v>
      </c>
      <c r="AO233" s="179" t="e">
        <f>ROUNDDOWN(AJ232/AI232,3)</f>
        <v>#DIV/0!</v>
      </c>
      <c r="AR233" s="182">
        <f>IFERROR(VLOOKUP(AR574,DAY!$A$2:$E$744,6,0),0)</f>
        <v>0</v>
      </c>
    </row>
    <row r="234" spans="1:53" ht="27.75" customHeight="1">
      <c r="A234" s="11"/>
      <c r="B234" s="388" t="str">
        <f>$B$26</f>
        <v>作業員D</v>
      </c>
      <c r="C234" s="397" t="s">
        <v>3</v>
      </c>
      <c r="D234" s="412"/>
      <c r="E234" s="412"/>
      <c r="F234" s="412"/>
      <c r="G234" s="412"/>
      <c r="H234" s="412"/>
      <c r="I234" s="412"/>
      <c r="J234" s="412"/>
      <c r="K234" s="412"/>
      <c r="L234" s="412"/>
      <c r="M234" s="412"/>
      <c r="N234" s="412"/>
      <c r="O234" s="412"/>
      <c r="P234" s="412"/>
      <c r="Q234" s="412"/>
      <c r="R234" s="412"/>
      <c r="S234" s="412"/>
      <c r="T234" s="412"/>
      <c r="U234" s="412"/>
      <c r="V234" s="412"/>
      <c r="W234" s="412"/>
      <c r="X234" s="412"/>
      <c r="Y234" s="412"/>
      <c r="Z234" s="412"/>
      <c r="AA234" s="412"/>
      <c r="AB234" s="412"/>
      <c r="AC234" s="412"/>
      <c r="AD234" s="412"/>
      <c r="AE234" s="412"/>
      <c r="AF234" s="499">
        <f>IF(COUNT(D234:AE234)=0,+(COUNTIF(D234:AE234,"作業"))+(COUNTIF(D234:AE234,"休日")),"")</f>
        <v>0</v>
      </c>
      <c r="AG234" s="511">
        <f>IF(+COUNT(D234:AE234)=0,(COUNTIF(D234:AE234,"休日")),"")</f>
        <v>0</v>
      </c>
      <c r="AH234" s="525">
        <f>IFERROR(IF(COUNTA(D234:AE234)=0,0,IF(COUNTA(D234:AE234)&lt;28,$G$359,IF(AN235&gt;0.284,$G$357,$G$358))),0)</f>
        <v>0</v>
      </c>
      <c r="AI234" s="537">
        <f>IF(COUNT(D235:AE235)=0,+(COUNTIF(D235:AE235,"作業"))+(COUNTIF(D235:AE235,"休日")),"")</f>
        <v>0</v>
      </c>
      <c r="AJ234" s="511">
        <f>IF(COUNT(D235:AE235)=0,(COUNTIF(D235:AE235,"休日")),"")</f>
        <v>0</v>
      </c>
      <c r="AK234" s="554">
        <f>IFERROR(IF(COUNTA(D235:AE235)=0,0,IF(COUNTA(D235:AE235)&lt;28,$G$359,IF(AO235&gt;0.284,$G$355,$G$356))),0)</f>
        <v>0</v>
      </c>
      <c r="AM234" s="3"/>
      <c r="AN234" s="177"/>
      <c r="AO234" s="177"/>
      <c r="AP234" s="3"/>
      <c r="AQ234" s="3"/>
      <c r="AR234" s="24">
        <f>IFERROR(VLOOKUP(AR576,DAY!$A$2:$E$744,5,0),0)</f>
        <v>0</v>
      </c>
      <c r="AS234" s="3"/>
      <c r="AT234" s="3"/>
      <c r="AU234" s="3"/>
      <c r="AV234" s="3"/>
      <c r="AW234" s="3"/>
      <c r="AX234" s="3"/>
      <c r="AY234" s="3"/>
      <c r="AZ234" s="3"/>
      <c r="BA234" s="3"/>
    </row>
    <row r="235" spans="1:53" ht="27.75" customHeight="1">
      <c r="A235" s="11"/>
      <c r="B235" s="389"/>
      <c r="C235" s="398" t="s">
        <v>14</v>
      </c>
      <c r="D235" s="411"/>
      <c r="E235" s="411"/>
      <c r="F235" s="411"/>
      <c r="G235" s="411"/>
      <c r="H235" s="411"/>
      <c r="I235" s="411"/>
      <c r="J235" s="411"/>
      <c r="K235" s="411"/>
      <c r="L235" s="411"/>
      <c r="M235" s="411"/>
      <c r="N235" s="411"/>
      <c r="O235" s="411"/>
      <c r="P235" s="411"/>
      <c r="Q235" s="411"/>
      <c r="R235" s="411"/>
      <c r="S235" s="411"/>
      <c r="T235" s="411"/>
      <c r="U235" s="411"/>
      <c r="V235" s="411"/>
      <c r="W235" s="411"/>
      <c r="X235" s="411"/>
      <c r="Y235" s="411"/>
      <c r="Z235" s="411"/>
      <c r="AA235" s="411"/>
      <c r="AB235" s="411"/>
      <c r="AC235" s="411"/>
      <c r="AD235" s="411"/>
      <c r="AE235" s="411"/>
      <c r="AF235" s="500">
        <f>IFERROR(AN235,0)</f>
        <v>0</v>
      </c>
      <c r="AG235" s="512"/>
      <c r="AH235" s="526"/>
      <c r="AI235" s="538">
        <f>IFERROR(AO235,0)</f>
        <v>0</v>
      </c>
      <c r="AJ235" s="512"/>
      <c r="AK235" s="555"/>
      <c r="AN235" s="176" t="e">
        <f>ROUNDDOWN(AG234/AF234,3)</f>
        <v>#DIV/0!</v>
      </c>
      <c r="AO235" s="179" t="e">
        <f>ROUNDDOWN(AJ234/AI234,3)</f>
        <v>#DIV/0!</v>
      </c>
      <c r="AR235" s="182">
        <f>IFERROR(VLOOKUP(AR576,DAY!$A$2:$E$744,6,0),0)</f>
        <v>0</v>
      </c>
    </row>
    <row r="236" spans="1:53" ht="27.75" customHeight="1">
      <c r="A236" s="11"/>
      <c r="B236" s="388" t="str">
        <f>$B$28</f>
        <v>作業員E</v>
      </c>
      <c r="C236" s="397" t="s">
        <v>3</v>
      </c>
      <c r="D236" s="412"/>
      <c r="E236" s="412"/>
      <c r="F236" s="412"/>
      <c r="G236" s="412"/>
      <c r="H236" s="412"/>
      <c r="I236" s="412"/>
      <c r="J236" s="412"/>
      <c r="K236" s="412"/>
      <c r="L236" s="412"/>
      <c r="M236" s="412"/>
      <c r="N236" s="412"/>
      <c r="O236" s="412"/>
      <c r="P236" s="412"/>
      <c r="Q236" s="412"/>
      <c r="R236" s="412"/>
      <c r="S236" s="412"/>
      <c r="T236" s="412"/>
      <c r="U236" s="412"/>
      <c r="V236" s="412"/>
      <c r="W236" s="412"/>
      <c r="X236" s="412"/>
      <c r="Y236" s="412"/>
      <c r="Z236" s="412"/>
      <c r="AA236" s="412"/>
      <c r="AB236" s="412"/>
      <c r="AC236" s="412"/>
      <c r="AD236" s="412"/>
      <c r="AE236" s="412"/>
      <c r="AF236" s="499">
        <f>IF(COUNT(D236:AE236)=0,+(COUNTIF(D236:AE236,"作業"))+(COUNTIF(D236:AE236,"休日")),"")</f>
        <v>0</v>
      </c>
      <c r="AG236" s="511">
        <f>IF(+COUNT(D236:AE236)=0,(COUNTIF(D236:AE236,"休日")),"")</f>
        <v>0</v>
      </c>
      <c r="AH236" s="525">
        <f>IFERROR(IF(COUNTA(D236:AE236)=0,0,IF(COUNTA(D236:AE236)&lt;28,$G$359,IF(AN237&gt;0.284,$G$357,$G$358))),0)</f>
        <v>0</v>
      </c>
      <c r="AI236" s="537">
        <f>IF(COUNT(D237:AE237)=0,+(COUNTIF(D237:AE237,"作業"))+(COUNTIF(D237:AE237,"休日")),"")</f>
        <v>0</v>
      </c>
      <c r="AJ236" s="511">
        <f>IF(COUNT(D237:AE237)=0,(COUNTIF(D237:AE237,"休日")),"")</f>
        <v>0</v>
      </c>
      <c r="AK236" s="554">
        <f>IFERROR(IF(COUNTA(D237:AE237)=0,0,IF(COUNTA(D237:AE237)&lt;28,$G$359,IF(AO237&gt;0.284,$G$355,$G$356))),0)</f>
        <v>0</v>
      </c>
      <c r="AM236" s="3"/>
      <c r="AN236" s="177"/>
      <c r="AO236" s="177"/>
      <c r="AP236" s="3"/>
      <c r="AQ236" s="3"/>
      <c r="AR236" s="24">
        <f>IFERROR(VLOOKUP(AR578,DAY!$A$2:$E$744,5,0),0)</f>
        <v>0</v>
      </c>
      <c r="AS236" s="3"/>
      <c r="AT236" s="3"/>
      <c r="AU236" s="3"/>
      <c r="AV236" s="3"/>
      <c r="AW236" s="3"/>
      <c r="AX236" s="3"/>
      <c r="AY236" s="3"/>
      <c r="AZ236" s="3"/>
      <c r="BA236" s="3"/>
    </row>
    <row r="237" spans="1:53" ht="27.75" customHeight="1">
      <c r="A237" s="11"/>
      <c r="B237" s="389"/>
      <c r="C237" s="398" t="s">
        <v>14</v>
      </c>
      <c r="D237" s="411"/>
      <c r="E237" s="411"/>
      <c r="F237" s="411"/>
      <c r="G237" s="411"/>
      <c r="H237" s="411"/>
      <c r="I237" s="411"/>
      <c r="J237" s="411"/>
      <c r="K237" s="411"/>
      <c r="L237" s="411"/>
      <c r="M237" s="411"/>
      <c r="N237" s="411"/>
      <c r="O237" s="411"/>
      <c r="P237" s="411"/>
      <c r="Q237" s="411"/>
      <c r="R237" s="411"/>
      <c r="S237" s="411"/>
      <c r="T237" s="411"/>
      <c r="U237" s="411"/>
      <c r="V237" s="411"/>
      <c r="W237" s="411"/>
      <c r="X237" s="411"/>
      <c r="Y237" s="411"/>
      <c r="Z237" s="411"/>
      <c r="AA237" s="411"/>
      <c r="AB237" s="411"/>
      <c r="AC237" s="411"/>
      <c r="AD237" s="411"/>
      <c r="AE237" s="411"/>
      <c r="AF237" s="500">
        <f>IFERROR(AN237,0)</f>
        <v>0</v>
      </c>
      <c r="AG237" s="512"/>
      <c r="AH237" s="526"/>
      <c r="AI237" s="538">
        <f>IFERROR(AO237,0)</f>
        <v>0</v>
      </c>
      <c r="AJ237" s="512"/>
      <c r="AK237" s="555"/>
      <c r="AN237" s="176" t="e">
        <f>ROUNDDOWN(AG236/AF236,3)</f>
        <v>#DIV/0!</v>
      </c>
      <c r="AO237" s="179" t="e">
        <f>ROUNDDOWN(AJ236/AI236,3)</f>
        <v>#DIV/0!</v>
      </c>
      <c r="AR237" s="182">
        <f>IFERROR(VLOOKUP(AR578,DAY!$A$2:$E$744,6,0),0)</f>
        <v>0</v>
      </c>
    </row>
    <row r="238" spans="1:53" ht="27.75" customHeight="1">
      <c r="A238" s="11"/>
      <c r="B238" s="388" t="str">
        <f>$B$30</f>
        <v>作業員F</v>
      </c>
      <c r="C238" s="397" t="s">
        <v>3</v>
      </c>
      <c r="D238" s="412"/>
      <c r="E238" s="412"/>
      <c r="F238" s="412"/>
      <c r="G238" s="412"/>
      <c r="H238" s="412"/>
      <c r="I238" s="412"/>
      <c r="J238" s="412"/>
      <c r="K238" s="412"/>
      <c r="L238" s="412"/>
      <c r="M238" s="412"/>
      <c r="N238" s="412"/>
      <c r="O238" s="412"/>
      <c r="P238" s="412"/>
      <c r="Q238" s="412"/>
      <c r="R238" s="412"/>
      <c r="S238" s="412"/>
      <c r="T238" s="412"/>
      <c r="U238" s="412"/>
      <c r="V238" s="412"/>
      <c r="W238" s="412"/>
      <c r="X238" s="412"/>
      <c r="Y238" s="412"/>
      <c r="Z238" s="412"/>
      <c r="AA238" s="412"/>
      <c r="AB238" s="412"/>
      <c r="AC238" s="412"/>
      <c r="AD238" s="412"/>
      <c r="AE238" s="412"/>
      <c r="AF238" s="499">
        <f>IF(COUNT(D238:AE238)=0,+(COUNTIF(D238:AE238,"作業"))+(COUNTIF(D238:AE238,"休日")),"")</f>
        <v>0</v>
      </c>
      <c r="AG238" s="511">
        <f>IF(+COUNT(D238:AE238)=0,(COUNTIF(D238:AE238,"休日")),"")</f>
        <v>0</v>
      </c>
      <c r="AH238" s="525">
        <f>IFERROR(IF(COUNTA(D238:AE238)=0,0,IF(COUNTA(D238:AE238)&lt;28,$G$359,IF(AN239&gt;0.284,$G$357,$G$358))),0)</f>
        <v>0</v>
      </c>
      <c r="AI238" s="537">
        <f>IF(COUNT(D239:AE239)=0,+(COUNTIF(D239:AE239,"作業"))+(COUNTIF(D239:AE239,"休日")),"")</f>
        <v>0</v>
      </c>
      <c r="AJ238" s="511">
        <f>IF(COUNT(D239:AE239)=0,(COUNTIF(D239:AE239,"休日")),"")</f>
        <v>0</v>
      </c>
      <c r="AK238" s="554">
        <f>IFERROR(IF(COUNTA(D239:AE239)=0,0,IF(COUNTA(D239:AE239)&lt;28,$G$359,IF(AO239&gt;0.284,$G$355,$G$356))),0)</f>
        <v>0</v>
      </c>
      <c r="AM238" s="3"/>
      <c r="AN238" s="177"/>
      <c r="AO238" s="177"/>
      <c r="AR238" s="24">
        <f>IFERROR(VLOOKUP(AR383,DAY!$A$2:$E$744,5,0),0)</f>
        <v>0</v>
      </c>
    </row>
    <row r="239" spans="1:53" ht="27.75" customHeight="1">
      <c r="A239" s="12"/>
      <c r="B239" s="389"/>
      <c r="C239" s="400" t="s">
        <v>14</v>
      </c>
      <c r="D239" s="414"/>
      <c r="E239" s="414"/>
      <c r="F239" s="414"/>
      <c r="G239" s="414"/>
      <c r="H239" s="414"/>
      <c r="I239" s="414"/>
      <c r="J239" s="414"/>
      <c r="K239" s="414"/>
      <c r="L239" s="414"/>
      <c r="M239" s="414"/>
      <c r="N239" s="414"/>
      <c r="O239" s="414"/>
      <c r="P239" s="414"/>
      <c r="Q239" s="414"/>
      <c r="R239" s="414"/>
      <c r="S239" s="414"/>
      <c r="T239" s="414"/>
      <c r="U239" s="414"/>
      <c r="V239" s="414"/>
      <c r="W239" s="414"/>
      <c r="X239" s="414"/>
      <c r="Y239" s="414"/>
      <c r="Z239" s="414"/>
      <c r="AA239" s="414"/>
      <c r="AB239" s="414"/>
      <c r="AC239" s="414"/>
      <c r="AD239" s="414"/>
      <c r="AE239" s="414"/>
      <c r="AF239" s="502">
        <f>IFERROR(AN239,0)</f>
        <v>0</v>
      </c>
      <c r="AG239" s="514"/>
      <c r="AH239" s="529"/>
      <c r="AI239" s="540">
        <f>IFERROR(AO239,0)</f>
        <v>0</v>
      </c>
      <c r="AJ239" s="514"/>
      <c r="AK239" s="557"/>
      <c r="AN239" s="176" t="e">
        <f>ROUNDDOWN(AG238/AF238,3)</f>
        <v>#DIV/0!</v>
      </c>
      <c r="AO239" s="179" t="e">
        <f>ROUNDDOWN(AJ238/AI238,3)</f>
        <v>#DIV/0!</v>
      </c>
      <c r="AR239" s="182">
        <f>IFERROR(VLOOKUP(AR383,DAY!$A$2:$E$744,6,0),0)</f>
        <v>0</v>
      </c>
    </row>
    <row r="240" spans="1:53" ht="27.75" customHeight="1">
      <c r="A240" s="10" t="s">
        <v>84</v>
      </c>
      <c r="B240" s="384" t="s">
        <v>7</v>
      </c>
      <c r="C240" s="393"/>
      <c r="D240" s="21">
        <f>IFERROR(VLOOKUP(D383,DAY!$A$2:$E$1096,2,0),0)</f>
        <v>4</v>
      </c>
      <c r="E240" s="21">
        <f>IFERROR(VLOOKUP(E383,DAY!$A$2:$E$744,2,0),0)</f>
        <v>4</v>
      </c>
      <c r="F240" s="21">
        <f>IFERROR(VLOOKUP(F383,DAY!$A$2:$E$744,2,0),0)</f>
        <v>4</v>
      </c>
      <c r="G240" s="21">
        <f>IFERROR(VLOOKUP(G383,DAY!$A$2:$E$744,2,0),0)</f>
        <v>5</v>
      </c>
      <c r="H240" s="21">
        <f>IFERROR(VLOOKUP(H383,DAY!$A$2:$E$744,2,0),0)</f>
        <v>5</v>
      </c>
      <c r="I240" s="21">
        <f>IFERROR(VLOOKUP(I383,DAY!$A$2:$E$744,2,0),0)</f>
        <v>5</v>
      </c>
      <c r="J240" s="21">
        <f>IFERROR(VLOOKUP(J383,DAY!$A$2:$E$744,2,0),0)</f>
        <v>5</v>
      </c>
      <c r="K240" s="21">
        <f>IFERROR(VLOOKUP(K383,DAY!$A$2:$E$744,2,0),0)</f>
        <v>5</v>
      </c>
      <c r="L240" s="21">
        <f>IFERROR(VLOOKUP(L383,DAY!$A$2:$E$744,2,0),0)</f>
        <v>5</v>
      </c>
      <c r="M240" s="21">
        <f>IFERROR(VLOOKUP(M383,DAY!$A$2:$E$744,2,0),0)</f>
        <v>5</v>
      </c>
      <c r="N240" s="21">
        <f>IFERROR(VLOOKUP(N383,DAY!$A$2:$E$744,2,0),0)</f>
        <v>5</v>
      </c>
      <c r="O240" s="21">
        <f>IFERROR(VLOOKUP(O383,DAY!$A$2:$E$744,2,0),0)</f>
        <v>5</v>
      </c>
      <c r="P240" s="21">
        <f>IFERROR(VLOOKUP(P383,DAY!$A$2:$E$744,2,0),0)</f>
        <v>5</v>
      </c>
      <c r="Q240" s="21">
        <f>IFERROR(VLOOKUP(Q383,DAY!$A$2:$E$744,2,0),0)</f>
        <v>5</v>
      </c>
      <c r="R240" s="21">
        <f>IFERROR(VLOOKUP(R383,DAY!$A$2:$E$744,2,0),0)</f>
        <v>5</v>
      </c>
      <c r="S240" s="21">
        <f>IFERROR(VLOOKUP(S383,DAY!$A$2:$E$744,2,0),0)</f>
        <v>5</v>
      </c>
      <c r="T240" s="21">
        <f>IFERROR(VLOOKUP(T383,DAY!$A$2:$E$744,2,0),0)</f>
        <v>5</v>
      </c>
      <c r="U240" s="21">
        <f>IFERROR(VLOOKUP(U383,DAY!$A$2:$E$744,2,0),0)</f>
        <v>5</v>
      </c>
      <c r="V240" s="21">
        <f>IFERROR(VLOOKUP(V383,DAY!$A$2:$E$744,2,0),0)</f>
        <v>5</v>
      </c>
      <c r="W240" s="21">
        <f>IFERROR(VLOOKUP(W383,DAY!$A$2:$E$744,2,0),0)</f>
        <v>5</v>
      </c>
      <c r="X240" s="21">
        <f>IFERROR(VLOOKUP(X383,DAY!$A$2:$E$744,2,0),0)</f>
        <v>5</v>
      </c>
      <c r="Y240" s="21">
        <f>IFERROR(VLOOKUP(Y383,DAY!$A$2:$E$744,2,0),0)</f>
        <v>5</v>
      </c>
      <c r="Z240" s="21">
        <f>IFERROR(VLOOKUP(Z383,DAY!$A$2:$E$744,2,0),0)</f>
        <v>5</v>
      </c>
      <c r="AA240" s="21">
        <f>IFERROR(VLOOKUP(AA383,DAY!$A$2:$E$744,2,0),0)</f>
        <v>5</v>
      </c>
      <c r="AB240" s="21">
        <f>IFERROR(VLOOKUP(AB383,DAY!$A$2:$E$744,2,0),0)</f>
        <v>5</v>
      </c>
      <c r="AC240" s="21">
        <f>IFERROR(VLOOKUP(AC383,DAY!$A$2:$E$744,2,0),0)</f>
        <v>5</v>
      </c>
      <c r="AD240" s="21">
        <f>IFERROR(VLOOKUP(AD383,DAY!$A$2:$E$744,2,0),0)</f>
        <v>5</v>
      </c>
      <c r="AE240" s="21">
        <f>IFERROR(VLOOKUP(AE383,DAY!$A$2:$E$744,2,0),0)</f>
        <v>5</v>
      </c>
      <c r="AF240" s="503" t="s">
        <v>23</v>
      </c>
      <c r="AG240" s="515" t="s">
        <v>6</v>
      </c>
      <c r="AH240" s="523" t="s">
        <v>93</v>
      </c>
      <c r="AI240" s="535" t="s">
        <v>23</v>
      </c>
      <c r="AJ240" s="509" t="s">
        <v>26</v>
      </c>
      <c r="AK240" s="129" t="s">
        <v>93</v>
      </c>
      <c r="AL240" s="3"/>
      <c r="AN240" s="177"/>
      <c r="AO240" s="177"/>
      <c r="AR240" s="183">
        <f>IFERROR(VLOOKUP(AR383,DAY!$A$2:$E$744,7,0),0)</f>
        <v>0</v>
      </c>
    </row>
    <row r="241" spans="1:53" ht="27.75" customHeight="1">
      <c r="A241" s="11"/>
      <c r="B241" s="385" t="s">
        <v>8</v>
      </c>
      <c r="C241" s="394"/>
      <c r="D241" s="22">
        <f>IFERROR(VLOOKUP(D383,DAY!$A$2:$E$1096,3,0),0)</f>
        <v>28</v>
      </c>
      <c r="E241" s="22">
        <f>IFERROR(VLOOKUP(E383,DAY!$A$2:$E$744,3,0),0)</f>
        <v>29</v>
      </c>
      <c r="F241" s="22">
        <f>IFERROR(VLOOKUP(F383,DAY!$A$2:$E$744,3,0),0)</f>
        <v>30</v>
      </c>
      <c r="G241" s="22">
        <f>IFERROR(VLOOKUP(G383,DAY!$A$2:$E$744,3,0),0)</f>
        <v>1</v>
      </c>
      <c r="H241" s="22">
        <f>IFERROR(VLOOKUP(H383,DAY!$A$2:$E$744,3,0),0)</f>
        <v>2</v>
      </c>
      <c r="I241" s="22">
        <f>IFERROR(VLOOKUP(I383,DAY!$A$2:$E$744,3,0),0)</f>
        <v>3</v>
      </c>
      <c r="J241" s="22">
        <f>IFERROR(VLOOKUP(J383,DAY!$A$2:$E$744,3,0),0)</f>
        <v>4</v>
      </c>
      <c r="K241" s="22">
        <f>IFERROR(VLOOKUP(K383,DAY!$A$2:$E$744,3,0),0)</f>
        <v>5</v>
      </c>
      <c r="L241" s="22">
        <f>IFERROR(VLOOKUP(L383,DAY!$A$2:$E$744,3,0),0)</f>
        <v>6</v>
      </c>
      <c r="M241" s="22">
        <f>IFERROR(VLOOKUP(M383,DAY!$A$2:$E$744,3,0),0)</f>
        <v>7</v>
      </c>
      <c r="N241" s="22">
        <f>IFERROR(VLOOKUP(N383,DAY!$A$2:$E$744,3,0),0)</f>
        <v>8</v>
      </c>
      <c r="O241" s="22">
        <f>IFERROR(VLOOKUP(O383,DAY!$A$2:$E$744,3,0),0)</f>
        <v>9</v>
      </c>
      <c r="P241" s="22">
        <f>IFERROR(VLOOKUP(P383,DAY!$A$2:$E$744,3,0),0)</f>
        <v>10</v>
      </c>
      <c r="Q241" s="22">
        <f>IFERROR(VLOOKUP(Q383,DAY!$A$2:$E$744,3,0),0)</f>
        <v>11</v>
      </c>
      <c r="R241" s="22">
        <f>IFERROR(VLOOKUP(R383,DAY!$A$2:$E$744,3,0),0)</f>
        <v>12</v>
      </c>
      <c r="S241" s="22">
        <f>IFERROR(VLOOKUP(S383,DAY!$A$2:$E$744,3,0),0)</f>
        <v>13</v>
      </c>
      <c r="T241" s="22">
        <f>IFERROR(VLOOKUP(T383,DAY!$A$2:$E$744,3,0),0)</f>
        <v>14</v>
      </c>
      <c r="U241" s="22">
        <f>IFERROR(VLOOKUP(U383,DAY!$A$2:$E$744,3,0),0)</f>
        <v>15</v>
      </c>
      <c r="V241" s="22">
        <f>IFERROR(VLOOKUP(V383,DAY!$A$2:$E$744,3,0),0)</f>
        <v>16</v>
      </c>
      <c r="W241" s="22">
        <f>IFERROR(VLOOKUP(W383,DAY!$A$2:$E$744,3,0),0)</f>
        <v>17</v>
      </c>
      <c r="X241" s="22">
        <f>IFERROR(VLOOKUP(X383,DAY!$A$2:$E$744,3,0),0)</f>
        <v>18</v>
      </c>
      <c r="Y241" s="22">
        <f>IFERROR(VLOOKUP(Y383,DAY!$A$2:$E$744,3,0),0)</f>
        <v>19</v>
      </c>
      <c r="Z241" s="22">
        <f>IFERROR(VLOOKUP(Z383,DAY!$A$2:$E$744,3,0),0)</f>
        <v>20</v>
      </c>
      <c r="AA241" s="22">
        <f>IFERROR(VLOOKUP(AA383,DAY!$A$2:$E$744,3,0),0)</f>
        <v>21</v>
      </c>
      <c r="AB241" s="22">
        <f>IFERROR(VLOOKUP(AB383,DAY!$A$2:$E$744,3,0),0)</f>
        <v>22</v>
      </c>
      <c r="AC241" s="22">
        <f>IFERROR(VLOOKUP(AC383,DAY!$A$2:$E$744,3,0),0)</f>
        <v>23</v>
      </c>
      <c r="AD241" s="22">
        <f>IFERROR(VLOOKUP(AD383,DAY!$A$2:$E$744,3,0),0)</f>
        <v>24</v>
      </c>
      <c r="AE241" s="89">
        <f>IFERROR(VLOOKUP(AE383,DAY!$A$2:$E$744,3,0),0)</f>
        <v>25</v>
      </c>
      <c r="AF241" s="498"/>
      <c r="AG241" s="510"/>
      <c r="AH241" s="523"/>
      <c r="AI241" s="536"/>
      <c r="AJ241" s="510"/>
      <c r="AK241" s="129"/>
      <c r="AN241" s="177"/>
      <c r="AO241" s="177"/>
      <c r="AR241" s="19">
        <f>IFERROR(VLOOKUP(AR389,DAY!$A$2:$E$744,2,0),0)</f>
        <v>0</v>
      </c>
    </row>
    <row r="242" spans="1:53" ht="27.75" customHeight="1">
      <c r="A242" s="11"/>
      <c r="B242" s="386" t="s">
        <v>9</v>
      </c>
      <c r="C242" s="395"/>
      <c r="D242" s="23" t="str">
        <f>IFERROR(VLOOKUP(D383,DAY!$A$2:$E$1096,4,0),0)</f>
        <v>月</v>
      </c>
      <c r="E242" s="23" t="str">
        <f>IFERROR(VLOOKUP(E383,DAY!$A$2:$E$1096,4,0),0)</f>
        <v>火</v>
      </c>
      <c r="F242" s="23" t="str">
        <f>IFERROR(VLOOKUP(F383,DAY!$A$2:$E$1096,4,0),0)</f>
        <v>水</v>
      </c>
      <c r="G242" s="23" t="str">
        <f>IFERROR(VLOOKUP(G383,DAY!$A$2:$E$1096,4,0),0)</f>
        <v>木</v>
      </c>
      <c r="H242" s="23" t="str">
        <f>IFERROR(VLOOKUP(H383,DAY!$A$2:$E$1096,4,0),0)</f>
        <v>金</v>
      </c>
      <c r="I242" s="23" t="str">
        <f>IFERROR(VLOOKUP(I383,DAY!$A$2:$E$1096,4,0),0)</f>
        <v>土</v>
      </c>
      <c r="J242" s="23" t="str">
        <f>IFERROR(VLOOKUP(J383,DAY!$A$2:$E$1096,4,0),0)</f>
        <v>日</v>
      </c>
      <c r="K242" s="23" t="str">
        <f>IFERROR(VLOOKUP(K383,DAY!$A$2:$E$1096,4,0),0)</f>
        <v>月</v>
      </c>
      <c r="L242" s="23" t="str">
        <f>IFERROR(VLOOKUP(L383,DAY!$A$2:$E$1096,4,0),0)</f>
        <v>火</v>
      </c>
      <c r="M242" s="23" t="str">
        <f>IFERROR(VLOOKUP(M383,DAY!$A$2:$E$1096,4,0),0)</f>
        <v>水</v>
      </c>
      <c r="N242" s="23" t="str">
        <f>IFERROR(VLOOKUP(N383,DAY!$A$2:$E$1096,4,0),0)</f>
        <v>木</v>
      </c>
      <c r="O242" s="23" t="str">
        <f>IFERROR(VLOOKUP(O383,DAY!$A$2:$E$1096,4,0),0)</f>
        <v>金</v>
      </c>
      <c r="P242" s="23" t="str">
        <f>IFERROR(VLOOKUP(P383,DAY!$A$2:$E$1096,4,0),0)</f>
        <v>土</v>
      </c>
      <c r="Q242" s="23" t="str">
        <f>IFERROR(VLOOKUP(Q383,DAY!$A$2:$E$1096,4,0),0)</f>
        <v>日</v>
      </c>
      <c r="R242" s="23" t="str">
        <f>IFERROR(VLOOKUP(R383,DAY!$A$2:$E$1096,4,0),0)</f>
        <v>月</v>
      </c>
      <c r="S242" s="23" t="str">
        <f>IFERROR(VLOOKUP(S383,DAY!$A$2:$E$1096,4,0),0)</f>
        <v>火</v>
      </c>
      <c r="T242" s="23" t="str">
        <f>IFERROR(VLOOKUP(T383,DAY!$A$2:$E$1096,4,0),0)</f>
        <v>水</v>
      </c>
      <c r="U242" s="23" t="str">
        <f>IFERROR(VLOOKUP(U383,DAY!$A$2:$E$1096,4,0),0)</f>
        <v>木</v>
      </c>
      <c r="V242" s="23" t="str">
        <f>IFERROR(VLOOKUP(V383,DAY!$A$2:$E$1096,4,0),0)</f>
        <v>金</v>
      </c>
      <c r="W242" s="23" t="str">
        <f>IFERROR(VLOOKUP(W383,DAY!$A$2:$E$1096,4,0),0)</f>
        <v>土</v>
      </c>
      <c r="X242" s="23" t="str">
        <f>IFERROR(VLOOKUP(X383,DAY!$A$2:$E$1096,4,0),0)</f>
        <v>日</v>
      </c>
      <c r="Y242" s="23" t="str">
        <f>IFERROR(VLOOKUP(Y383,DAY!$A$2:$E$1096,4,0),0)</f>
        <v>月</v>
      </c>
      <c r="Z242" s="23" t="str">
        <f>IFERROR(VLOOKUP(Z383,DAY!$A$2:$E$1096,4,0),0)</f>
        <v>火</v>
      </c>
      <c r="AA242" s="23" t="str">
        <f>IFERROR(VLOOKUP(AA383,DAY!$A$2:$E$1096,4,0),0)</f>
        <v>水</v>
      </c>
      <c r="AB242" s="23" t="str">
        <f>IFERROR(VLOOKUP(AB383,DAY!$A$2:$E$1096,4,0),0)</f>
        <v>木</v>
      </c>
      <c r="AC242" s="23" t="str">
        <f>IFERROR(VLOOKUP(AC383,DAY!$A$2:$E$1096,4,0),0)</f>
        <v>金</v>
      </c>
      <c r="AD242" s="23" t="str">
        <f>IFERROR(VLOOKUP(AD383,DAY!$A$2:$E$1096,4,0),0)</f>
        <v>土</v>
      </c>
      <c r="AE242" s="23" t="str">
        <f>IFERROR(VLOOKUP(AE383,DAY!$A$2:$E$1096,4,0),0)</f>
        <v>日</v>
      </c>
      <c r="AF242" s="498"/>
      <c r="AG242" s="510"/>
      <c r="AH242" s="523"/>
      <c r="AI242" s="536"/>
      <c r="AJ242" s="510"/>
      <c r="AK242" s="129"/>
      <c r="AN242" s="177"/>
      <c r="AO242" s="177"/>
      <c r="AR242" s="25">
        <f>IFERROR(VLOOKUP(AR389,DAY!$A$2:$E$744,3,0),0)</f>
        <v>0</v>
      </c>
    </row>
    <row r="243" spans="1:53" ht="89.25" customHeight="1">
      <c r="A243" s="11"/>
      <c r="B243" s="387" t="s">
        <v>11</v>
      </c>
      <c r="C243" s="396"/>
      <c r="D243" s="24" t="str">
        <f>IFERROR(VLOOKUP(D383,DAY!$A$2:$E$1096,5,0),0)</f>
        <v/>
      </c>
      <c r="E243" s="24" t="str">
        <f>IFERROR(VLOOKUP(E383,DAY!$A$2:$E$1096,5,0),0)</f>
        <v>昭和の日</v>
      </c>
      <c r="F243" s="24" t="str">
        <f>IFERROR(VLOOKUP(F383,DAY!$A$2:$E$1096,5,0),0)</f>
        <v/>
      </c>
      <c r="G243" s="24" t="str">
        <f>IFERROR(VLOOKUP(G383,DAY!$A$2:$E$1096,5,0),0)</f>
        <v/>
      </c>
      <c r="H243" s="24" t="str">
        <f>IFERROR(VLOOKUP(H383,DAY!$A$2:$E$1096,5,0),0)</f>
        <v/>
      </c>
      <c r="I243" s="24" t="str">
        <f>IFERROR(VLOOKUP(I383,DAY!$A$2:$E$1096,5,0),0)</f>
        <v>憲法記念日</v>
      </c>
      <c r="J243" s="24" t="str">
        <f>IFERROR(VLOOKUP(J383,DAY!$A$2:$E$1096,5,0),0)</f>
        <v>みどりの日</v>
      </c>
      <c r="K243" s="24" t="str">
        <f>IFERROR(VLOOKUP(K383,DAY!$A$2:$E$1096,5,0),0)</f>
        <v>こどもの日</v>
      </c>
      <c r="L243" s="24" t="str">
        <f>IFERROR(VLOOKUP(L383,DAY!$A$2:$E$1096,5,0),0)</f>
        <v>振替休日</v>
      </c>
      <c r="M243" s="24" t="str">
        <f>IFERROR(VLOOKUP(M383,DAY!$A$2:$E$1096,5,0),0)</f>
        <v/>
      </c>
      <c r="N243" s="24" t="str">
        <f>IFERROR(VLOOKUP(N383,DAY!$A$2:$E$1096,5,0),0)</f>
        <v/>
      </c>
      <c r="O243" s="24" t="str">
        <f>IFERROR(VLOOKUP(O383,DAY!$A$2:$E$1096,5,0),0)</f>
        <v/>
      </c>
      <c r="P243" s="24" t="str">
        <f>IFERROR(VLOOKUP(P383,DAY!$A$2:$E$1096,5,0),0)</f>
        <v/>
      </c>
      <c r="Q243" s="24" t="str">
        <f>IFERROR(VLOOKUP(Q383,DAY!$A$2:$E$1096,5,0),0)</f>
        <v/>
      </c>
      <c r="R243" s="24" t="str">
        <f>IFERROR(VLOOKUP(R383,DAY!$A$2:$E$1096,5,0),0)</f>
        <v/>
      </c>
      <c r="S243" s="24" t="str">
        <f>IFERROR(VLOOKUP(S383,DAY!$A$2:$E$1096,5,0),0)</f>
        <v/>
      </c>
      <c r="T243" s="24" t="str">
        <f>IFERROR(VLOOKUP(T383,DAY!$A$2:$E$1096,5,0),0)</f>
        <v/>
      </c>
      <c r="U243" s="24" t="str">
        <f>IFERROR(VLOOKUP(U383,DAY!$A$2:$E$1096,5,0),0)</f>
        <v/>
      </c>
      <c r="V243" s="24" t="str">
        <f>IFERROR(VLOOKUP(V383,DAY!$A$2:$E$1096,5,0),0)</f>
        <v/>
      </c>
      <c r="W243" s="24" t="str">
        <f>IFERROR(VLOOKUP(W383,DAY!$A$2:$E$1096,5,0),0)</f>
        <v/>
      </c>
      <c r="X243" s="24" t="str">
        <f>IFERROR(VLOOKUP(X383,DAY!$A$2:$E$1096,5,0),0)</f>
        <v/>
      </c>
      <c r="Y243" s="24" t="str">
        <f>IFERROR(VLOOKUP(Y383,DAY!$A$2:$E$1096,5,0),0)</f>
        <v/>
      </c>
      <c r="Z243" s="24" t="str">
        <f>IFERROR(VLOOKUP(Z383,DAY!$A$2:$E$1096,5,0),0)</f>
        <v/>
      </c>
      <c r="AA243" s="24" t="str">
        <f>IFERROR(VLOOKUP(AA383,DAY!$A$2:$E$1096,5,0),0)</f>
        <v/>
      </c>
      <c r="AB243" s="24" t="str">
        <f>IFERROR(VLOOKUP(AB383,DAY!$A$2:$E$1096,5,0),0)</f>
        <v/>
      </c>
      <c r="AC243" s="24" t="str">
        <f>IFERROR(VLOOKUP(AC383,DAY!$A$2:$E$1096,5,0),0)</f>
        <v/>
      </c>
      <c r="AD243" s="24" t="str">
        <f>IFERROR(VLOOKUP(AD383,DAY!$A$2:$E$1096,5,0),0)</f>
        <v/>
      </c>
      <c r="AE243" s="24" t="str">
        <f>IFERROR(VLOOKUP(AE383,DAY!$A$2:$E$1096,5,0),0)</f>
        <v/>
      </c>
      <c r="AF243" s="498"/>
      <c r="AG243" s="510"/>
      <c r="AH243" s="524"/>
      <c r="AI243" s="536"/>
      <c r="AJ243" s="510"/>
      <c r="AK243" s="130"/>
      <c r="AN243" s="173"/>
      <c r="AO243" s="173"/>
      <c r="AR243" s="25">
        <f>IFERROR(VLOOKUP(AR389,DAY!$A$2:$E$744,4,0),0)</f>
        <v>0</v>
      </c>
    </row>
    <row r="244" spans="1:53" ht="27.75" customHeight="1" collapsed="1">
      <c r="A244" s="11"/>
      <c r="B244" s="388" t="str">
        <f>$B$20</f>
        <v>作業員A</v>
      </c>
      <c r="C244" s="397" t="s">
        <v>3</v>
      </c>
      <c r="D244" s="412"/>
      <c r="E244" s="412"/>
      <c r="F244" s="412"/>
      <c r="G244" s="412"/>
      <c r="H244" s="412"/>
      <c r="I244" s="412"/>
      <c r="J244" s="412"/>
      <c r="K244" s="412"/>
      <c r="L244" s="412"/>
      <c r="M244" s="412"/>
      <c r="N244" s="412"/>
      <c r="O244" s="412"/>
      <c r="P244" s="412"/>
      <c r="Q244" s="412"/>
      <c r="R244" s="412"/>
      <c r="S244" s="412"/>
      <c r="T244" s="412"/>
      <c r="U244" s="412"/>
      <c r="V244" s="412"/>
      <c r="W244" s="412"/>
      <c r="X244" s="412"/>
      <c r="Y244" s="412"/>
      <c r="Z244" s="412"/>
      <c r="AA244" s="412"/>
      <c r="AB244" s="412"/>
      <c r="AC244" s="412"/>
      <c r="AD244" s="412"/>
      <c r="AE244" s="412"/>
      <c r="AF244" s="499">
        <f>IF(COUNT(D244:AE244)=0,+(COUNTIF(D244:AE244,"作業"))+(COUNTIF(D244:AE244,"休日")),"")</f>
        <v>0</v>
      </c>
      <c r="AG244" s="511">
        <f>IF(+COUNT(D244:AE244)=0,(COUNTIF(D244:AE244,"休日")),"")</f>
        <v>0</v>
      </c>
      <c r="AH244" s="525">
        <f>IFERROR(IF(COUNTA(D244:AE244)=0,0,IF(COUNTA(D244:AE244)&lt;28,$G$359,IF(AN245&gt;0.284,$G$357,$G$358))),0)</f>
        <v>0</v>
      </c>
      <c r="AI244" s="537">
        <f>IF(COUNT(D245:AE245)=0,+(COUNTIF(D245:AE245,"作業"))+(COUNTIF(D245:AE245,"休日")),"")</f>
        <v>0</v>
      </c>
      <c r="AJ244" s="511">
        <f>IF(COUNT(D245:AE245)=0,(COUNTIF(D245:AE245,"休日")),"")</f>
        <v>0</v>
      </c>
      <c r="AK244" s="554">
        <f>IFERROR(IF(COUNTA(D245:AE245)=0,0,IF(COUNTA(D245:AE245)&lt;28,$G$359,IF(AO245&gt;0.284,$G$355,$G$356))),0)</f>
        <v>0</v>
      </c>
      <c r="AM244" s="3"/>
      <c r="AN244" s="177"/>
      <c r="AO244" s="177"/>
      <c r="AP244" s="3"/>
      <c r="AQ244" s="3"/>
      <c r="AR244" s="24">
        <f>IFERROR(VLOOKUP(AR592,DAY!$A$2:$E$744,5,0),0)</f>
        <v>0</v>
      </c>
      <c r="AS244" s="3"/>
      <c r="AT244" s="3"/>
      <c r="AU244" s="3"/>
      <c r="AV244" s="3"/>
      <c r="AW244" s="3"/>
      <c r="AX244" s="3"/>
      <c r="AY244" s="3"/>
      <c r="AZ244" s="3"/>
      <c r="BA244" s="3"/>
    </row>
    <row r="245" spans="1:53" ht="27.75" customHeight="1">
      <c r="A245" s="11"/>
      <c r="B245" s="389"/>
      <c r="C245" s="398" t="s">
        <v>14</v>
      </c>
      <c r="D245" s="411"/>
      <c r="E245" s="411"/>
      <c r="F245" s="411"/>
      <c r="G245" s="411"/>
      <c r="H245" s="411"/>
      <c r="I245" s="411"/>
      <c r="J245" s="411"/>
      <c r="K245" s="411"/>
      <c r="L245" s="411"/>
      <c r="M245" s="411"/>
      <c r="N245" s="411"/>
      <c r="O245" s="411"/>
      <c r="P245" s="411"/>
      <c r="Q245" s="411"/>
      <c r="R245" s="411"/>
      <c r="S245" s="411"/>
      <c r="T245" s="411"/>
      <c r="U245" s="411"/>
      <c r="V245" s="411"/>
      <c r="W245" s="411"/>
      <c r="X245" s="411"/>
      <c r="Y245" s="411"/>
      <c r="Z245" s="411"/>
      <c r="AA245" s="411"/>
      <c r="AB245" s="411"/>
      <c r="AC245" s="411"/>
      <c r="AD245" s="411"/>
      <c r="AE245" s="411"/>
      <c r="AF245" s="500">
        <f>IFERROR(AN245,0)</f>
        <v>0</v>
      </c>
      <c r="AG245" s="512"/>
      <c r="AH245" s="526"/>
      <c r="AI245" s="538">
        <f>IFERROR(AO245,0)</f>
        <v>0</v>
      </c>
      <c r="AJ245" s="512"/>
      <c r="AK245" s="555"/>
      <c r="AN245" s="176" t="e">
        <f>ROUNDDOWN(AG244/AF244,3)</f>
        <v>#DIV/0!</v>
      </c>
      <c r="AO245" s="179" t="e">
        <f>ROUNDDOWN(AJ244/AI244,3)</f>
        <v>#DIV/0!</v>
      </c>
      <c r="AR245" s="182">
        <f>IFERROR(VLOOKUP(AR592,DAY!$A$2:$E$744,6,0),0)</f>
        <v>0</v>
      </c>
    </row>
    <row r="246" spans="1:53" ht="27.75" customHeight="1">
      <c r="A246" s="11"/>
      <c r="B246" s="388" t="str">
        <f>$B$22</f>
        <v>作業員B</v>
      </c>
      <c r="C246" s="397" t="s">
        <v>3</v>
      </c>
      <c r="D246" s="412"/>
      <c r="E246" s="412"/>
      <c r="F246" s="412"/>
      <c r="G246" s="412"/>
      <c r="H246" s="412"/>
      <c r="I246" s="412"/>
      <c r="J246" s="412"/>
      <c r="K246" s="412"/>
      <c r="L246" s="412"/>
      <c r="M246" s="412"/>
      <c r="N246" s="412"/>
      <c r="O246" s="412"/>
      <c r="P246" s="412"/>
      <c r="Q246" s="412"/>
      <c r="R246" s="412"/>
      <c r="S246" s="412"/>
      <c r="T246" s="412"/>
      <c r="U246" s="412"/>
      <c r="V246" s="412"/>
      <c r="W246" s="412"/>
      <c r="X246" s="412"/>
      <c r="Y246" s="412"/>
      <c r="Z246" s="412"/>
      <c r="AA246" s="412"/>
      <c r="AB246" s="412"/>
      <c r="AC246" s="412"/>
      <c r="AD246" s="412"/>
      <c r="AE246" s="412"/>
      <c r="AF246" s="499">
        <f>IF(COUNT(D246:AE246)=0,+(COUNTIF(D246:AE246,"作業"))+(COUNTIF(D246:AE246,"休日")),"")</f>
        <v>0</v>
      </c>
      <c r="AG246" s="511">
        <f>IF(+COUNT(D246:AE246)=0,(COUNTIF(D246:AE246,"休日")),"")</f>
        <v>0</v>
      </c>
      <c r="AH246" s="525">
        <f>IFERROR(IF(COUNTA(D246:AE246)=0,0,IF(COUNTA(D246:AE246)&lt;28,$G$359,IF(AN247&gt;0.284,$G$357,$G$358))),0)</f>
        <v>0</v>
      </c>
      <c r="AI246" s="537">
        <f>IF(COUNT(D247:AE247)=0,+(COUNTIF(D247:AE247,"作業"))+(COUNTIF(D247:AE247,"休日")),"")</f>
        <v>0</v>
      </c>
      <c r="AJ246" s="511">
        <f>IF(COUNT(D247:AE247)=0,(COUNTIF(D247:AE247,"休日")),"")</f>
        <v>0</v>
      </c>
      <c r="AK246" s="554">
        <f>IFERROR(IF(COUNTA(D247:AE247)=0,0,IF(COUNTA(D247:AE247)&lt;28,$G$359,IF(AO247&gt;0.284,$G$355,$G$356))),0)</f>
        <v>0</v>
      </c>
      <c r="AM246" s="3"/>
      <c r="AN246" s="177"/>
      <c r="AO246" s="177"/>
      <c r="AP246" s="3"/>
      <c r="AQ246" s="3"/>
      <c r="AR246" s="24">
        <f>IFERROR(VLOOKUP(AR588,DAY!$A$2:$E$744,5,0),0)</f>
        <v>0</v>
      </c>
      <c r="AS246" s="3"/>
      <c r="AT246" s="3"/>
      <c r="AU246" s="3"/>
      <c r="AV246" s="3"/>
      <c r="AW246" s="3"/>
      <c r="AX246" s="3"/>
      <c r="AY246" s="3"/>
      <c r="AZ246" s="3"/>
      <c r="BA246" s="3"/>
    </row>
    <row r="247" spans="1:53" ht="27.75" customHeight="1">
      <c r="A247" s="11"/>
      <c r="B247" s="389"/>
      <c r="C247" s="398" t="s">
        <v>14</v>
      </c>
      <c r="D247" s="411"/>
      <c r="E247" s="411"/>
      <c r="F247" s="411"/>
      <c r="G247" s="411"/>
      <c r="H247" s="411"/>
      <c r="I247" s="411"/>
      <c r="J247" s="411"/>
      <c r="K247" s="411"/>
      <c r="L247" s="411"/>
      <c r="M247" s="411"/>
      <c r="N247" s="411"/>
      <c r="O247" s="411"/>
      <c r="P247" s="411"/>
      <c r="Q247" s="411"/>
      <c r="R247" s="411"/>
      <c r="S247" s="411"/>
      <c r="T247" s="411"/>
      <c r="U247" s="411"/>
      <c r="V247" s="411"/>
      <c r="W247" s="411"/>
      <c r="X247" s="411"/>
      <c r="Y247" s="411"/>
      <c r="Z247" s="411"/>
      <c r="AA247" s="411"/>
      <c r="AB247" s="411"/>
      <c r="AC247" s="411"/>
      <c r="AD247" s="411"/>
      <c r="AE247" s="411"/>
      <c r="AF247" s="500">
        <f>IFERROR(AN247,0)</f>
        <v>0</v>
      </c>
      <c r="AG247" s="512"/>
      <c r="AH247" s="526"/>
      <c r="AI247" s="538">
        <f>IFERROR(AO247,0)</f>
        <v>0</v>
      </c>
      <c r="AJ247" s="512"/>
      <c r="AK247" s="555"/>
      <c r="AN247" s="176" t="e">
        <f>ROUNDDOWN(AG246/AF246,3)</f>
        <v>#DIV/0!</v>
      </c>
      <c r="AO247" s="179" t="e">
        <f>ROUNDDOWN(AJ246/AI246,3)</f>
        <v>#DIV/0!</v>
      </c>
      <c r="AR247" s="182">
        <f>IFERROR(VLOOKUP(AR588,DAY!$A$2:$E$744,6,0),0)</f>
        <v>0</v>
      </c>
    </row>
    <row r="248" spans="1:53" ht="27.75" customHeight="1">
      <c r="A248" s="11"/>
      <c r="B248" s="388" t="str">
        <f>$B$24</f>
        <v>作業員C</v>
      </c>
      <c r="C248" s="397" t="s">
        <v>3</v>
      </c>
      <c r="D248" s="412"/>
      <c r="E248" s="412"/>
      <c r="F248" s="412"/>
      <c r="G248" s="412"/>
      <c r="H248" s="412"/>
      <c r="I248" s="412"/>
      <c r="J248" s="412"/>
      <c r="K248" s="412"/>
      <c r="L248" s="412"/>
      <c r="M248" s="412"/>
      <c r="N248" s="412"/>
      <c r="O248" s="412"/>
      <c r="P248" s="412"/>
      <c r="Q248" s="412"/>
      <c r="R248" s="412"/>
      <c r="S248" s="412"/>
      <c r="T248" s="412"/>
      <c r="U248" s="412"/>
      <c r="V248" s="412"/>
      <c r="W248" s="412"/>
      <c r="X248" s="412"/>
      <c r="Y248" s="412"/>
      <c r="Z248" s="412"/>
      <c r="AA248" s="412"/>
      <c r="AB248" s="412"/>
      <c r="AC248" s="412"/>
      <c r="AD248" s="412"/>
      <c r="AE248" s="412"/>
      <c r="AF248" s="499">
        <f>IF(COUNT(D248:AE248)=0,+(COUNTIF(D248:AE248,"作業"))+(COUNTIF(D248:AE248,"休日")),"")</f>
        <v>0</v>
      </c>
      <c r="AG248" s="511">
        <f>IF(+COUNT(D248:AE248)=0,(COUNTIF(D248:AE248,"休日")),"")</f>
        <v>0</v>
      </c>
      <c r="AH248" s="525">
        <f>IFERROR(IF(COUNTA(D248:AE248)=0,0,IF(COUNTA(D248:AE248)&lt;28,$G$359,IF(AN249&gt;0.284,$G$357,$G$358))),0)</f>
        <v>0</v>
      </c>
      <c r="AI248" s="537">
        <f>IF(COUNT(D249:AE249)=0,+(COUNTIF(D249:AE249,"作業"))+(COUNTIF(D249:AE249,"休日")),"")</f>
        <v>0</v>
      </c>
      <c r="AJ248" s="511">
        <f>IF(COUNT(D249:AE249)=0,(COUNTIF(D249:AE249,"休日")),"")</f>
        <v>0</v>
      </c>
      <c r="AK248" s="554">
        <f>IFERROR(IF(COUNTA(D249:AE249)=0,0,IF(COUNTA(D249:AE249)&lt;28,$G$359,IF(AO249&gt;0.284,$G$355,$G$356))),0)</f>
        <v>0</v>
      </c>
      <c r="AM248" s="3"/>
      <c r="AN248" s="177"/>
      <c r="AO248" s="177"/>
      <c r="AP248" s="3"/>
      <c r="AQ248" s="3"/>
      <c r="AR248" s="24">
        <f>IFERROR(VLOOKUP(AR590,DAY!$A$2:$E$744,5,0),0)</f>
        <v>0</v>
      </c>
      <c r="AS248" s="3"/>
      <c r="AT248" s="3"/>
      <c r="AU248" s="3"/>
      <c r="AV248" s="3"/>
      <c r="AW248" s="3"/>
      <c r="AX248" s="3"/>
      <c r="AY248" s="3"/>
      <c r="AZ248" s="3"/>
      <c r="BA248" s="3"/>
    </row>
    <row r="249" spans="1:53" ht="27.75" customHeight="1">
      <c r="A249" s="11"/>
      <c r="B249" s="389"/>
      <c r="C249" s="398" t="s">
        <v>14</v>
      </c>
      <c r="D249" s="411"/>
      <c r="E249" s="411"/>
      <c r="F249" s="411"/>
      <c r="G249" s="411"/>
      <c r="H249" s="411"/>
      <c r="I249" s="411"/>
      <c r="J249" s="411"/>
      <c r="K249" s="411"/>
      <c r="L249" s="411"/>
      <c r="M249" s="411"/>
      <c r="N249" s="411"/>
      <c r="O249" s="411"/>
      <c r="P249" s="411"/>
      <c r="Q249" s="411"/>
      <c r="R249" s="411"/>
      <c r="S249" s="411"/>
      <c r="T249" s="411"/>
      <c r="U249" s="411"/>
      <c r="V249" s="411"/>
      <c r="W249" s="411"/>
      <c r="X249" s="411"/>
      <c r="Y249" s="411"/>
      <c r="Z249" s="411"/>
      <c r="AA249" s="411"/>
      <c r="AB249" s="411"/>
      <c r="AC249" s="411"/>
      <c r="AD249" s="411"/>
      <c r="AE249" s="411"/>
      <c r="AF249" s="500">
        <f>IFERROR(AN249,0)</f>
        <v>0</v>
      </c>
      <c r="AG249" s="512"/>
      <c r="AH249" s="526"/>
      <c r="AI249" s="538">
        <f>IFERROR(AO249,0)</f>
        <v>0</v>
      </c>
      <c r="AJ249" s="512"/>
      <c r="AK249" s="555"/>
      <c r="AN249" s="176" t="e">
        <f>ROUNDDOWN(AG248/AF248,3)</f>
        <v>#DIV/0!</v>
      </c>
      <c r="AO249" s="179" t="e">
        <f>ROUNDDOWN(AJ248/AI248,3)</f>
        <v>#DIV/0!</v>
      </c>
      <c r="AR249" s="182">
        <f>IFERROR(VLOOKUP(AR590,DAY!$A$2:$E$744,6,0),0)</f>
        <v>0</v>
      </c>
    </row>
    <row r="250" spans="1:53" ht="27.75" customHeight="1">
      <c r="A250" s="11"/>
      <c r="B250" s="388" t="str">
        <f>$B$26</f>
        <v>作業員D</v>
      </c>
      <c r="C250" s="397" t="s">
        <v>3</v>
      </c>
      <c r="D250" s="412"/>
      <c r="E250" s="412"/>
      <c r="F250" s="412"/>
      <c r="G250" s="412"/>
      <c r="H250" s="412"/>
      <c r="I250" s="412"/>
      <c r="J250" s="412"/>
      <c r="K250" s="412"/>
      <c r="L250" s="412"/>
      <c r="M250" s="412"/>
      <c r="N250" s="412"/>
      <c r="O250" s="412"/>
      <c r="P250" s="412"/>
      <c r="Q250" s="412"/>
      <c r="R250" s="412"/>
      <c r="S250" s="412"/>
      <c r="T250" s="412"/>
      <c r="U250" s="412"/>
      <c r="V250" s="412"/>
      <c r="W250" s="412"/>
      <c r="X250" s="412"/>
      <c r="Y250" s="412"/>
      <c r="Z250" s="412"/>
      <c r="AA250" s="412"/>
      <c r="AB250" s="412"/>
      <c r="AC250" s="412"/>
      <c r="AD250" s="412"/>
      <c r="AE250" s="412"/>
      <c r="AF250" s="499">
        <f>IF(COUNT(D250:AE250)=0,+(COUNTIF(D250:AE250,"作業"))+(COUNTIF(D250:AE250,"休日")),"")</f>
        <v>0</v>
      </c>
      <c r="AG250" s="511">
        <f>IF(+COUNT(D250:AE250)=0,(COUNTIF(D250:AE250,"休日")),"")</f>
        <v>0</v>
      </c>
      <c r="AH250" s="525">
        <f>IFERROR(IF(COUNTA(D250:AE250)=0,0,IF(COUNTA(D250:AE250)&lt;28,$G$359,IF(AN251&gt;0.284,$G$357,$G$358))),0)</f>
        <v>0</v>
      </c>
      <c r="AI250" s="537">
        <f>IF(COUNT(D251:AE251)=0,+(COUNTIF(D251:AE251,"作業"))+(COUNTIF(D251:AE251,"休日")),"")</f>
        <v>0</v>
      </c>
      <c r="AJ250" s="511">
        <f>IF(COUNT(D251:AE251)=0,(COUNTIF(D251:AE251,"休日")),"")</f>
        <v>0</v>
      </c>
      <c r="AK250" s="554">
        <f>IFERROR(IF(COUNTA(D251:AE251)=0,0,IF(COUNTA(D251:AE251)&lt;28,$G$359,IF(AO251&gt;0.284,$G$355,$G$356))),0)</f>
        <v>0</v>
      </c>
      <c r="AM250" s="3"/>
      <c r="AN250" s="177"/>
      <c r="AO250" s="177"/>
      <c r="AP250" s="3"/>
      <c r="AQ250" s="3"/>
      <c r="AR250" s="24">
        <f>IFERROR(VLOOKUP(AR592,DAY!$A$2:$E$744,5,0),0)</f>
        <v>0</v>
      </c>
      <c r="AS250" s="3"/>
      <c r="AT250" s="3"/>
      <c r="AU250" s="3"/>
      <c r="AV250" s="3"/>
      <c r="AW250" s="3"/>
      <c r="AX250" s="3"/>
      <c r="AY250" s="3"/>
      <c r="AZ250" s="3"/>
      <c r="BA250" s="3"/>
    </row>
    <row r="251" spans="1:53" ht="27.75" customHeight="1">
      <c r="A251" s="11"/>
      <c r="B251" s="389"/>
      <c r="C251" s="398" t="s">
        <v>14</v>
      </c>
      <c r="D251" s="411"/>
      <c r="E251" s="411"/>
      <c r="F251" s="411"/>
      <c r="G251" s="411"/>
      <c r="H251" s="411"/>
      <c r="I251" s="411"/>
      <c r="J251" s="411"/>
      <c r="K251" s="411"/>
      <c r="L251" s="411"/>
      <c r="M251" s="411"/>
      <c r="N251" s="411"/>
      <c r="O251" s="411"/>
      <c r="P251" s="411"/>
      <c r="Q251" s="411"/>
      <c r="R251" s="411"/>
      <c r="S251" s="411"/>
      <c r="T251" s="411"/>
      <c r="U251" s="411"/>
      <c r="V251" s="411"/>
      <c r="W251" s="411"/>
      <c r="X251" s="411"/>
      <c r="Y251" s="411"/>
      <c r="Z251" s="411"/>
      <c r="AA251" s="411"/>
      <c r="AB251" s="411"/>
      <c r="AC251" s="411"/>
      <c r="AD251" s="411"/>
      <c r="AE251" s="411"/>
      <c r="AF251" s="500">
        <f>IFERROR(AN251,0)</f>
        <v>0</v>
      </c>
      <c r="AG251" s="512"/>
      <c r="AH251" s="526"/>
      <c r="AI251" s="538">
        <f>IFERROR(AO251,0)</f>
        <v>0</v>
      </c>
      <c r="AJ251" s="512"/>
      <c r="AK251" s="555"/>
      <c r="AN251" s="176" t="e">
        <f>ROUNDDOWN(AG250/AF250,3)</f>
        <v>#DIV/0!</v>
      </c>
      <c r="AO251" s="179" t="e">
        <f>ROUNDDOWN(AJ250/AI250,3)</f>
        <v>#DIV/0!</v>
      </c>
      <c r="AR251" s="182">
        <f>IFERROR(VLOOKUP(AR592,DAY!$A$2:$E$744,6,0),0)</f>
        <v>0</v>
      </c>
    </row>
    <row r="252" spans="1:53" ht="27.75" customHeight="1">
      <c r="A252" s="11"/>
      <c r="B252" s="388" t="str">
        <f>$B$28</f>
        <v>作業員E</v>
      </c>
      <c r="C252" s="397" t="s">
        <v>3</v>
      </c>
      <c r="D252" s="412"/>
      <c r="E252" s="412"/>
      <c r="F252" s="412"/>
      <c r="G252" s="412"/>
      <c r="H252" s="412"/>
      <c r="I252" s="412"/>
      <c r="J252" s="412"/>
      <c r="K252" s="412"/>
      <c r="L252" s="412"/>
      <c r="M252" s="412"/>
      <c r="N252" s="412"/>
      <c r="O252" s="412"/>
      <c r="P252" s="412"/>
      <c r="Q252" s="412"/>
      <c r="R252" s="412"/>
      <c r="S252" s="412"/>
      <c r="T252" s="412"/>
      <c r="U252" s="412"/>
      <c r="V252" s="412"/>
      <c r="W252" s="412"/>
      <c r="X252" s="412"/>
      <c r="Y252" s="412"/>
      <c r="Z252" s="412"/>
      <c r="AA252" s="412"/>
      <c r="AB252" s="412"/>
      <c r="AC252" s="412"/>
      <c r="AD252" s="412"/>
      <c r="AE252" s="412"/>
      <c r="AF252" s="499">
        <f>IF(COUNT(D252:AE252)=0,+(COUNTIF(D252:AE252,"作業"))+(COUNTIF(D252:AE252,"休日")),"")</f>
        <v>0</v>
      </c>
      <c r="AG252" s="511">
        <f>IF(+COUNT(D252:AE252)=0,(COUNTIF(D252:AE252,"休日")),"")</f>
        <v>0</v>
      </c>
      <c r="AH252" s="525">
        <f>IFERROR(IF(COUNTA(D252:AE252)=0,0,IF(COUNTA(D252:AE252)&lt;28,$G$359,IF(AN253&gt;0.284,$G$357,$G$358))),0)</f>
        <v>0</v>
      </c>
      <c r="AI252" s="537">
        <f>IF(COUNT(D253:AE253)=0,+(COUNTIF(D253:AE253,"作業"))+(COUNTIF(D253:AE253,"休日")),"")</f>
        <v>0</v>
      </c>
      <c r="AJ252" s="511">
        <f>IF(COUNT(D253:AE253)=0,(COUNTIF(D253:AE253,"休日")),"")</f>
        <v>0</v>
      </c>
      <c r="AK252" s="554">
        <f>IFERROR(IF(COUNTA(D253:AE253)=0,0,IF(COUNTA(D253:AE253)&lt;28,$G$359,IF(AO253&gt;0.284,$G$355,$G$356))),0)</f>
        <v>0</v>
      </c>
      <c r="AM252" s="3"/>
      <c r="AN252" s="177"/>
      <c r="AO252" s="177"/>
      <c r="AP252" s="3"/>
      <c r="AQ252" s="3"/>
      <c r="AR252" s="24">
        <f>IFERROR(VLOOKUP(AR594,DAY!$A$2:$E$744,5,0),0)</f>
        <v>0</v>
      </c>
      <c r="AS252" s="3"/>
      <c r="AT252" s="3"/>
      <c r="AU252" s="3"/>
      <c r="AV252" s="3"/>
      <c r="AW252" s="3"/>
      <c r="AX252" s="3"/>
      <c r="AY252" s="3"/>
      <c r="AZ252" s="3"/>
      <c r="BA252" s="3"/>
    </row>
    <row r="253" spans="1:53" ht="27.75" customHeight="1">
      <c r="A253" s="11"/>
      <c r="B253" s="389"/>
      <c r="C253" s="398" t="s">
        <v>14</v>
      </c>
      <c r="D253" s="411"/>
      <c r="E253" s="411"/>
      <c r="F253" s="411"/>
      <c r="G253" s="411"/>
      <c r="H253" s="411"/>
      <c r="I253" s="411"/>
      <c r="J253" s="411"/>
      <c r="K253" s="411"/>
      <c r="L253" s="411"/>
      <c r="M253" s="411"/>
      <c r="N253" s="411"/>
      <c r="O253" s="411"/>
      <c r="P253" s="411"/>
      <c r="Q253" s="411"/>
      <c r="R253" s="411"/>
      <c r="S253" s="411"/>
      <c r="T253" s="411"/>
      <c r="U253" s="411"/>
      <c r="V253" s="411"/>
      <c r="W253" s="411"/>
      <c r="X253" s="411"/>
      <c r="Y253" s="411"/>
      <c r="Z253" s="411"/>
      <c r="AA253" s="411"/>
      <c r="AB253" s="411"/>
      <c r="AC253" s="411"/>
      <c r="AD253" s="411"/>
      <c r="AE253" s="411"/>
      <c r="AF253" s="500">
        <f>IFERROR(AN253,0)</f>
        <v>0</v>
      </c>
      <c r="AG253" s="512"/>
      <c r="AH253" s="526"/>
      <c r="AI253" s="538">
        <f>IFERROR(AO253,0)</f>
        <v>0</v>
      </c>
      <c r="AJ253" s="512"/>
      <c r="AK253" s="555"/>
      <c r="AN253" s="176" t="e">
        <f>ROUNDDOWN(AG252/AF252,3)</f>
        <v>#DIV/0!</v>
      </c>
      <c r="AO253" s="179" t="e">
        <f>ROUNDDOWN(AJ252/AI252,3)</f>
        <v>#DIV/0!</v>
      </c>
      <c r="AR253" s="182">
        <f>IFERROR(VLOOKUP(AR594,DAY!$A$2:$E$744,6,0),0)</f>
        <v>0</v>
      </c>
    </row>
    <row r="254" spans="1:53" ht="27.75" customHeight="1">
      <c r="A254" s="11"/>
      <c r="B254" s="388" t="str">
        <f>$B$30</f>
        <v>作業員F</v>
      </c>
      <c r="C254" s="397" t="s">
        <v>3</v>
      </c>
      <c r="D254" s="412"/>
      <c r="E254" s="412"/>
      <c r="F254" s="412"/>
      <c r="G254" s="412"/>
      <c r="H254" s="412"/>
      <c r="I254" s="412"/>
      <c r="J254" s="412"/>
      <c r="K254" s="412"/>
      <c r="L254" s="412"/>
      <c r="M254" s="412"/>
      <c r="N254" s="412"/>
      <c r="O254" s="412"/>
      <c r="P254" s="412"/>
      <c r="Q254" s="412"/>
      <c r="R254" s="412"/>
      <c r="S254" s="412"/>
      <c r="T254" s="412"/>
      <c r="U254" s="412"/>
      <c r="V254" s="412"/>
      <c r="W254" s="412"/>
      <c r="X254" s="412"/>
      <c r="Y254" s="412"/>
      <c r="Z254" s="412"/>
      <c r="AA254" s="412"/>
      <c r="AB254" s="412"/>
      <c r="AC254" s="412"/>
      <c r="AD254" s="412"/>
      <c r="AE254" s="412"/>
      <c r="AF254" s="499">
        <f>IF(COUNT(D254:AE254)=0,+(COUNTIF(D254:AE254,"作業"))+(COUNTIF(D254:AE254,"休日")),"")</f>
        <v>0</v>
      </c>
      <c r="AG254" s="511">
        <f>IF(+COUNT(D254:AE254)=0,(COUNTIF(D254:AE254,"休日")),"")</f>
        <v>0</v>
      </c>
      <c r="AH254" s="525">
        <f>IFERROR(IF(COUNTA(D254:AE254)=0,0,IF(COUNTA(D254:AE254)&lt;28,$G$359,IF(AN255&gt;0.284,$G$357,$G$358))),0)</f>
        <v>0</v>
      </c>
      <c r="AI254" s="537">
        <f>IF(COUNT(D255:AE255)=0,+(COUNTIF(D255:AE255,"作業"))+(COUNTIF(D255:AE255,"休日")),"")</f>
        <v>0</v>
      </c>
      <c r="AJ254" s="511">
        <f>IF(COUNT(D255:AE255)=0,(COUNTIF(D255:AE255,"休日")),"")</f>
        <v>0</v>
      </c>
      <c r="AK254" s="554">
        <f>IFERROR(IF(COUNTA(D255:AE255)=0,0,IF(COUNTA(D255:AE255)&lt;28,$G$359,IF(AO255&gt;0.284,$G$355,$G$356))),0)</f>
        <v>0</v>
      </c>
      <c r="AM254" s="3"/>
      <c r="AN254" s="177"/>
      <c r="AO254" s="177"/>
      <c r="AR254" s="24">
        <f>IFERROR(VLOOKUP(AR389,DAY!$A$2:$E$744,5,0),0)</f>
        <v>0</v>
      </c>
    </row>
    <row r="255" spans="1:53" ht="27.75" customHeight="1">
      <c r="A255" s="12"/>
      <c r="B255" s="389"/>
      <c r="C255" s="400" t="s">
        <v>14</v>
      </c>
      <c r="D255" s="414"/>
      <c r="E255" s="414"/>
      <c r="F255" s="414"/>
      <c r="G255" s="414"/>
      <c r="H255" s="414"/>
      <c r="I255" s="414"/>
      <c r="J255" s="414"/>
      <c r="K255" s="414"/>
      <c r="L255" s="414"/>
      <c r="M255" s="414"/>
      <c r="N255" s="414"/>
      <c r="O255" s="414"/>
      <c r="P255" s="414"/>
      <c r="Q255" s="414"/>
      <c r="R255" s="414"/>
      <c r="S255" s="414"/>
      <c r="T255" s="414"/>
      <c r="U255" s="414"/>
      <c r="V255" s="414"/>
      <c r="W255" s="414"/>
      <c r="X255" s="414"/>
      <c r="Y255" s="414"/>
      <c r="Z255" s="414"/>
      <c r="AA255" s="414"/>
      <c r="AB255" s="414"/>
      <c r="AC255" s="414"/>
      <c r="AD255" s="414"/>
      <c r="AE255" s="414"/>
      <c r="AF255" s="502">
        <f>IFERROR(AN255,0)</f>
        <v>0</v>
      </c>
      <c r="AG255" s="514"/>
      <c r="AH255" s="529"/>
      <c r="AI255" s="540">
        <f>IFERROR(AO255,0)</f>
        <v>0</v>
      </c>
      <c r="AJ255" s="514"/>
      <c r="AK255" s="557"/>
      <c r="AN255" s="176" t="e">
        <f>ROUNDDOWN(AG254/AF254,3)</f>
        <v>#DIV/0!</v>
      </c>
      <c r="AO255" s="179" t="e">
        <f>ROUNDDOWN(AJ254/AI254,3)</f>
        <v>#DIV/0!</v>
      </c>
      <c r="AR255" s="182">
        <f>IFERROR(VLOOKUP(AR389,DAY!$A$2:$E$744,6,0),0)</f>
        <v>0</v>
      </c>
    </row>
    <row r="256" spans="1:53" ht="27.75" customHeight="1">
      <c r="A256" s="10" t="s">
        <v>85</v>
      </c>
      <c r="B256" s="384" t="s">
        <v>7</v>
      </c>
      <c r="C256" s="393"/>
      <c r="D256" s="21">
        <f>IFERROR(VLOOKUP(D384,DAY!$A$2:$E$3000,2,0),0)</f>
        <v>5</v>
      </c>
      <c r="E256" s="21">
        <f>IFERROR(VLOOKUP(E384,DAY!$A$2:$E$3000,2,0),0)</f>
        <v>5</v>
      </c>
      <c r="F256" s="21">
        <f>IFERROR(VLOOKUP(F384,DAY!$A$2:$E$3000,2,0),0)</f>
        <v>5</v>
      </c>
      <c r="G256" s="21">
        <f>IFERROR(VLOOKUP(G384,DAY!$A$2:$E$3000,2,0),0)</f>
        <v>5</v>
      </c>
      <c r="H256" s="21">
        <f>IFERROR(VLOOKUP(H384,DAY!$A$2:$E$3000,2,0),0)</f>
        <v>5</v>
      </c>
      <c r="I256" s="21">
        <f>IFERROR(VLOOKUP(I384,DAY!$A$2:$E$3000,2,0),0)</f>
        <v>5</v>
      </c>
      <c r="J256" s="21">
        <f>IFERROR(VLOOKUP(J384,DAY!$A$2:$E$3000,2,0),0)</f>
        <v>6</v>
      </c>
      <c r="K256" s="21">
        <f>IFERROR(VLOOKUP(K384,DAY!$A$2:$E$3000,2,0),0)</f>
        <v>6</v>
      </c>
      <c r="L256" s="21">
        <f>IFERROR(VLOOKUP(L384,DAY!$A$2:$E$3000,2,0),0)</f>
        <v>6</v>
      </c>
      <c r="M256" s="21">
        <f>IFERROR(VLOOKUP(M384,DAY!$A$2:$E$3000,2,0),0)</f>
        <v>6</v>
      </c>
      <c r="N256" s="21">
        <f>IFERROR(VLOOKUP(N384,DAY!$A$2:$E$3000,2,0),0)</f>
        <v>6</v>
      </c>
      <c r="O256" s="21">
        <f>IFERROR(VLOOKUP(O384,DAY!$A$2:$E$3000,2,0),0)</f>
        <v>6</v>
      </c>
      <c r="P256" s="21">
        <f>IFERROR(VLOOKUP(P384,DAY!$A$2:$E$3000,2,0),0)</f>
        <v>6</v>
      </c>
      <c r="Q256" s="21">
        <f>IFERROR(VLOOKUP(Q384,DAY!$A$2:$E$3000,2,0),0)</f>
        <v>6</v>
      </c>
      <c r="R256" s="21">
        <f>IFERROR(VLOOKUP(R384,DAY!$A$2:$E$3000,2,0),0)</f>
        <v>6</v>
      </c>
      <c r="S256" s="21">
        <f>IFERROR(VLOOKUP(S384,DAY!$A$2:$E$3000,2,0),0)</f>
        <v>6</v>
      </c>
      <c r="T256" s="21">
        <f>IFERROR(VLOOKUP(T384,DAY!$A$2:$E$3000,2,0),0)</f>
        <v>6</v>
      </c>
      <c r="U256" s="21">
        <f>IFERROR(VLOOKUP(U384,DAY!$A$2:$E$3000,2,0),0)</f>
        <v>6</v>
      </c>
      <c r="V256" s="21">
        <f>IFERROR(VLOOKUP(V384,DAY!$A$2:$E$3000,2,0),0)</f>
        <v>6</v>
      </c>
      <c r="W256" s="21">
        <f>IFERROR(VLOOKUP(W384,DAY!$A$2:$E$3000,2,0),0)</f>
        <v>6</v>
      </c>
      <c r="X256" s="21">
        <f>IFERROR(VLOOKUP(X384,DAY!$A$2:$E$3000,2,0),0)</f>
        <v>6</v>
      </c>
      <c r="Y256" s="21">
        <f>IFERROR(VLOOKUP(Y384,DAY!$A$2:$E$3000,2,0),0)</f>
        <v>6</v>
      </c>
      <c r="Z256" s="21">
        <f>IFERROR(VLOOKUP(Z384,DAY!$A$2:$E$3000,2,0),0)</f>
        <v>6</v>
      </c>
      <c r="AA256" s="21">
        <f>IFERROR(VLOOKUP(AA384,DAY!$A$2:$E$3000,2,0),0)</f>
        <v>6</v>
      </c>
      <c r="AB256" s="21">
        <f>IFERROR(VLOOKUP(AB384,DAY!$A$2:$E$3000,2,0),0)</f>
        <v>6</v>
      </c>
      <c r="AC256" s="21">
        <f>IFERROR(VLOOKUP(AC384,DAY!$A$2:$E$3000,2,0),0)</f>
        <v>6</v>
      </c>
      <c r="AD256" s="21">
        <f>IFERROR(VLOOKUP(AD384,DAY!$A$2:$E$3000,2,0),0)</f>
        <v>6</v>
      </c>
      <c r="AE256" s="21">
        <f>IFERROR(VLOOKUP(AE384,DAY!$A$2:$E$3000,2,0),0)</f>
        <v>6</v>
      </c>
      <c r="AF256" s="503" t="s">
        <v>23</v>
      </c>
      <c r="AG256" s="515" t="s">
        <v>6</v>
      </c>
      <c r="AH256" s="523" t="s">
        <v>93</v>
      </c>
      <c r="AI256" s="535" t="s">
        <v>23</v>
      </c>
      <c r="AJ256" s="509" t="s">
        <v>26</v>
      </c>
      <c r="AK256" s="129" t="s">
        <v>93</v>
      </c>
      <c r="AL256" s="3"/>
      <c r="AN256" s="177"/>
      <c r="AO256" s="177"/>
      <c r="AR256" s="183">
        <f>IFERROR(VLOOKUP(AR389,DAY!$A$2:$E$744,7,0),0)</f>
        <v>0</v>
      </c>
    </row>
    <row r="257" spans="1:53" ht="27.75" customHeight="1">
      <c r="A257" s="11"/>
      <c r="B257" s="385" t="s">
        <v>8</v>
      </c>
      <c r="C257" s="394"/>
      <c r="D257" s="22">
        <f>IFERROR(VLOOKUP(D384,DAY!$A$2:$E$3000,3,0),0)</f>
        <v>26</v>
      </c>
      <c r="E257" s="22">
        <f>IFERROR(VLOOKUP(E384,DAY!$A$2:$E$3000,3,0),0)</f>
        <v>27</v>
      </c>
      <c r="F257" s="22">
        <f>IFERROR(VLOOKUP(F384,DAY!$A$2:$E$3000,3,0),0)</f>
        <v>28</v>
      </c>
      <c r="G257" s="22">
        <f>IFERROR(VLOOKUP(G384,DAY!$A$2:$E$3000,3,0),0)</f>
        <v>29</v>
      </c>
      <c r="H257" s="22">
        <f>IFERROR(VLOOKUP(H384,DAY!$A$2:$E$3000,3,0),0)</f>
        <v>30</v>
      </c>
      <c r="I257" s="22">
        <f>IFERROR(VLOOKUP(I384,DAY!$A$2:$E$3000,3,0),0)</f>
        <v>31</v>
      </c>
      <c r="J257" s="22">
        <f>IFERROR(VLOOKUP(J384,DAY!$A$2:$E$3000,3,0),0)</f>
        <v>1</v>
      </c>
      <c r="K257" s="22">
        <f>IFERROR(VLOOKUP(K384,DAY!$A$2:$E$3000,3,0),0)</f>
        <v>2</v>
      </c>
      <c r="L257" s="22">
        <f>IFERROR(VLOOKUP(L384,DAY!$A$2:$E$3000,3,0),0)</f>
        <v>3</v>
      </c>
      <c r="M257" s="22">
        <f>IFERROR(VLOOKUP(M384,DAY!$A$2:$E$3000,3,0),0)</f>
        <v>4</v>
      </c>
      <c r="N257" s="22">
        <f>IFERROR(VLOOKUP(N384,DAY!$A$2:$E$3000,3,0),0)</f>
        <v>5</v>
      </c>
      <c r="O257" s="22">
        <f>IFERROR(VLOOKUP(O384,DAY!$A$2:$E$3000,3,0),0)</f>
        <v>6</v>
      </c>
      <c r="P257" s="22">
        <f>IFERROR(VLOOKUP(P384,DAY!$A$2:$E$3000,3,0),0)</f>
        <v>7</v>
      </c>
      <c r="Q257" s="22">
        <f>IFERROR(VLOOKUP(Q384,DAY!$A$2:$E$3000,3,0),0)</f>
        <v>8</v>
      </c>
      <c r="R257" s="22">
        <f>IFERROR(VLOOKUP(R384,DAY!$A$2:$E$3000,3,0),0)</f>
        <v>9</v>
      </c>
      <c r="S257" s="22">
        <f>IFERROR(VLOOKUP(S384,DAY!$A$2:$E$3000,3,0),0)</f>
        <v>10</v>
      </c>
      <c r="T257" s="22">
        <f>IFERROR(VLOOKUP(T384,DAY!$A$2:$E$3000,3,0),0)</f>
        <v>11</v>
      </c>
      <c r="U257" s="22">
        <f>IFERROR(VLOOKUP(U384,DAY!$A$2:$E$3000,3,0),0)</f>
        <v>12</v>
      </c>
      <c r="V257" s="22">
        <f>IFERROR(VLOOKUP(V384,DAY!$A$2:$E$3000,3,0),0)</f>
        <v>13</v>
      </c>
      <c r="W257" s="22">
        <f>IFERROR(VLOOKUP(W384,DAY!$A$2:$E$3000,3,0),0)</f>
        <v>14</v>
      </c>
      <c r="X257" s="22">
        <f>IFERROR(VLOOKUP(X384,DAY!$A$2:$E$3000,3,0),0)</f>
        <v>15</v>
      </c>
      <c r="Y257" s="22">
        <f>IFERROR(VLOOKUP(Y384,DAY!$A$2:$E$3000,3,0),0)</f>
        <v>16</v>
      </c>
      <c r="Z257" s="22">
        <f>IFERROR(VLOOKUP(Z384,DAY!$A$2:$E$3000,3,0),0)</f>
        <v>17</v>
      </c>
      <c r="AA257" s="22">
        <f>IFERROR(VLOOKUP(AA384,DAY!$A$2:$E$3000,3,0),0)</f>
        <v>18</v>
      </c>
      <c r="AB257" s="22">
        <f>IFERROR(VLOOKUP(AB384,DAY!$A$2:$E$3000,3,0),0)</f>
        <v>19</v>
      </c>
      <c r="AC257" s="22">
        <f>IFERROR(VLOOKUP(AC384,DAY!$A$2:$E$3000,3,0),0)</f>
        <v>20</v>
      </c>
      <c r="AD257" s="22">
        <f>IFERROR(VLOOKUP(AD384,DAY!$A$2:$E$3000,3,0),0)</f>
        <v>21</v>
      </c>
      <c r="AE257" s="89">
        <f>IFERROR(VLOOKUP(AE384,DAY!$A$2:$E$3000,3,0),0)</f>
        <v>22</v>
      </c>
      <c r="AF257" s="498"/>
      <c r="AG257" s="510"/>
      <c r="AH257" s="523"/>
      <c r="AI257" s="536"/>
      <c r="AJ257" s="510"/>
      <c r="AK257" s="129"/>
      <c r="AN257" s="177"/>
      <c r="AO257" s="177"/>
      <c r="AR257" s="19">
        <f>IFERROR(VLOOKUP(AR395,DAY!$A$2:$E$744,2,0),0)</f>
        <v>0</v>
      </c>
    </row>
    <row r="258" spans="1:53" ht="27.75" customHeight="1">
      <c r="A258" s="11"/>
      <c r="B258" s="386" t="s">
        <v>9</v>
      </c>
      <c r="C258" s="395"/>
      <c r="D258" s="23" t="str">
        <f>IFERROR(VLOOKUP(D384,DAY!$A$2:$E$3000,4,0),0)</f>
        <v>月</v>
      </c>
      <c r="E258" s="23" t="str">
        <f>IFERROR(VLOOKUP(E384,DAY!$A$2:$E$3000,4,0),0)</f>
        <v>火</v>
      </c>
      <c r="F258" s="23" t="str">
        <f>IFERROR(VLOOKUP(F384,DAY!$A$2:$E$3000,4,0),0)</f>
        <v>水</v>
      </c>
      <c r="G258" s="23" t="str">
        <f>IFERROR(VLOOKUP(G384,DAY!$A$2:$E$3000,4,0),0)</f>
        <v>木</v>
      </c>
      <c r="H258" s="23" t="str">
        <f>IFERROR(VLOOKUP(H384,DAY!$A$2:$E$3000,4,0),0)</f>
        <v>金</v>
      </c>
      <c r="I258" s="23" t="str">
        <f>IFERROR(VLOOKUP(I384,DAY!$A$2:$E$3000,4,0),0)</f>
        <v>土</v>
      </c>
      <c r="J258" s="23" t="str">
        <f>IFERROR(VLOOKUP(J384,DAY!$A$2:$E$3000,4,0),0)</f>
        <v>日</v>
      </c>
      <c r="K258" s="23" t="str">
        <f>IFERROR(VLOOKUP(K384,DAY!$A$2:$E$3000,4,0),0)</f>
        <v>月</v>
      </c>
      <c r="L258" s="23" t="str">
        <f>IFERROR(VLOOKUP(L384,DAY!$A$2:$E$3000,4,0),0)</f>
        <v>火</v>
      </c>
      <c r="M258" s="23" t="str">
        <f>IFERROR(VLOOKUP(M384,DAY!$A$2:$E$3000,4,0),0)</f>
        <v>水</v>
      </c>
      <c r="N258" s="23" t="str">
        <f>IFERROR(VLOOKUP(N384,DAY!$A$2:$E$3000,4,0),0)</f>
        <v>木</v>
      </c>
      <c r="O258" s="23" t="str">
        <f>IFERROR(VLOOKUP(O384,DAY!$A$2:$E$3000,4,0),0)</f>
        <v>金</v>
      </c>
      <c r="P258" s="23" t="str">
        <f>IFERROR(VLOOKUP(P384,DAY!$A$2:$E$3000,4,0),0)</f>
        <v>土</v>
      </c>
      <c r="Q258" s="23" t="str">
        <f>IFERROR(VLOOKUP(Q384,DAY!$A$2:$E$3000,4,0),0)</f>
        <v>日</v>
      </c>
      <c r="R258" s="23" t="str">
        <f>IFERROR(VLOOKUP(R384,DAY!$A$2:$E$3000,4,0),0)</f>
        <v>月</v>
      </c>
      <c r="S258" s="23" t="str">
        <f>IFERROR(VLOOKUP(S384,DAY!$A$2:$E$3000,4,0),0)</f>
        <v>火</v>
      </c>
      <c r="T258" s="23" t="str">
        <f>IFERROR(VLOOKUP(T384,DAY!$A$2:$E$3000,4,0),0)</f>
        <v>水</v>
      </c>
      <c r="U258" s="23" t="str">
        <f>IFERROR(VLOOKUP(U384,DAY!$A$2:$E$3000,4,0),0)</f>
        <v>木</v>
      </c>
      <c r="V258" s="23" t="str">
        <f>IFERROR(VLOOKUP(V384,DAY!$A$2:$E$3000,4,0),0)</f>
        <v>金</v>
      </c>
      <c r="W258" s="23" t="str">
        <f>IFERROR(VLOOKUP(W384,DAY!$A$2:$E$3000,4,0),0)</f>
        <v>土</v>
      </c>
      <c r="X258" s="23" t="str">
        <f>IFERROR(VLOOKUP(X384,DAY!$A$2:$E$3000,4,0),0)</f>
        <v>日</v>
      </c>
      <c r="Y258" s="23" t="str">
        <f>IFERROR(VLOOKUP(Y384,DAY!$A$2:$E$3000,4,0),0)</f>
        <v>月</v>
      </c>
      <c r="Z258" s="23" t="str">
        <f>IFERROR(VLOOKUP(Z384,DAY!$A$2:$E$3000,4,0),0)</f>
        <v>火</v>
      </c>
      <c r="AA258" s="23" t="str">
        <f>IFERROR(VLOOKUP(AA384,DAY!$A$2:$E$3000,4,0),0)</f>
        <v>水</v>
      </c>
      <c r="AB258" s="23" t="str">
        <f>IFERROR(VLOOKUP(AB384,DAY!$A$2:$E$3000,4,0),0)</f>
        <v>木</v>
      </c>
      <c r="AC258" s="23" t="str">
        <f>IFERROR(VLOOKUP(AC384,DAY!$A$2:$E$3000,4,0),0)</f>
        <v>金</v>
      </c>
      <c r="AD258" s="23" t="str">
        <f>IFERROR(VLOOKUP(AD384,DAY!$A$2:$E$3000,4,0),0)</f>
        <v>土</v>
      </c>
      <c r="AE258" s="23" t="str">
        <f>IFERROR(VLOOKUP(AE384,DAY!$A$2:$E$3000,4,0),0)</f>
        <v>日</v>
      </c>
      <c r="AF258" s="498"/>
      <c r="AG258" s="510"/>
      <c r="AH258" s="523"/>
      <c r="AI258" s="536"/>
      <c r="AJ258" s="510"/>
      <c r="AK258" s="129"/>
      <c r="AN258" s="177"/>
      <c r="AO258" s="177"/>
      <c r="AR258" s="25">
        <f>IFERROR(VLOOKUP(AR395,DAY!$A$2:$E$744,3,0),0)</f>
        <v>0</v>
      </c>
    </row>
    <row r="259" spans="1:53" ht="86.25" customHeight="1">
      <c r="A259" s="11"/>
      <c r="B259" s="387" t="s">
        <v>11</v>
      </c>
      <c r="C259" s="396"/>
      <c r="D259" s="24" t="str">
        <f>IFERROR(VLOOKUP(D384,DAY!$A$2:$E$3000,5,0),0)</f>
        <v/>
      </c>
      <c r="E259" s="24" t="str">
        <f>IFERROR(VLOOKUP(E384,DAY!$A$2:$E$3000,5,0),0)</f>
        <v/>
      </c>
      <c r="F259" s="24" t="str">
        <f>IFERROR(VLOOKUP(F384,DAY!$A$2:$E$3000,5,0),0)</f>
        <v/>
      </c>
      <c r="G259" s="24" t="str">
        <f>IFERROR(VLOOKUP(G384,DAY!$A$2:$E$3000,5,0),0)</f>
        <v/>
      </c>
      <c r="H259" s="24" t="str">
        <f>IFERROR(VLOOKUP(H384,DAY!$A$2:$E$3000,5,0),0)</f>
        <v/>
      </c>
      <c r="I259" s="24" t="str">
        <f>IFERROR(VLOOKUP(I384,DAY!$A$2:$E$3000,5,0),0)</f>
        <v/>
      </c>
      <c r="J259" s="24" t="str">
        <f>IFERROR(VLOOKUP(J384,DAY!$A$2:$E$3000,5,0),0)</f>
        <v/>
      </c>
      <c r="K259" s="24" t="str">
        <f>IFERROR(VLOOKUP(K384,DAY!$A$2:$E$3000,5,0),0)</f>
        <v/>
      </c>
      <c r="L259" s="24" t="str">
        <f>IFERROR(VLOOKUP(L384,DAY!$A$2:$E$3000,5,0),0)</f>
        <v/>
      </c>
      <c r="M259" s="24" t="str">
        <f>IFERROR(VLOOKUP(M384,DAY!$A$2:$E$3000,5,0),0)</f>
        <v/>
      </c>
      <c r="N259" s="24" t="str">
        <f>IFERROR(VLOOKUP(N384,DAY!$A$2:$E$3000,5,0),0)</f>
        <v/>
      </c>
      <c r="O259" s="24" t="str">
        <f>IFERROR(VLOOKUP(O384,DAY!$A$2:$E$3000,5,0),0)</f>
        <v/>
      </c>
      <c r="P259" s="24" t="str">
        <f>IFERROR(VLOOKUP(P384,DAY!$A$2:$E$3000,5,0),0)</f>
        <v/>
      </c>
      <c r="Q259" s="24" t="str">
        <f>IFERROR(VLOOKUP(Q384,DAY!$A$2:$E$3000,5,0),0)</f>
        <v/>
      </c>
      <c r="R259" s="24" t="str">
        <f>IFERROR(VLOOKUP(R384,DAY!$A$2:$E$3000,5,0),0)</f>
        <v/>
      </c>
      <c r="S259" s="24" t="str">
        <f>IFERROR(VLOOKUP(S384,DAY!$A$2:$E$3000,5,0),0)</f>
        <v/>
      </c>
      <c r="T259" s="24" t="str">
        <f>IFERROR(VLOOKUP(T384,DAY!$A$2:$E$3000,5,0),0)</f>
        <v/>
      </c>
      <c r="U259" s="24" t="str">
        <f>IFERROR(VLOOKUP(U384,DAY!$A$2:$E$3000,5,0),0)</f>
        <v/>
      </c>
      <c r="V259" s="24" t="str">
        <f>IFERROR(VLOOKUP(V384,DAY!$A$2:$E$3000,5,0),0)</f>
        <v/>
      </c>
      <c r="W259" s="24" t="str">
        <f>IFERROR(VLOOKUP(W384,DAY!$A$2:$E$3000,5,0),0)</f>
        <v/>
      </c>
      <c r="X259" s="24" t="str">
        <f>IFERROR(VLOOKUP(X384,DAY!$A$2:$E$3000,5,0),0)</f>
        <v/>
      </c>
      <c r="Y259" s="24" t="str">
        <f>IFERROR(VLOOKUP(Y384,DAY!$A$2:$E$3000,5,0),0)</f>
        <v/>
      </c>
      <c r="Z259" s="24" t="str">
        <f>IFERROR(VLOOKUP(Z384,DAY!$A$2:$E$3000,5,0),0)</f>
        <v/>
      </c>
      <c r="AA259" s="24" t="str">
        <f>IFERROR(VLOOKUP(AA384,DAY!$A$2:$E$3000,5,0),0)</f>
        <v/>
      </c>
      <c r="AB259" s="24" t="str">
        <f>IFERROR(VLOOKUP(AB384,DAY!$A$2:$E$3000,5,0),0)</f>
        <v/>
      </c>
      <c r="AC259" s="24" t="str">
        <f>IFERROR(VLOOKUP(AC384,DAY!$A$2:$E$3000,5,0),0)</f>
        <v/>
      </c>
      <c r="AD259" s="24" t="str">
        <f>IFERROR(VLOOKUP(AD384,DAY!$A$2:$E$3000,5,0),0)</f>
        <v/>
      </c>
      <c r="AE259" s="24" t="str">
        <f>IFERROR(VLOOKUP(AE384,DAY!$A$2:$E$3000,5,0),0)</f>
        <v/>
      </c>
      <c r="AF259" s="498"/>
      <c r="AG259" s="510"/>
      <c r="AH259" s="524"/>
      <c r="AI259" s="536"/>
      <c r="AJ259" s="510"/>
      <c r="AK259" s="130"/>
      <c r="AN259" s="173"/>
      <c r="AO259" s="173"/>
      <c r="AR259" s="25">
        <f>IFERROR(VLOOKUP(AR395,DAY!$A$2:$E$744,4,0),0)</f>
        <v>0</v>
      </c>
    </row>
    <row r="260" spans="1:53" ht="27.75" customHeight="1">
      <c r="A260" s="11"/>
      <c r="B260" s="388" t="str">
        <f>$B$20</f>
        <v>作業員A</v>
      </c>
      <c r="C260" s="397" t="s">
        <v>3</v>
      </c>
      <c r="D260" s="412"/>
      <c r="E260" s="412"/>
      <c r="F260" s="412"/>
      <c r="G260" s="412"/>
      <c r="H260" s="412"/>
      <c r="I260" s="412"/>
      <c r="J260" s="412"/>
      <c r="K260" s="412"/>
      <c r="L260" s="412"/>
      <c r="M260" s="412"/>
      <c r="N260" s="412"/>
      <c r="O260" s="412"/>
      <c r="P260" s="412"/>
      <c r="Q260" s="412"/>
      <c r="R260" s="412"/>
      <c r="S260" s="412"/>
      <c r="T260" s="412"/>
      <c r="U260" s="412"/>
      <c r="V260" s="412"/>
      <c r="W260" s="412"/>
      <c r="X260" s="412"/>
      <c r="Y260" s="412"/>
      <c r="Z260" s="412"/>
      <c r="AA260" s="412"/>
      <c r="AB260" s="412"/>
      <c r="AC260" s="412"/>
      <c r="AD260" s="412"/>
      <c r="AE260" s="412"/>
      <c r="AF260" s="499">
        <f>IF(COUNT(D260:AE260)=0,+(COUNTIF(D260:AE260,"作業"))+(COUNTIF(D260:AE260,"休日")),"")</f>
        <v>0</v>
      </c>
      <c r="AG260" s="511">
        <f>IF(+COUNT(D260:AE260)=0,(COUNTIF(D260:AE260,"休日")),"")</f>
        <v>0</v>
      </c>
      <c r="AH260" s="525">
        <f>IFERROR(IF(COUNTA(D260:AE260)=0,0,IF(COUNTA(D260:AE260)&lt;28,$G$359,IF(AN261&gt;0.284,$G$357,$G$358))),0)</f>
        <v>0</v>
      </c>
      <c r="AI260" s="537">
        <f>IF(COUNT(D261:AE261)=0,+(COUNTIF(D261:AE261,"作業"))+(COUNTIF(D261:AE261,"休日")),"")</f>
        <v>0</v>
      </c>
      <c r="AJ260" s="511">
        <f>IF(COUNT(D261:AE261)=0,(COUNTIF(D261:AE261,"休日")),"")</f>
        <v>0</v>
      </c>
      <c r="AK260" s="554">
        <f>IFERROR(IF(COUNTA(D261:AE261)=0,0,IF(COUNTA(D261:AE261)&lt;28,$G$359,IF(AO261&gt;0.284,$G$355,$G$356))),0)</f>
        <v>0</v>
      </c>
      <c r="AM260" s="3"/>
      <c r="AN260" s="177"/>
      <c r="AO260" s="177"/>
      <c r="AP260" s="3"/>
      <c r="AQ260" s="3"/>
      <c r="AR260" s="24">
        <f>IFERROR(VLOOKUP(AR608,DAY!$A$2:$E$744,5,0),0)</f>
        <v>0</v>
      </c>
      <c r="AS260" s="3"/>
      <c r="AT260" s="3"/>
      <c r="AU260" s="3"/>
      <c r="AV260" s="3"/>
      <c r="AW260" s="3"/>
      <c r="AX260" s="3"/>
      <c r="AY260" s="3"/>
      <c r="AZ260" s="3"/>
      <c r="BA260" s="3"/>
    </row>
    <row r="261" spans="1:53" ht="27.75" customHeight="1">
      <c r="A261" s="11"/>
      <c r="B261" s="389"/>
      <c r="C261" s="398" t="s">
        <v>14</v>
      </c>
      <c r="D261" s="411"/>
      <c r="E261" s="411"/>
      <c r="F261" s="411"/>
      <c r="G261" s="411"/>
      <c r="H261" s="411"/>
      <c r="I261" s="411"/>
      <c r="J261" s="411"/>
      <c r="K261" s="411"/>
      <c r="L261" s="411"/>
      <c r="M261" s="411"/>
      <c r="N261" s="411"/>
      <c r="O261" s="411"/>
      <c r="P261" s="411"/>
      <c r="Q261" s="411"/>
      <c r="R261" s="411"/>
      <c r="S261" s="411"/>
      <c r="T261" s="411"/>
      <c r="U261" s="411"/>
      <c r="V261" s="411"/>
      <c r="W261" s="411"/>
      <c r="X261" s="411"/>
      <c r="Y261" s="411"/>
      <c r="Z261" s="411"/>
      <c r="AA261" s="411"/>
      <c r="AB261" s="411"/>
      <c r="AC261" s="411"/>
      <c r="AD261" s="411"/>
      <c r="AE261" s="411"/>
      <c r="AF261" s="500">
        <f>IFERROR(AN261,0)</f>
        <v>0</v>
      </c>
      <c r="AG261" s="512"/>
      <c r="AH261" s="526"/>
      <c r="AI261" s="538">
        <f>IFERROR(AO261,0)</f>
        <v>0</v>
      </c>
      <c r="AJ261" s="512"/>
      <c r="AK261" s="555"/>
      <c r="AN261" s="176" t="e">
        <f>ROUNDDOWN(AG260/AF260,3)</f>
        <v>#DIV/0!</v>
      </c>
      <c r="AO261" s="179" t="e">
        <f>ROUNDDOWN(AJ260/AI260,3)</f>
        <v>#DIV/0!</v>
      </c>
      <c r="AR261" s="182">
        <f>IFERROR(VLOOKUP(AR608,DAY!$A$2:$E$744,6,0),0)</f>
        <v>0</v>
      </c>
    </row>
    <row r="262" spans="1:53" ht="27.75" customHeight="1">
      <c r="A262" s="11"/>
      <c r="B262" s="388" t="str">
        <f>$B$22</f>
        <v>作業員B</v>
      </c>
      <c r="C262" s="397" t="s">
        <v>3</v>
      </c>
      <c r="D262" s="412"/>
      <c r="E262" s="412"/>
      <c r="F262" s="412"/>
      <c r="G262" s="412"/>
      <c r="H262" s="412"/>
      <c r="I262" s="412"/>
      <c r="J262" s="412"/>
      <c r="K262" s="412"/>
      <c r="L262" s="412"/>
      <c r="M262" s="412"/>
      <c r="N262" s="412"/>
      <c r="O262" s="412"/>
      <c r="P262" s="412"/>
      <c r="Q262" s="412"/>
      <c r="R262" s="412"/>
      <c r="S262" s="412"/>
      <c r="T262" s="412"/>
      <c r="U262" s="412"/>
      <c r="V262" s="412"/>
      <c r="W262" s="412"/>
      <c r="X262" s="412"/>
      <c r="Y262" s="412"/>
      <c r="Z262" s="412"/>
      <c r="AA262" s="412"/>
      <c r="AB262" s="412"/>
      <c r="AC262" s="412"/>
      <c r="AD262" s="412"/>
      <c r="AE262" s="412"/>
      <c r="AF262" s="499">
        <f>IF(COUNT(D262:AE262)=0,+(COUNTIF(D262:AE262,"作業"))+(COUNTIF(D262:AE262,"休日")),"")</f>
        <v>0</v>
      </c>
      <c r="AG262" s="511">
        <f>IF(+COUNT(D262:AE262)=0,(COUNTIF(D262:AE262,"休日")),"")</f>
        <v>0</v>
      </c>
      <c r="AH262" s="525">
        <f>IFERROR(IF(COUNTA(D262:AE262)=0,0,IF(COUNTA(D262:AE262)&lt;28,$G$359,IF(AN263&gt;0.284,$G$357,$G$358))),0)</f>
        <v>0</v>
      </c>
      <c r="AI262" s="537">
        <f>IF(COUNT(D263:AE263)=0,+(COUNTIF(D263:AE263,"作業"))+(COUNTIF(D263:AE263,"休日")),"")</f>
        <v>0</v>
      </c>
      <c r="AJ262" s="511">
        <f>IF(COUNT(D263:AE263)=0,(COUNTIF(D263:AE263,"休日")),"")</f>
        <v>0</v>
      </c>
      <c r="AK262" s="554">
        <f>IFERROR(IF(COUNTA(D263:AE263)=0,0,IF(COUNTA(D263:AE263)&lt;28,$G$359,IF(AO263&gt;0.284,$G$355,$G$356))),0)</f>
        <v>0</v>
      </c>
      <c r="AM262" s="3"/>
      <c r="AN262" s="177"/>
      <c r="AO262" s="177"/>
      <c r="AP262" s="3"/>
      <c r="AQ262" s="3"/>
      <c r="AR262" s="24">
        <f>IFERROR(VLOOKUP(AR604,DAY!$A$2:$E$744,5,0),0)</f>
        <v>0</v>
      </c>
      <c r="AS262" s="3"/>
      <c r="AT262" s="3"/>
      <c r="AU262" s="3"/>
      <c r="AV262" s="3"/>
      <c r="AW262" s="3"/>
      <c r="AX262" s="3"/>
      <c r="AY262" s="3"/>
      <c r="AZ262" s="3"/>
      <c r="BA262" s="3"/>
    </row>
    <row r="263" spans="1:53" ht="27.75" customHeight="1">
      <c r="A263" s="11"/>
      <c r="B263" s="389"/>
      <c r="C263" s="398" t="s">
        <v>14</v>
      </c>
      <c r="D263" s="411"/>
      <c r="E263" s="411"/>
      <c r="F263" s="411"/>
      <c r="G263" s="411"/>
      <c r="H263" s="411"/>
      <c r="I263" s="411"/>
      <c r="J263" s="411"/>
      <c r="K263" s="411"/>
      <c r="L263" s="411"/>
      <c r="M263" s="411"/>
      <c r="N263" s="411"/>
      <c r="O263" s="411"/>
      <c r="P263" s="411"/>
      <c r="Q263" s="411"/>
      <c r="R263" s="411"/>
      <c r="S263" s="411"/>
      <c r="T263" s="411"/>
      <c r="U263" s="411"/>
      <c r="V263" s="411"/>
      <c r="W263" s="411"/>
      <c r="X263" s="411"/>
      <c r="Y263" s="411"/>
      <c r="Z263" s="411"/>
      <c r="AA263" s="411"/>
      <c r="AB263" s="411"/>
      <c r="AC263" s="411"/>
      <c r="AD263" s="411"/>
      <c r="AE263" s="411"/>
      <c r="AF263" s="500">
        <f>IFERROR(AN263,0)</f>
        <v>0</v>
      </c>
      <c r="AG263" s="512"/>
      <c r="AH263" s="526"/>
      <c r="AI263" s="538">
        <f>IFERROR(AO263,0)</f>
        <v>0</v>
      </c>
      <c r="AJ263" s="512"/>
      <c r="AK263" s="555"/>
      <c r="AN263" s="176" t="e">
        <f>ROUNDDOWN(AG262/AF262,3)</f>
        <v>#DIV/0!</v>
      </c>
      <c r="AO263" s="179" t="e">
        <f>ROUNDDOWN(AJ262/AI262,3)</f>
        <v>#DIV/0!</v>
      </c>
      <c r="AR263" s="182">
        <f>IFERROR(VLOOKUP(AR604,DAY!$A$2:$E$744,6,0),0)</f>
        <v>0</v>
      </c>
    </row>
    <row r="264" spans="1:53" ht="27.75" customHeight="1">
      <c r="A264" s="11"/>
      <c r="B264" s="388" t="str">
        <f>$B$24</f>
        <v>作業員C</v>
      </c>
      <c r="C264" s="397" t="s">
        <v>3</v>
      </c>
      <c r="D264" s="412"/>
      <c r="E264" s="412"/>
      <c r="F264" s="412"/>
      <c r="G264" s="412"/>
      <c r="H264" s="412"/>
      <c r="I264" s="412"/>
      <c r="J264" s="412"/>
      <c r="K264" s="412"/>
      <c r="L264" s="412"/>
      <c r="M264" s="412"/>
      <c r="N264" s="412"/>
      <c r="O264" s="412"/>
      <c r="P264" s="412"/>
      <c r="Q264" s="412"/>
      <c r="R264" s="412"/>
      <c r="S264" s="412"/>
      <c r="T264" s="412"/>
      <c r="U264" s="412"/>
      <c r="V264" s="412"/>
      <c r="W264" s="412"/>
      <c r="X264" s="412"/>
      <c r="Y264" s="412"/>
      <c r="Z264" s="412"/>
      <c r="AA264" s="412"/>
      <c r="AB264" s="412"/>
      <c r="AC264" s="412"/>
      <c r="AD264" s="412"/>
      <c r="AE264" s="412"/>
      <c r="AF264" s="499">
        <f>IF(COUNT(D264:AE264)=0,+(COUNTIF(D264:AE264,"作業"))+(COUNTIF(D264:AE264,"休日")),"")</f>
        <v>0</v>
      </c>
      <c r="AG264" s="511">
        <f>IF(+COUNT(D264:AE264)=0,(COUNTIF(D264:AE264,"休日")),"")</f>
        <v>0</v>
      </c>
      <c r="AH264" s="525">
        <f>IFERROR(IF(COUNTA(D264:AE264)=0,0,IF(COUNTA(D264:AE264)&lt;28,$G$359,IF(AN265&gt;0.284,$G$357,$G$358))),0)</f>
        <v>0</v>
      </c>
      <c r="AI264" s="537">
        <f>IF(COUNT(D265:AE265)=0,+(COUNTIF(D265:AE265,"作業"))+(COUNTIF(D265:AE265,"休日")),"")</f>
        <v>0</v>
      </c>
      <c r="AJ264" s="511">
        <f>IF(COUNT(D265:AE265)=0,(COUNTIF(D265:AE265,"休日")),"")</f>
        <v>0</v>
      </c>
      <c r="AK264" s="554">
        <f>IFERROR(IF(COUNTA(D265:AE265)=0,0,IF(COUNTA(D265:AE265)&lt;28,$G$359,IF(AO265&gt;0.284,$G$355,$G$356))),0)</f>
        <v>0</v>
      </c>
      <c r="AM264" s="3"/>
      <c r="AN264" s="177"/>
      <c r="AO264" s="177"/>
      <c r="AP264" s="3"/>
      <c r="AQ264" s="3"/>
      <c r="AR264" s="24">
        <f>IFERROR(VLOOKUP(AR606,DAY!$A$2:$E$744,5,0),0)</f>
        <v>0</v>
      </c>
      <c r="AS264" s="3"/>
      <c r="AT264" s="3"/>
      <c r="AU264" s="3"/>
      <c r="AV264" s="3"/>
      <c r="AW264" s="3"/>
      <c r="AX264" s="3"/>
      <c r="AY264" s="3"/>
      <c r="AZ264" s="3"/>
      <c r="BA264" s="3"/>
    </row>
    <row r="265" spans="1:53" ht="27.75" customHeight="1">
      <c r="A265" s="11"/>
      <c r="B265" s="389"/>
      <c r="C265" s="398" t="s">
        <v>14</v>
      </c>
      <c r="D265" s="411"/>
      <c r="E265" s="411"/>
      <c r="F265" s="411"/>
      <c r="G265" s="411"/>
      <c r="H265" s="411"/>
      <c r="I265" s="411"/>
      <c r="J265" s="411"/>
      <c r="K265" s="411"/>
      <c r="L265" s="411"/>
      <c r="M265" s="411"/>
      <c r="N265" s="411"/>
      <c r="O265" s="411"/>
      <c r="P265" s="411"/>
      <c r="Q265" s="411"/>
      <c r="R265" s="411"/>
      <c r="S265" s="411"/>
      <c r="T265" s="411"/>
      <c r="U265" s="411"/>
      <c r="V265" s="411"/>
      <c r="W265" s="411"/>
      <c r="X265" s="411"/>
      <c r="Y265" s="411"/>
      <c r="Z265" s="411"/>
      <c r="AA265" s="411"/>
      <c r="AB265" s="411"/>
      <c r="AC265" s="411"/>
      <c r="AD265" s="411"/>
      <c r="AE265" s="411"/>
      <c r="AF265" s="500">
        <f>IFERROR(AN265,0)</f>
        <v>0</v>
      </c>
      <c r="AG265" s="512"/>
      <c r="AH265" s="526"/>
      <c r="AI265" s="538">
        <f>IFERROR(AO265,0)</f>
        <v>0</v>
      </c>
      <c r="AJ265" s="512"/>
      <c r="AK265" s="555"/>
      <c r="AN265" s="176" t="e">
        <f>ROUNDDOWN(AG264/AF264,3)</f>
        <v>#DIV/0!</v>
      </c>
      <c r="AO265" s="179" t="e">
        <f>ROUNDDOWN(AJ264/AI264,3)</f>
        <v>#DIV/0!</v>
      </c>
      <c r="AR265" s="182">
        <f>IFERROR(VLOOKUP(AR606,DAY!$A$2:$E$744,6,0),0)</f>
        <v>0</v>
      </c>
    </row>
    <row r="266" spans="1:53" ht="27.75" customHeight="1">
      <c r="A266" s="11"/>
      <c r="B266" s="388" t="str">
        <f>$B$26</f>
        <v>作業員D</v>
      </c>
      <c r="C266" s="397" t="s">
        <v>3</v>
      </c>
      <c r="D266" s="412"/>
      <c r="E266" s="412"/>
      <c r="F266" s="412"/>
      <c r="G266" s="412"/>
      <c r="H266" s="412"/>
      <c r="I266" s="412"/>
      <c r="J266" s="412"/>
      <c r="K266" s="412"/>
      <c r="L266" s="412"/>
      <c r="M266" s="412"/>
      <c r="N266" s="412"/>
      <c r="O266" s="412"/>
      <c r="P266" s="412"/>
      <c r="Q266" s="412"/>
      <c r="R266" s="412"/>
      <c r="S266" s="412"/>
      <c r="T266" s="412"/>
      <c r="U266" s="412"/>
      <c r="V266" s="412"/>
      <c r="W266" s="412"/>
      <c r="X266" s="412"/>
      <c r="Y266" s="412"/>
      <c r="Z266" s="412"/>
      <c r="AA266" s="412"/>
      <c r="AB266" s="412"/>
      <c r="AC266" s="412"/>
      <c r="AD266" s="412"/>
      <c r="AE266" s="412"/>
      <c r="AF266" s="499">
        <f>IF(COUNT(D266:AE266)=0,+(COUNTIF(D266:AE266,"作業"))+(COUNTIF(D266:AE266,"休日")),"")</f>
        <v>0</v>
      </c>
      <c r="AG266" s="511">
        <f>IF(+COUNT(D266:AE266)=0,(COUNTIF(D266:AE266,"休日")),"")</f>
        <v>0</v>
      </c>
      <c r="AH266" s="525">
        <f>IFERROR(IF(COUNTA(D266:AE266)=0,0,IF(COUNTA(D266:AE266)&lt;28,$G$359,IF(AN267&gt;0.284,$G$357,$G$358))),0)</f>
        <v>0</v>
      </c>
      <c r="AI266" s="537">
        <f>IF(COUNT(D267:AE267)=0,+(COUNTIF(D267:AE267,"作業"))+(COUNTIF(D267:AE267,"休日")),"")</f>
        <v>0</v>
      </c>
      <c r="AJ266" s="511">
        <f>IF(COUNT(D267:AE267)=0,(COUNTIF(D267:AE267,"休日")),"")</f>
        <v>0</v>
      </c>
      <c r="AK266" s="554">
        <f>IFERROR(IF(COUNTA(D267:AE267)=0,0,IF(COUNTA(D267:AE267)&lt;28,$G$359,IF(AO267&gt;0.284,$G$355,$G$356))),0)</f>
        <v>0</v>
      </c>
      <c r="AM266" s="3"/>
      <c r="AN266" s="177"/>
      <c r="AO266" s="177"/>
      <c r="AP266" s="3"/>
      <c r="AQ266" s="3"/>
      <c r="AR266" s="24">
        <f>IFERROR(VLOOKUP(AR608,DAY!$A$2:$E$744,5,0),0)</f>
        <v>0</v>
      </c>
      <c r="AS266" s="3"/>
      <c r="AT266" s="3"/>
      <c r="AU266" s="3"/>
      <c r="AV266" s="3"/>
      <c r="AW266" s="3"/>
      <c r="AX266" s="3"/>
      <c r="AY266" s="3"/>
      <c r="AZ266" s="3"/>
      <c r="BA266" s="3"/>
    </row>
    <row r="267" spans="1:53" ht="27.75" customHeight="1">
      <c r="A267" s="11"/>
      <c r="B267" s="389"/>
      <c r="C267" s="398" t="s">
        <v>14</v>
      </c>
      <c r="D267" s="411"/>
      <c r="E267" s="411"/>
      <c r="F267" s="411"/>
      <c r="G267" s="411"/>
      <c r="H267" s="411"/>
      <c r="I267" s="411"/>
      <c r="J267" s="411"/>
      <c r="K267" s="411"/>
      <c r="L267" s="411"/>
      <c r="M267" s="411"/>
      <c r="N267" s="411"/>
      <c r="O267" s="411"/>
      <c r="P267" s="411"/>
      <c r="Q267" s="411"/>
      <c r="R267" s="411"/>
      <c r="S267" s="411"/>
      <c r="T267" s="411"/>
      <c r="U267" s="411"/>
      <c r="V267" s="411"/>
      <c r="W267" s="411"/>
      <c r="X267" s="411"/>
      <c r="Y267" s="411"/>
      <c r="Z267" s="411"/>
      <c r="AA267" s="411"/>
      <c r="AB267" s="411"/>
      <c r="AC267" s="411"/>
      <c r="AD267" s="411"/>
      <c r="AE267" s="411"/>
      <c r="AF267" s="500">
        <f>IFERROR(AN267,0)</f>
        <v>0</v>
      </c>
      <c r="AG267" s="512"/>
      <c r="AH267" s="526"/>
      <c r="AI267" s="538">
        <f>IFERROR(AO267,0)</f>
        <v>0</v>
      </c>
      <c r="AJ267" s="512"/>
      <c r="AK267" s="555"/>
      <c r="AN267" s="176" t="e">
        <f>ROUNDDOWN(AG266/AF266,3)</f>
        <v>#DIV/0!</v>
      </c>
      <c r="AO267" s="179" t="e">
        <f>ROUNDDOWN(AJ266/AI266,3)</f>
        <v>#DIV/0!</v>
      </c>
      <c r="AR267" s="182">
        <f>IFERROR(VLOOKUP(AR608,DAY!$A$2:$E$744,6,0),0)</f>
        <v>0</v>
      </c>
    </row>
    <row r="268" spans="1:53" ht="27.75" customHeight="1">
      <c r="A268" s="11"/>
      <c r="B268" s="388" t="str">
        <f>$B$28</f>
        <v>作業員E</v>
      </c>
      <c r="C268" s="397" t="s">
        <v>3</v>
      </c>
      <c r="D268" s="412"/>
      <c r="E268" s="412"/>
      <c r="F268" s="412"/>
      <c r="G268" s="412"/>
      <c r="H268" s="412"/>
      <c r="I268" s="412"/>
      <c r="J268" s="412"/>
      <c r="K268" s="412"/>
      <c r="L268" s="412"/>
      <c r="M268" s="412"/>
      <c r="N268" s="412"/>
      <c r="O268" s="412"/>
      <c r="P268" s="412"/>
      <c r="Q268" s="412"/>
      <c r="R268" s="412"/>
      <c r="S268" s="412"/>
      <c r="T268" s="412"/>
      <c r="U268" s="412"/>
      <c r="V268" s="412"/>
      <c r="W268" s="412"/>
      <c r="X268" s="412"/>
      <c r="Y268" s="412"/>
      <c r="Z268" s="412"/>
      <c r="AA268" s="412"/>
      <c r="AB268" s="412"/>
      <c r="AC268" s="412"/>
      <c r="AD268" s="412"/>
      <c r="AE268" s="412"/>
      <c r="AF268" s="499">
        <f>IF(COUNT(D268:AE268)=0,+(COUNTIF(D268:AE268,"作業"))+(COUNTIF(D268:AE268,"休日")),"")</f>
        <v>0</v>
      </c>
      <c r="AG268" s="511">
        <f>IF(+COUNT(D268:AE268)=0,(COUNTIF(D268:AE268,"休日")),"")</f>
        <v>0</v>
      </c>
      <c r="AH268" s="525">
        <f>IFERROR(IF(COUNTA(D268:AE268)=0,0,IF(COUNTA(D268:AE268)&lt;28,$G$359,IF(AN269&gt;0.284,$G$357,$G$358))),0)</f>
        <v>0</v>
      </c>
      <c r="AI268" s="537">
        <f>IF(COUNT(D269:AE269)=0,+(COUNTIF(D269:AE269,"作業"))+(COUNTIF(D269:AE269,"休日")),"")</f>
        <v>0</v>
      </c>
      <c r="AJ268" s="511">
        <f>IF(COUNT(D269:AE269)=0,(COUNTIF(D269:AE269,"休日")),"")</f>
        <v>0</v>
      </c>
      <c r="AK268" s="554">
        <f>IFERROR(IF(COUNTA(D269:AE269)=0,0,IF(COUNTA(D269:AE269)&lt;28,$G$359,IF(AO269&gt;0.284,$G$355,$G$356))),0)</f>
        <v>0</v>
      </c>
      <c r="AM268" s="3"/>
      <c r="AN268" s="177"/>
      <c r="AO268" s="177"/>
      <c r="AP268" s="3"/>
      <c r="AQ268" s="3"/>
      <c r="AR268" s="24">
        <f>IFERROR(VLOOKUP(AR610,DAY!$A$2:$E$744,5,0),0)</f>
        <v>0</v>
      </c>
      <c r="AS268" s="3"/>
      <c r="AT268" s="3"/>
      <c r="AU268" s="3"/>
      <c r="AV268" s="3"/>
      <c r="AW268" s="3"/>
      <c r="AX268" s="3"/>
      <c r="AY268" s="3"/>
      <c r="AZ268" s="3"/>
      <c r="BA268" s="3"/>
    </row>
    <row r="269" spans="1:53" ht="27.75" customHeight="1">
      <c r="A269" s="11"/>
      <c r="B269" s="389"/>
      <c r="C269" s="398" t="s">
        <v>14</v>
      </c>
      <c r="D269" s="411"/>
      <c r="E269" s="411"/>
      <c r="F269" s="411"/>
      <c r="G269" s="411"/>
      <c r="H269" s="411"/>
      <c r="I269" s="411"/>
      <c r="J269" s="411"/>
      <c r="K269" s="411"/>
      <c r="L269" s="411"/>
      <c r="M269" s="411"/>
      <c r="N269" s="411"/>
      <c r="O269" s="411"/>
      <c r="P269" s="411"/>
      <c r="Q269" s="411"/>
      <c r="R269" s="411"/>
      <c r="S269" s="411"/>
      <c r="T269" s="411"/>
      <c r="U269" s="411"/>
      <c r="V269" s="411"/>
      <c r="W269" s="411"/>
      <c r="X269" s="411"/>
      <c r="Y269" s="411"/>
      <c r="Z269" s="411"/>
      <c r="AA269" s="411"/>
      <c r="AB269" s="411"/>
      <c r="AC269" s="411"/>
      <c r="AD269" s="411"/>
      <c r="AE269" s="411"/>
      <c r="AF269" s="500">
        <f>IFERROR(AN269,0)</f>
        <v>0</v>
      </c>
      <c r="AG269" s="512"/>
      <c r="AH269" s="526"/>
      <c r="AI269" s="538">
        <f>IFERROR(AO269,0)</f>
        <v>0</v>
      </c>
      <c r="AJ269" s="512"/>
      <c r="AK269" s="555"/>
      <c r="AN269" s="176" t="e">
        <f>ROUNDDOWN(AG268/AF268,3)</f>
        <v>#DIV/0!</v>
      </c>
      <c r="AO269" s="179" t="e">
        <f>ROUNDDOWN(AJ268/AI268,3)</f>
        <v>#DIV/0!</v>
      </c>
      <c r="AR269" s="182">
        <f>IFERROR(VLOOKUP(AR610,DAY!$A$2:$E$744,6,0),0)</f>
        <v>0</v>
      </c>
    </row>
    <row r="270" spans="1:53" ht="27.75" customHeight="1">
      <c r="A270" s="11"/>
      <c r="B270" s="388" t="str">
        <f>$B$30</f>
        <v>作業員F</v>
      </c>
      <c r="C270" s="397" t="s">
        <v>3</v>
      </c>
      <c r="D270" s="412"/>
      <c r="E270" s="412"/>
      <c r="F270" s="412"/>
      <c r="G270" s="412"/>
      <c r="H270" s="412"/>
      <c r="I270" s="412"/>
      <c r="J270" s="412"/>
      <c r="K270" s="412"/>
      <c r="L270" s="412"/>
      <c r="M270" s="412"/>
      <c r="N270" s="412"/>
      <c r="O270" s="412"/>
      <c r="P270" s="412"/>
      <c r="Q270" s="412"/>
      <c r="R270" s="412"/>
      <c r="S270" s="412"/>
      <c r="T270" s="412"/>
      <c r="U270" s="412"/>
      <c r="V270" s="412"/>
      <c r="W270" s="412"/>
      <c r="X270" s="412"/>
      <c r="Y270" s="412"/>
      <c r="Z270" s="412"/>
      <c r="AA270" s="412"/>
      <c r="AB270" s="412"/>
      <c r="AC270" s="412"/>
      <c r="AD270" s="412"/>
      <c r="AE270" s="412"/>
      <c r="AF270" s="499">
        <f>IF(COUNT(D270:AE270)=0,+(COUNTIF(D270:AE270,"作業"))+(COUNTIF(D270:AE270,"休日")),"")</f>
        <v>0</v>
      </c>
      <c r="AG270" s="511">
        <f>IF(+COUNT(D270:AE270)=0,(COUNTIF(D270:AE270,"休日")),"")</f>
        <v>0</v>
      </c>
      <c r="AH270" s="525">
        <f>IFERROR(IF(COUNTA(D270:AE270)=0,0,IF(COUNTA(D270:AE270)&lt;28,$G$359,IF(AN271&gt;0.284,$G$357,$G$358))),0)</f>
        <v>0</v>
      </c>
      <c r="AI270" s="537">
        <f>IF(COUNT(D271:AE271)=0,+(COUNTIF(D271:AE271,"作業"))+(COUNTIF(D271:AE271,"休日")),"")</f>
        <v>0</v>
      </c>
      <c r="AJ270" s="511">
        <f>IF(COUNT(D271:AE271)=0,(COUNTIF(D271:AE271,"休日")),"")</f>
        <v>0</v>
      </c>
      <c r="AK270" s="554">
        <f>IFERROR(IF(COUNTA(D271:AE271)=0,0,IF(COUNTA(D271:AE271)&lt;28,$G$359,IF(AO271&gt;0.284,$G$355,$G$356))),0)</f>
        <v>0</v>
      </c>
      <c r="AM270" s="3"/>
      <c r="AN270" s="177"/>
      <c r="AO270" s="177"/>
      <c r="AR270" s="24">
        <f>IFERROR(VLOOKUP(AR395,DAY!$A$2:$E$744,5,0),0)</f>
        <v>0</v>
      </c>
    </row>
    <row r="271" spans="1:53" ht="27.75" customHeight="1">
      <c r="A271" s="12"/>
      <c r="B271" s="389"/>
      <c r="C271" s="400" t="s">
        <v>14</v>
      </c>
      <c r="D271" s="414"/>
      <c r="E271" s="414"/>
      <c r="F271" s="414"/>
      <c r="G271" s="414"/>
      <c r="H271" s="414"/>
      <c r="I271" s="414"/>
      <c r="J271" s="414"/>
      <c r="K271" s="414"/>
      <c r="L271" s="414"/>
      <c r="M271" s="414"/>
      <c r="N271" s="414"/>
      <c r="O271" s="414"/>
      <c r="P271" s="414"/>
      <c r="Q271" s="414"/>
      <c r="R271" s="414"/>
      <c r="S271" s="414"/>
      <c r="T271" s="414"/>
      <c r="U271" s="414"/>
      <c r="V271" s="414"/>
      <c r="W271" s="414"/>
      <c r="X271" s="414"/>
      <c r="Y271" s="414"/>
      <c r="Z271" s="414"/>
      <c r="AA271" s="414"/>
      <c r="AB271" s="414"/>
      <c r="AC271" s="414"/>
      <c r="AD271" s="414"/>
      <c r="AE271" s="414"/>
      <c r="AF271" s="502">
        <f>IFERROR(AN271,0)</f>
        <v>0</v>
      </c>
      <c r="AG271" s="514"/>
      <c r="AH271" s="529"/>
      <c r="AI271" s="540">
        <f>IFERROR(AO271,0)</f>
        <v>0</v>
      </c>
      <c r="AJ271" s="514"/>
      <c r="AK271" s="557"/>
      <c r="AN271" s="176" t="e">
        <f>ROUNDDOWN(AG270/AF270,3)</f>
        <v>#DIV/0!</v>
      </c>
      <c r="AO271" s="179" t="e">
        <f>ROUNDDOWN(AJ270/AI270,3)</f>
        <v>#DIV/0!</v>
      </c>
      <c r="AR271" s="182">
        <f>IFERROR(VLOOKUP(AR395,DAY!$A$2:$E$744,6,0),0)</f>
        <v>0</v>
      </c>
    </row>
    <row r="272" spans="1:53" ht="27.75" customHeight="1">
      <c r="A272" s="10" t="s">
        <v>86</v>
      </c>
      <c r="B272" s="384" t="s">
        <v>7</v>
      </c>
      <c r="C272" s="393"/>
      <c r="D272" s="21">
        <f>IFERROR(VLOOKUP(D385,DAY!$A$2:$E$3000,2,0),0)</f>
        <v>6</v>
      </c>
      <c r="E272" s="21">
        <f>IFERROR(VLOOKUP(E385,DAY!$A$2:$E$3000,2,0),0)</f>
        <v>6</v>
      </c>
      <c r="F272" s="21">
        <f>IFERROR(VLOOKUP(F385,DAY!$A$2:$E$3000,2,0),0)</f>
        <v>6</v>
      </c>
      <c r="G272" s="21">
        <f>IFERROR(VLOOKUP(G385,DAY!$A$2:$E$3000,2,0),0)</f>
        <v>6</v>
      </c>
      <c r="H272" s="21">
        <f>IFERROR(VLOOKUP(H385,DAY!$A$2:$E$3000,2,0),0)</f>
        <v>6</v>
      </c>
      <c r="I272" s="21">
        <f>IFERROR(VLOOKUP(I385,DAY!$A$2:$E$3000,2,0),0)</f>
        <v>6</v>
      </c>
      <c r="J272" s="21">
        <f>IFERROR(VLOOKUP(J385,DAY!$A$2:$E$3000,2,0),0)</f>
        <v>6</v>
      </c>
      <c r="K272" s="21">
        <f>IFERROR(VLOOKUP(K385,DAY!$A$2:$E$3000,2,0),0)</f>
        <v>6</v>
      </c>
      <c r="L272" s="21">
        <f>IFERROR(VLOOKUP(L385,DAY!$A$2:$E$3000,2,0),0)</f>
        <v>7</v>
      </c>
      <c r="M272" s="21">
        <f>IFERROR(VLOOKUP(M385,DAY!$A$2:$E$3000,2,0),0)</f>
        <v>7</v>
      </c>
      <c r="N272" s="21">
        <f>IFERROR(VLOOKUP(N385,DAY!$A$2:$E$3000,2,0),0)</f>
        <v>7</v>
      </c>
      <c r="O272" s="21">
        <f>IFERROR(VLOOKUP(O385,DAY!$A$2:$E$3000,2,0),0)</f>
        <v>7</v>
      </c>
      <c r="P272" s="21">
        <f>IFERROR(VLOOKUP(P385,DAY!$A$2:$E$3000,2,0),0)</f>
        <v>7</v>
      </c>
      <c r="Q272" s="21">
        <f>IFERROR(VLOOKUP(Q385,DAY!$A$2:$E$3000,2,0),0)</f>
        <v>7</v>
      </c>
      <c r="R272" s="21">
        <f>IFERROR(VLOOKUP(R385,DAY!$A$2:$E$3000,2,0),0)</f>
        <v>7</v>
      </c>
      <c r="S272" s="21">
        <f>IFERROR(VLOOKUP(S385,DAY!$A$2:$E$3000,2,0),0)</f>
        <v>7</v>
      </c>
      <c r="T272" s="21">
        <f>IFERROR(VLOOKUP(T385,DAY!$A$2:$E$3000,2,0),0)</f>
        <v>7</v>
      </c>
      <c r="U272" s="21">
        <f>IFERROR(VLOOKUP(U385,DAY!$A$2:$E$3000,2,0),0)</f>
        <v>7</v>
      </c>
      <c r="V272" s="21">
        <f>IFERROR(VLOOKUP(V385,DAY!$A$2:$E$3000,2,0),0)</f>
        <v>7</v>
      </c>
      <c r="W272" s="21">
        <f>IFERROR(VLOOKUP(W385,DAY!$A$2:$E$3000,2,0),0)</f>
        <v>7</v>
      </c>
      <c r="X272" s="21">
        <f>IFERROR(VLOOKUP(X385,DAY!$A$2:$E$3000,2,0),0)</f>
        <v>7</v>
      </c>
      <c r="Y272" s="21">
        <f>IFERROR(VLOOKUP(Y385,DAY!$A$2:$E$3000,2,0),0)</f>
        <v>7</v>
      </c>
      <c r="Z272" s="21">
        <f>IFERROR(VLOOKUP(Z385,DAY!$A$2:$E$3000,2,0),0)</f>
        <v>7</v>
      </c>
      <c r="AA272" s="21">
        <f>IFERROR(VLOOKUP(AA385,DAY!$A$2:$E$3000,2,0),0)</f>
        <v>7</v>
      </c>
      <c r="AB272" s="21">
        <f>IFERROR(VLOOKUP(AB385,DAY!$A$2:$E$3000,2,0),0)</f>
        <v>7</v>
      </c>
      <c r="AC272" s="21">
        <f>IFERROR(VLOOKUP(AC385,DAY!$A$2:$E$3000,2,0),0)</f>
        <v>7</v>
      </c>
      <c r="AD272" s="21">
        <f>IFERROR(VLOOKUP(AD385,DAY!$A$2:$E$3000,2,0),0)</f>
        <v>7</v>
      </c>
      <c r="AE272" s="21">
        <f>IFERROR(VLOOKUP(AE385,DAY!$A$2:$E$3000,2,0),0)</f>
        <v>7</v>
      </c>
      <c r="AF272" s="503" t="s">
        <v>23</v>
      </c>
      <c r="AG272" s="515" t="s">
        <v>6</v>
      </c>
      <c r="AH272" s="523" t="s">
        <v>93</v>
      </c>
      <c r="AI272" s="535" t="s">
        <v>23</v>
      </c>
      <c r="AJ272" s="509" t="s">
        <v>26</v>
      </c>
      <c r="AK272" s="129" t="s">
        <v>93</v>
      </c>
      <c r="AL272" s="3"/>
      <c r="AN272" s="177"/>
      <c r="AO272" s="177"/>
      <c r="AR272" s="183">
        <f>IFERROR(VLOOKUP(AR395,DAY!$A$2:$E$744,7,0),0)</f>
        <v>0</v>
      </c>
    </row>
    <row r="273" spans="1:53" ht="27.75" customHeight="1">
      <c r="A273" s="11"/>
      <c r="B273" s="385" t="s">
        <v>8</v>
      </c>
      <c r="C273" s="394"/>
      <c r="D273" s="22">
        <f>IFERROR(VLOOKUP(D385,DAY!$A$2:$E$3000,3,0),0)</f>
        <v>23</v>
      </c>
      <c r="E273" s="22">
        <f>IFERROR(VLOOKUP(E385,DAY!$A$2:$E$3000,3,0),0)</f>
        <v>24</v>
      </c>
      <c r="F273" s="22">
        <f>IFERROR(VLOOKUP(F385,DAY!$A$2:$E$3000,3,0),0)</f>
        <v>25</v>
      </c>
      <c r="G273" s="22">
        <f>IFERROR(VLOOKUP(G385,DAY!$A$2:$E$3000,3,0),0)</f>
        <v>26</v>
      </c>
      <c r="H273" s="22">
        <f>IFERROR(VLOOKUP(H385,DAY!$A$2:$E$3000,3,0),0)</f>
        <v>27</v>
      </c>
      <c r="I273" s="22">
        <f>IFERROR(VLOOKUP(I385,DAY!$A$2:$E$3000,3,0),0)</f>
        <v>28</v>
      </c>
      <c r="J273" s="22">
        <f>IFERROR(VLOOKUP(J385,DAY!$A$2:$E$3000,3,0),0)</f>
        <v>29</v>
      </c>
      <c r="K273" s="22">
        <f>IFERROR(VLOOKUP(K385,DAY!$A$2:$E$3000,3,0),0)</f>
        <v>30</v>
      </c>
      <c r="L273" s="22">
        <f>IFERROR(VLOOKUP(L385,DAY!$A$2:$E$3000,3,0),0)</f>
        <v>1</v>
      </c>
      <c r="M273" s="22">
        <f>IFERROR(VLOOKUP(M385,DAY!$A$2:$E$3000,3,0),0)</f>
        <v>2</v>
      </c>
      <c r="N273" s="22">
        <f>IFERROR(VLOOKUP(N385,DAY!$A$2:$E$3000,3,0),0)</f>
        <v>3</v>
      </c>
      <c r="O273" s="22">
        <f>IFERROR(VLOOKUP(O385,DAY!$A$2:$E$3000,3,0),0)</f>
        <v>4</v>
      </c>
      <c r="P273" s="22">
        <f>IFERROR(VLOOKUP(P385,DAY!$A$2:$E$3000,3,0),0)</f>
        <v>5</v>
      </c>
      <c r="Q273" s="22">
        <f>IFERROR(VLOOKUP(Q385,DAY!$A$2:$E$3000,3,0),0)</f>
        <v>6</v>
      </c>
      <c r="R273" s="22">
        <f>IFERROR(VLOOKUP(R385,DAY!$A$2:$E$3000,3,0),0)</f>
        <v>7</v>
      </c>
      <c r="S273" s="22">
        <f>IFERROR(VLOOKUP(S385,DAY!$A$2:$E$3000,3,0),0)</f>
        <v>8</v>
      </c>
      <c r="T273" s="22">
        <f>IFERROR(VLOOKUP(T385,DAY!$A$2:$E$3000,3,0),0)</f>
        <v>9</v>
      </c>
      <c r="U273" s="22">
        <f>IFERROR(VLOOKUP(U385,DAY!$A$2:$E$3000,3,0),0)</f>
        <v>10</v>
      </c>
      <c r="V273" s="22">
        <f>IFERROR(VLOOKUP(V385,DAY!$A$2:$E$3000,3,0),0)</f>
        <v>11</v>
      </c>
      <c r="W273" s="22">
        <f>IFERROR(VLOOKUP(W385,DAY!$A$2:$E$3000,3,0),0)</f>
        <v>12</v>
      </c>
      <c r="X273" s="22">
        <f>IFERROR(VLOOKUP(X385,DAY!$A$2:$E$3000,3,0),0)</f>
        <v>13</v>
      </c>
      <c r="Y273" s="22">
        <f>IFERROR(VLOOKUP(Y385,DAY!$A$2:$E$3000,3,0),0)</f>
        <v>14</v>
      </c>
      <c r="Z273" s="22">
        <f>IFERROR(VLOOKUP(Z385,DAY!$A$2:$E$3000,3,0),0)</f>
        <v>15</v>
      </c>
      <c r="AA273" s="22">
        <f>IFERROR(VLOOKUP(AA385,DAY!$A$2:$E$3000,3,0),0)</f>
        <v>16</v>
      </c>
      <c r="AB273" s="22">
        <f>IFERROR(VLOOKUP(AB385,DAY!$A$2:$E$3000,3,0),0)</f>
        <v>17</v>
      </c>
      <c r="AC273" s="22">
        <f>IFERROR(VLOOKUP(AC385,DAY!$A$2:$E$3000,3,0),0)</f>
        <v>18</v>
      </c>
      <c r="AD273" s="22">
        <f>IFERROR(VLOOKUP(AD385,DAY!$A$2:$E$3000,3,0),0)</f>
        <v>19</v>
      </c>
      <c r="AE273" s="89">
        <f>IFERROR(VLOOKUP(AE385,DAY!$A$2:$E$3000,3,0),0)</f>
        <v>20</v>
      </c>
      <c r="AF273" s="498"/>
      <c r="AG273" s="510"/>
      <c r="AH273" s="523"/>
      <c r="AI273" s="536"/>
      <c r="AJ273" s="510"/>
      <c r="AK273" s="129"/>
      <c r="AN273" s="177"/>
      <c r="AO273" s="177"/>
      <c r="AR273" s="19">
        <f>IFERROR(VLOOKUP(AR401,DAY!$A$2:$E$744,2,0),0)</f>
        <v>0</v>
      </c>
    </row>
    <row r="274" spans="1:53" ht="27.75" customHeight="1">
      <c r="A274" s="11"/>
      <c r="B274" s="386" t="s">
        <v>9</v>
      </c>
      <c r="C274" s="395"/>
      <c r="D274" s="23" t="str">
        <f>IFERROR(VLOOKUP(D385,DAY!$A$2:$E$3000,4,0),0)</f>
        <v>月</v>
      </c>
      <c r="E274" s="23" t="str">
        <f>IFERROR(VLOOKUP(E385,DAY!$A$2:$E$3000,4,0),0)</f>
        <v>火</v>
      </c>
      <c r="F274" s="23" t="str">
        <f>IFERROR(VLOOKUP(F385,DAY!$A$2:$E$3000,4,0),0)</f>
        <v>水</v>
      </c>
      <c r="G274" s="23" t="str">
        <f>IFERROR(VLOOKUP(G385,DAY!$A$2:$E$3000,4,0),0)</f>
        <v>木</v>
      </c>
      <c r="H274" s="23" t="str">
        <f>IFERROR(VLOOKUP(H385,DAY!$A$2:$E$3000,4,0),0)</f>
        <v>金</v>
      </c>
      <c r="I274" s="23" t="str">
        <f>IFERROR(VLOOKUP(I385,DAY!$A$2:$E$3000,4,0),0)</f>
        <v>土</v>
      </c>
      <c r="J274" s="23" t="str">
        <f>IFERROR(VLOOKUP(J385,DAY!$A$2:$E$3000,4,0),0)</f>
        <v>日</v>
      </c>
      <c r="K274" s="23" t="str">
        <f>IFERROR(VLOOKUP(K385,DAY!$A$2:$E$3000,4,0),0)</f>
        <v>月</v>
      </c>
      <c r="L274" s="23" t="str">
        <f>IFERROR(VLOOKUP(L385,DAY!$A$2:$E$3000,4,0),0)</f>
        <v>火</v>
      </c>
      <c r="M274" s="23" t="str">
        <f>IFERROR(VLOOKUP(M385,DAY!$A$2:$E$3000,4,0),0)</f>
        <v>水</v>
      </c>
      <c r="N274" s="23" t="str">
        <f>IFERROR(VLOOKUP(N385,DAY!$A$2:$E$3000,4,0),0)</f>
        <v>木</v>
      </c>
      <c r="O274" s="23" t="str">
        <f>IFERROR(VLOOKUP(O385,DAY!$A$2:$E$3000,4,0),0)</f>
        <v>金</v>
      </c>
      <c r="P274" s="23" t="str">
        <f>IFERROR(VLOOKUP(P385,DAY!$A$2:$E$3000,4,0),0)</f>
        <v>土</v>
      </c>
      <c r="Q274" s="23" t="str">
        <f>IFERROR(VLOOKUP(Q385,DAY!$A$2:$E$3000,4,0),0)</f>
        <v>日</v>
      </c>
      <c r="R274" s="23" t="str">
        <f>IFERROR(VLOOKUP(R385,DAY!$A$2:$E$3000,4,0),0)</f>
        <v>月</v>
      </c>
      <c r="S274" s="23" t="str">
        <f>IFERROR(VLOOKUP(S385,DAY!$A$2:$E$3000,4,0),0)</f>
        <v>火</v>
      </c>
      <c r="T274" s="23" t="str">
        <f>IFERROR(VLOOKUP(T385,DAY!$A$2:$E$3000,4,0),0)</f>
        <v>水</v>
      </c>
      <c r="U274" s="23" t="str">
        <f>IFERROR(VLOOKUP(U385,DAY!$A$2:$E$3000,4,0),0)</f>
        <v>木</v>
      </c>
      <c r="V274" s="23" t="str">
        <f>IFERROR(VLOOKUP(V385,DAY!$A$2:$E$3000,4,0),0)</f>
        <v>金</v>
      </c>
      <c r="W274" s="23" t="str">
        <f>IFERROR(VLOOKUP(W385,DAY!$A$2:$E$3000,4,0),0)</f>
        <v>土</v>
      </c>
      <c r="X274" s="23" t="str">
        <f>IFERROR(VLOOKUP(X385,DAY!$A$2:$E$3000,4,0),0)</f>
        <v>日</v>
      </c>
      <c r="Y274" s="23" t="str">
        <f>IFERROR(VLOOKUP(Y385,DAY!$A$2:$E$3000,4,0),0)</f>
        <v>月</v>
      </c>
      <c r="Z274" s="23" t="str">
        <f>IFERROR(VLOOKUP(Z385,DAY!$A$2:$E$3000,4,0),0)</f>
        <v>火</v>
      </c>
      <c r="AA274" s="23" t="str">
        <f>IFERROR(VLOOKUP(AA385,DAY!$A$2:$E$3000,4,0),0)</f>
        <v>水</v>
      </c>
      <c r="AB274" s="23" t="str">
        <f>IFERROR(VLOOKUP(AB385,DAY!$A$2:$E$3000,4,0),0)</f>
        <v>木</v>
      </c>
      <c r="AC274" s="23" t="str">
        <f>IFERROR(VLOOKUP(AC385,DAY!$A$2:$E$3000,4,0),0)</f>
        <v>金</v>
      </c>
      <c r="AD274" s="23" t="str">
        <f>IFERROR(VLOOKUP(AD385,DAY!$A$2:$E$3000,4,0),0)</f>
        <v>土</v>
      </c>
      <c r="AE274" s="23" t="str">
        <f>IFERROR(VLOOKUP(AE385,DAY!$A$2:$E$3000,4,0),0)</f>
        <v>日</v>
      </c>
      <c r="AF274" s="498"/>
      <c r="AG274" s="510"/>
      <c r="AH274" s="523"/>
      <c r="AI274" s="536"/>
      <c r="AJ274" s="510"/>
      <c r="AK274" s="129"/>
      <c r="AN274" s="177"/>
      <c r="AO274" s="177"/>
      <c r="AR274" s="25">
        <f>IFERROR(VLOOKUP(AR401,DAY!$A$2:$E$744,3,0),0)</f>
        <v>0</v>
      </c>
    </row>
    <row r="275" spans="1:53" ht="89.25" customHeight="1">
      <c r="A275" s="11"/>
      <c r="B275" s="387" t="s">
        <v>11</v>
      </c>
      <c r="C275" s="396"/>
      <c r="D275" s="24" t="str">
        <f>IFERROR(VLOOKUP(D385,DAY!$A$2:$E$3000,5,0),0)</f>
        <v/>
      </c>
      <c r="E275" s="24" t="str">
        <f>IFERROR(VLOOKUP(E385,DAY!$A$2:$E$3000,5,0),0)</f>
        <v/>
      </c>
      <c r="F275" s="24" t="str">
        <f>IFERROR(VLOOKUP(F385,DAY!$A$2:$E$3000,5,0),0)</f>
        <v/>
      </c>
      <c r="G275" s="24" t="str">
        <f>IFERROR(VLOOKUP(G385,DAY!$A$2:$E$3000,5,0),0)</f>
        <v/>
      </c>
      <c r="H275" s="24" t="str">
        <f>IFERROR(VLOOKUP(H385,DAY!$A$2:$E$3000,5,0),0)</f>
        <v/>
      </c>
      <c r="I275" s="24" t="str">
        <f>IFERROR(VLOOKUP(I385,DAY!$A$2:$E$3000,5,0),0)</f>
        <v/>
      </c>
      <c r="J275" s="24" t="str">
        <f>IFERROR(VLOOKUP(J385,DAY!$A$2:$E$3000,5,0),0)</f>
        <v/>
      </c>
      <c r="K275" s="24" t="str">
        <f>IFERROR(VLOOKUP(K385,DAY!$A$2:$E$3000,5,0),0)</f>
        <v/>
      </c>
      <c r="L275" s="24" t="str">
        <f>IFERROR(VLOOKUP(L385,DAY!$A$2:$E$3000,5,0),0)</f>
        <v/>
      </c>
      <c r="M275" s="24" t="str">
        <f>IFERROR(VLOOKUP(M385,DAY!$A$2:$E$3000,5,0),0)</f>
        <v/>
      </c>
      <c r="N275" s="24" t="str">
        <f>IFERROR(VLOOKUP(N385,DAY!$A$2:$E$3000,5,0),0)</f>
        <v/>
      </c>
      <c r="O275" s="24" t="str">
        <f>IFERROR(VLOOKUP(O385,DAY!$A$2:$E$3000,5,0),0)</f>
        <v/>
      </c>
      <c r="P275" s="24" t="str">
        <f>IFERROR(VLOOKUP(P385,DAY!$A$2:$E$3000,5,0),0)</f>
        <v/>
      </c>
      <c r="Q275" s="24" t="str">
        <f>IFERROR(VLOOKUP(Q385,DAY!$A$2:$E$3000,5,0),0)</f>
        <v/>
      </c>
      <c r="R275" s="24" t="str">
        <f>IFERROR(VLOOKUP(R385,DAY!$A$2:$E$3000,5,0),0)</f>
        <v/>
      </c>
      <c r="S275" s="24" t="str">
        <f>IFERROR(VLOOKUP(S385,DAY!$A$2:$E$3000,5,0),0)</f>
        <v/>
      </c>
      <c r="T275" s="24" t="str">
        <f>IFERROR(VLOOKUP(T385,DAY!$A$2:$E$3000,5,0),0)</f>
        <v/>
      </c>
      <c r="U275" s="24" t="str">
        <f>IFERROR(VLOOKUP(U385,DAY!$A$2:$E$3000,5,0),0)</f>
        <v/>
      </c>
      <c r="V275" s="24" t="str">
        <f>IFERROR(VLOOKUP(V385,DAY!$A$2:$E$3000,5,0),0)</f>
        <v/>
      </c>
      <c r="W275" s="24" t="str">
        <f>IFERROR(VLOOKUP(W385,DAY!$A$2:$E$3000,5,0),0)</f>
        <v/>
      </c>
      <c r="X275" s="24" t="str">
        <f>IFERROR(VLOOKUP(X385,DAY!$A$2:$E$3000,5,0),0)</f>
        <v/>
      </c>
      <c r="Y275" s="24" t="str">
        <f>IFERROR(VLOOKUP(Y385,DAY!$A$2:$E$3000,5,0),0)</f>
        <v/>
      </c>
      <c r="Z275" s="24" t="str">
        <f>IFERROR(VLOOKUP(Z385,DAY!$A$2:$E$3000,5,0),0)</f>
        <v/>
      </c>
      <c r="AA275" s="24" t="str">
        <f>IFERROR(VLOOKUP(AA385,DAY!$A$2:$E$3000,5,0),0)</f>
        <v/>
      </c>
      <c r="AB275" s="24" t="str">
        <f>IFERROR(VLOOKUP(AB385,DAY!$A$2:$E$3000,5,0),0)</f>
        <v/>
      </c>
      <c r="AC275" s="24" t="str">
        <f>IFERROR(VLOOKUP(AC385,DAY!$A$2:$E$3000,5,0),0)</f>
        <v/>
      </c>
      <c r="AD275" s="24" t="str">
        <f>IFERROR(VLOOKUP(AD385,DAY!$A$2:$E$3000,5,0),0)</f>
        <v/>
      </c>
      <c r="AE275" s="24" t="str">
        <f>IFERROR(VLOOKUP(AE385,DAY!$A$2:$E$3000,5,0),0)</f>
        <v/>
      </c>
      <c r="AF275" s="498"/>
      <c r="AG275" s="510"/>
      <c r="AH275" s="524"/>
      <c r="AI275" s="536"/>
      <c r="AJ275" s="510"/>
      <c r="AK275" s="130"/>
      <c r="AN275" s="173"/>
      <c r="AO275" s="173"/>
      <c r="AR275" s="25">
        <f>IFERROR(VLOOKUP(AR401,DAY!$A$2:$E$744,4,0),0)</f>
        <v>0</v>
      </c>
    </row>
    <row r="276" spans="1:53" ht="27.75" customHeight="1">
      <c r="A276" s="11"/>
      <c r="B276" s="388" t="str">
        <f>$B$20</f>
        <v>作業員A</v>
      </c>
      <c r="C276" s="397" t="s">
        <v>3</v>
      </c>
      <c r="D276" s="412"/>
      <c r="E276" s="412"/>
      <c r="F276" s="412"/>
      <c r="G276" s="412"/>
      <c r="H276" s="412"/>
      <c r="I276" s="412"/>
      <c r="J276" s="412"/>
      <c r="K276" s="412"/>
      <c r="L276" s="412"/>
      <c r="M276" s="412"/>
      <c r="N276" s="412"/>
      <c r="O276" s="412"/>
      <c r="P276" s="412"/>
      <c r="Q276" s="412"/>
      <c r="R276" s="412"/>
      <c r="S276" s="412"/>
      <c r="T276" s="412"/>
      <c r="U276" s="412"/>
      <c r="V276" s="412"/>
      <c r="W276" s="412"/>
      <c r="X276" s="412"/>
      <c r="Y276" s="412"/>
      <c r="Z276" s="412"/>
      <c r="AA276" s="412"/>
      <c r="AB276" s="412"/>
      <c r="AC276" s="412"/>
      <c r="AD276" s="412"/>
      <c r="AE276" s="412"/>
      <c r="AF276" s="499">
        <f>IF(COUNT(D276:AE276)=0,+(COUNTIF(D276:AE276,"作業"))+(COUNTIF(D276:AE276,"休日")),"")</f>
        <v>0</v>
      </c>
      <c r="AG276" s="511">
        <f>IF(+COUNT(D276:AE276)=0,(COUNTIF(D276:AE276,"休日")),"")</f>
        <v>0</v>
      </c>
      <c r="AH276" s="525">
        <f>IFERROR(IF(COUNTA(D276:AE276)=0,0,IF(COUNTA(D276:AE276)&lt;28,$G$359,IF(AN277&gt;0.284,$G$357,$G$358))),0)</f>
        <v>0</v>
      </c>
      <c r="AI276" s="537">
        <f>IF(COUNT(D277:AE277)=0,+(COUNTIF(D277:AE277,"作業"))+(COUNTIF(D277:AE277,"休日")),"")</f>
        <v>0</v>
      </c>
      <c r="AJ276" s="511">
        <f>IF(COUNT(D277:AE277)=0,(COUNTIF(D277:AE277,"休日")),"")</f>
        <v>0</v>
      </c>
      <c r="AK276" s="554">
        <f>IFERROR(IF(COUNTA(D277:AE277)=0,0,IF(COUNTA(D277:AE277)&lt;28,$G$359,IF(AO277&gt;0.284,$G$355,$G$356))),0)</f>
        <v>0</v>
      </c>
      <c r="AM276" s="3"/>
      <c r="AN276" s="177"/>
      <c r="AO276" s="177"/>
      <c r="AP276" s="3"/>
      <c r="AQ276" s="3"/>
      <c r="AR276" s="24">
        <f>IFERROR(VLOOKUP(AR624,DAY!$A$2:$E$744,5,0),0)</f>
        <v>0</v>
      </c>
      <c r="AS276" s="3"/>
      <c r="AT276" s="3"/>
      <c r="AU276" s="3"/>
      <c r="AV276" s="3"/>
      <c r="AW276" s="3"/>
      <c r="AX276" s="3"/>
      <c r="AY276" s="3"/>
      <c r="AZ276" s="3"/>
      <c r="BA276" s="3"/>
    </row>
    <row r="277" spans="1:53" ht="27.75" customHeight="1">
      <c r="A277" s="11"/>
      <c r="B277" s="389"/>
      <c r="C277" s="398" t="s">
        <v>14</v>
      </c>
      <c r="D277" s="411"/>
      <c r="E277" s="411"/>
      <c r="F277" s="411"/>
      <c r="G277" s="411"/>
      <c r="H277" s="411"/>
      <c r="I277" s="411"/>
      <c r="J277" s="411"/>
      <c r="K277" s="411"/>
      <c r="L277" s="411"/>
      <c r="M277" s="411"/>
      <c r="N277" s="411"/>
      <c r="O277" s="411"/>
      <c r="P277" s="411"/>
      <c r="Q277" s="411"/>
      <c r="R277" s="411"/>
      <c r="S277" s="411"/>
      <c r="T277" s="411"/>
      <c r="U277" s="411"/>
      <c r="V277" s="411"/>
      <c r="W277" s="411"/>
      <c r="X277" s="411"/>
      <c r="Y277" s="411"/>
      <c r="Z277" s="411"/>
      <c r="AA277" s="411"/>
      <c r="AB277" s="411"/>
      <c r="AC277" s="411"/>
      <c r="AD277" s="411"/>
      <c r="AE277" s="411"/>
      <c r="AF277" s="500">
        <f>IFERROR(AN277,0)</f>
        <v>0</v>
      </c>
      <c r="AG277" s="512"/>
      <c r="AH277" s="526"/>
      <c r="AI277" s="538">
        <f>IFERROR(AO277,0)</f>
        <v>0</v>
      </c>
      <c r="AJ277" s="512"/>
      <c r="AK277" s="555"/>
      <c r="AN277" s="176" t="e">
        <f>ROUNDDOWN(AG276/AF276,3)</f>
        <v>#DIV/0!</v>
      </c>
      <c r="AO277" s="179" t="e">
        <f>ROUNDDOWN(AJ276/AI276,3)</f>
        <v>#DIV/0!</v>
      </c>
      <c r="AR277" s="182">
        <f>IFERROR(VLOOKUP(AR624,DAY!$A$2:$E$744,6,0),0)</f>
        <v>0</v>
      </c>
    </row>
    <row r="278" spans="1:53" ht="27.75" customHeight="1">
      <c r="A278" s="11"/>
      <c r="B278" s="388" t="str">
        <f>$B$22</f>
        <v>作業員B</v>
      </c>
      <c r="C278" s="397" t="s">
        <v>3</v>
      </c>
      <c r="D278" s="412"/>
      <c r="E278" s="412"/>
      <c r="F278" s="412"/>
      <c r="G278" s="412"/>
      <c r="H278" s="412"/>
      <c r="I278" s="412"/>
      <c r="J278" s="412"/>
      <c r="K278" s="412"/>
      <c r="L278" s="412"/>
      <c r="M278" s="412"/>
      <c r="N278" s="412"/>
      <c r="O278" s="412"/>
      <c r="P278" s="412"/>
      <c r="Q278" s="412"/>
      <c r="R278" s="412"/>
      <c r="S278" s="412"/>
      <c r="T278" s="412"/>
      <c r="U278" s="412"/>
      <c r="V278" s="412"/>
      <c r="W278" s="412"/>
      <c r="X278" s="412"/>
      <c r="Y278" s="412"/>
      <c r="Z278" s="412"/>
      <c r="AA278" s="412"/>
      <c r="AB278" s="412"/>
      <c r="AC278" s="412"/>
      <c r="AD278" s="412"/>
      <c r="AE278" s="412"/>
      <c r="AF278" s="499">
        <f>IF(COUNT(D278:AE278)=0,+(COUNTIF(D278:AE278,"作業"))+(COUNTIF(D278:AE278,"休日")),"")</f>
        <v>0</v>
      </c>
      <c r="AG278" s="511">
        <f>IF(+COUNT(D278:AE278)=0,(COUNTIF(D278:AE278,"休日")),"")</f>
        <v>0</v>
      </c>
      <c r="AH278" s="525">
        <f>IFERROR(IF(COUNTA(D278:AE278)=0,0,IF(COUNTA(D278:AE278)&lt;28,$G$359,IF(AN279&gt;0.284,$G$357,$G$358))),0)</f>
        <v>0</v>
      </c>
      <c r="AI278" s="537">
        <f>IF(COUNT(D279:AE279)=0,+(COUNTIF(D279:AE279,"作業"))+(COUNTIF(D279:AE279,"休日")),"")</f>
        <v>0</v>
      </c>
      <c r="AJ278" s="511">
        <f>IF(COUNT(D279:AE279)=0,(COUNTIF(D279:AE279,"休日")),"")</f>
        <v>0</v>
      </c>
      <c r="AK278" s="554">
        <f>IFERROR(IF(COUNTA(D279:AE279)=0,0,IF(COUNTA(D279:AE279)&lt;28,$G$359,IF(AO279&gt;0.284,$G$355,$G$356))),0)</f>
        <v>0</v>
      </c>
      <c r="AM278" s="3"/>
      <c r="AN278" s="177"/>
      <c r="AO278" s="177"/>
      <c r="AP278" s="3"/>
      <c r="AQ278" s="3"/>
      <c r="AR278" s="24">
        <f>IFERROR(VLOOKUP(AR620,DAY!$A$2:$E$744,5,0),0)</f>
        <v>0</v>
      </c>
      <c r="AS278" s="3"/>
      <c r="AT278" s="3"/>
      <c r="AU278" s="3"/>
      <c r="AV278" s="3"/>
      <c r="AW278" s="3"/>
      <c r="AX278" s="3"/>
      <c r="AY278" s="3"/>
      <c r="AZ278" s="3"/>
      <c r="BA278" s="3"/>
    </row>
    <row r="279" spans="1:53" ht="27.75" customHeight="1">
      <c r="A279" s="11"/>
      <c r="B279" s="389"/>
      <c r="C279" s="398" t="s">
        <v>14</v>
      </c>
      <c r="D279" s="411"/>
      <c r="E279" s="411"/>
      <c r="F279" s="411"/>
      <c r="G279" s="411"/>
      <c r="H279" s="411"/>
      <c r="I279" s="411"/>
      <c r="J279" s="411"/>
      <c r="K279" s="411"/>
      <c r="L279" s="411"/>
      <c r="M279" s="411"/>
      <c r="N279" s="411"/>
      <c r="O279" s="411"/>
      <c r="P279" s="411"/>
      <c r="Q279" s="411"/>
      <c r="R279" s="411"/>
      <c r="S279" s="411"/>
      <c r="T279" s="411"/>
      <c r="U279" s="411"/>
      <c r="V279" s="411"/>
      <c r="W279" s="411"/>
      <c r="X279" s="411"/>
      <c r="Y279" s="411"/>
      <c r="Z279" s="411"/>
      <c r="AA279" s="411"/>
      <c r="AB279" s="411"/>
      <c r="AC279" s="411"/>
      <c r="AD279" s="411"/>
      <c r="AE279" s="411"/>
      <c r="AF279" s="500">
        <f>IFERROR(AN279,0)</f>
        <v>0</v>
      </c>
      <c r="AG279" s="512"/>
      <c r="AH279" s="526"/>
      <c r="AI279" s="538">
        <f>IFERROR(AO279,0)</f>
        <v>0</v>
      </c>
      <c r="AJ279" s="512"/>
      <c r="AK279" s="555"/>
      <c r="AN279" s="176" t="e">
        <f>ROUNDDOWN(AG278/AF278,3)</f>
        <v>#DIV/0!</v>
      </c>
      <c r="AO279" s="179" t="e">
        <f>ROUNDDOWN(AJ278/AI278,3)</f>
        <v>#DIV/0!</v>
      </c>
      <c r="AR279" s="182">
        <f>IFERROR(VLOOKUP(AR620,DAY!$A$2:$E$744,6,0),0)</f>
        <v>0</v>
      </c>
    </row>
    <row r="280" spans="1:53" ht="27.75" customHeight="1">
      <c r="A280" s="11"/>
      <c r="B280" s="388" t="str">
        <f>$B$24</f>
        <v>作業員C</v>
      </c>
      <c r="C280" s="397" t="s">
        <v>3</v>
      </c>
      <c r="D280" s="412"/>
      <c r="E280" s="412"/>
      <c r="F280" s="412"/>
      <c r="G280" s="412"/>
      <c r="H280" s="412"/>
      <c r="I280" s="412"/>
      <c r="J280" s="412"/>
      <c r="K280" s="412"/>
      <c r="L280" s="412"/>
      <c r="M280" s="412"/>
      <c r="N280" s="412"/>
      <c r="O280" s="412"/>
      <c r="P280" s="412"/>
      <c r="Q280" s="412"/>
      <c r="R280" s="412"/>
      <c r="S280" s="412"/>
      <c r="T280" s="412"/>
      <c r="U280" s="412"/>
      <c r="V280" s="412"/>
      <c r="W280" s="412"/>
      <c r="X280" s="412"/>
      <c r="Y280" s="412"/>
      <c r="Z280" s="412"/>
      <c r="AA280" s="412"/>
      <c r="AB280" s="412"/>
      <c r="AC280" s="412"/>
      <c r="AD280" s="412"/>
      <c r="AE280" s="412"/>
      <c r="AF280" s="499">
        <f>IF(COUNT(D280:AE280)=0,+(COUNTIF(D280:AE280,"作業"))+(COUNTIF(D280:AE280,"休日")),"")</f>
        <v>0</v>
      </c>
      <c r="AG280" s="511">
        <f>IF(+COUNT(D280:AE280)=0,(COUNTIF(D280:AE280,"休日")),"")</f>
        <v>0</v>
      </c>
      <c r="AH280" s="525">
        <f>IFERROR(IF(COUNTA(D280:AE280)=0,0,IF(COUNTA(D280:AE280)&lt;28,$G$359,IF(AN281&gt;0.284,$G$357,$G$358))),0)</f>
        <v>0</v>
      </c>
      <c r="AI280" s="537">
        <f>IF(COUNT(D281:AE281)=0,+(COUNTIF(D281:AE281,"作業"))+(COUNTIF(D281:AE281,"休日")),"")</f>
        <v>0</v>
      </c>
      <c r="AJ280" s="511">
        <f>IF(COUNT(D281:AE281)=0,(COUNTIF(D281:AE281,"休日")),"")</f>
        <v>0</v>
      </c>
      <c r="AK280" s="554">
        <f>IFERROR(IF(COUNTA(D281:AE281)=0,0,IF(COUNTA(D281:AE281)&lt;28,$G$359,IF(AO281&gt;0.284,$G$355,$G$356))),0)</f>
        <v>0</v>
      </c>
      <c r="AM280" s="3"/>
      <c r="AN280" s="177"/>
      <c r="AO280" s="177"/>
      <c r="AP280" s="3"/>
      <c r="AQ280" s="3"/>
      <c r="AR280" s="24">
        <f>IFERROR(VLOOKUP(AR622,DAY!$A$2:$E$744,5,0),0)</f>
        <v>0</v>
      </c>
      <c r="AS280" s="3"/>
      <c r="AT280" s="3"/>
      <c r="AU280" s="3"/>
      <c r="AV280" s="3"/>
      <c r="AW280" s="3"/>
      <c r="AX280" s="3"/>
      <c r="AY280" s="3"/>
      <c r="AZ280" s="3"/>
      <c r="BA280" s="3"/>
    </row>
    <row r="281" spans="1:53" ht="27.75" customHeight="1">
      <c r="A281" s="11"/>
      <c r="B281" s="389"/>
      <c r="C281" s="398" t="s">
        <v>14</v>
      </c>
      <c r="D281" s="411"/>
      <c r="E281" s="411"/>
      <c r="F281" s="411"/>
      <c r="G281" s="411"/>
      <c r="H281" s="411"/>
      <c r="I281" s="411"/>
      <c r="J281" s="411"/>
      <c r="K281" s="411"/>
      <c r="L281" s="411"/>
      <c r="M281" s="411"/>
      <c r="N281" s="411"/>
      <c r="O281" s="411"/>
      <c r="P281" s="411"/>
      <c r="Q281" s="411"/>
      <c r="R281" s="411"/>
      <c r="S281" s="411"/>
      <c r="T281" s="411"/>
      <c r="U281" s="411"/>
      <c r="V281" s="411"/>
      <c r="W281" s="411"/>
      <c r="X281" s="411"/>
      <c r="Y281" s="411"/>
      <c r="Z281" s="411"/>
      <c r="AA281" s="411"/>
      <c r="AB281" s="411"/>
      <c r="AC281" s="411"/>
      <c r="AD281" s="411"/>
      <c r="AE281" s="411"/>
      <c r="AF281" s="500">
        <f>IFERROR(AN281,0)</f>
        <v>0</v>
      </c>
      <c r="AG281" s="512"/>
      <c r="AH281" s="526"/>
      <c r="AI281" s="538">
        <f>IFERROR(AO281,0)</f>
        <v>0</v>
      </c>
      <c r="AJ281" s="512"/>
      <c r="AK281" s="555"/>
      <c r="AN281" s="176" t="e">
        <f>ROUNDDOWN(AG280/AF280,3)</f>
        <v>#DIV/0!</v>
      </c>
      <c r="AO281" s="179" t="e">
        <f>ROUNDDOWN(AJ280/AI280,3)</f>
        <v>#DIV/0!</v>
      </c>
      <c r="AR281" s="182">
        <f>IFERROR(VLOOKUP(AR622,DAY!$A$2:$E$744,6,0),0)</f>
        <v>0</v>
      </c>
    </row>
    <row r="282" spans="1:53" ht="27.75" customHeight="1">
      <c r="A282" s="11"/>
      <c r="B282" s="388" t="str">
        <f>$B$26</f>
        <v>作業員D</v>
      </c>
      <c r="C282" s="397" t="s">
        <v>3</v>
      </c>
      <c r="D282" s="412"/>
      <c r="E282" s="412"/>
      <c r="F282" s="412"/>
      <c r="G282" s="412"/>
      <c r="H282" s="412"/>
      <c r="I282" s="412"/>
      <c r="J282" s="412"/>
      <c r="K282" s="412"/>
      <c r="L282" s="412"/>
      <c r="M282" s="412"/>
      <c r="N282" s="412"/>
      <c r="O282" s="412"/>
      <c r="P282" s="412"/>
      <c r="Q282" s="412"/>
      <c r="R282" s="412"/>
      <c r="S282" s="412"/>
      <c r="T282" s="412"/>
      <c r="U282" s="412"/>
      <c r="V282" s="412"/>
      <c r="W282" s="412"/>
      <c r="X282" s="412"/>
      <c r="Y282" s="412"/>
      <c r="Z282" s="412"/>
      <c r="AA282" s="412"/>
      <c r="AB282" s="412"/>
      <c r="AC282" s="412"/>
      <c r="AD282" s="412"/>
      <c r="AE282" s="412"/>
      <c r="AF282" s="499">
        <f>IF(COUNT(D282:AE282)=0,+(COUNTIF(D282:AE282,"作業"))+(COUNTIF(D282:AE282,"休日")),"")</f>
        <v>0</v>
      </c>
      <c r="AG282" s="511">
        <f>IF(+COUNT(D282:AE282)=0,(COUNTIF(D282:AE282,"休日")),"")</f>
        <v>0</v>
      </c>
      <c r="AH282" s="525">
        <f>IFERROR(IF(COUNTA(D282:AE282)=0,0,IF(COUNTA(D282:AE282)&lt;28,$G$359,IF(AN283&gt;0.284,$G$357,$G$358))),0)</f>
        <v>0</v>
      </c>
      <c r="AI282" s="537">
        <f>IF(COUNT(D283:AE283)=0,+(COUNTIF(D283:AE283,"作業"))+(COUNTIF(D283:AE283,"休日")),"")</f>
        <v>0</v>
      </c>
      <c r="AJ282" s="511">
        <f>IF(COUNT(D283:AE283)=0,(COUNTIF(D283:AE283,"休日")),"")</f>
        <v>0</v>
      </c>
      <c r="AK282" s="554">
        <f>IFERROR(IF(COUNTA(D283:AE283)=0,0,IF(COUNTA(D283:AE283)&lt;28,$G$359,IF(AO283&gt;0.284,$G$355,$G$356))),0)</f>
        <v>0</v>
      </c>
      <c r="AM282" s="3"/>
      <c r="AN282" s="177"/>
      <c r="AO282" s="177"/>
      <c r="AP282" s="3"/>
      <c r="AQ282" s="3"/>
      <c r="AR282" s="24">
        <f>IFERROR(VLOOKUP(AR624,DAY!$A$2:$E$744,5,0),0)</f>
        <v>0</v>
      </c>
      <c r="AS282" s="3"/>
      <c r="AT282" s="3"/>
      <c r="AU282" s="3"/>
      <c r="AV282" s="3"/>
      <c r="AW282" s="3"/>
      <c r="AX282" s="3"/>
      <c r="AY282" s="3"/>
      <c r="AZ282" s="3"/>
      <c r="BA282" s="3"/>
    </row>
    <row r="283" spans="1:53" ht="27.75" customHeight="1">
      <c r="A283" s="11"/>
      <c r="B283" s="389"/>
      <c r="C283" s="398" t="s">
        <v>14</v>
      </c>
      <c r="D283" s="411"/>
      <c r="E283" s="411"/>
      <c r="F283" s="411"/>
      <c r="G283" s="411"/>
      <c r="H283" s="411"/>
      <c r="I283" s="411"/>
      <c r="J283" s="411"/>
      <c r="K283" s="411"/>
      <c r="L283" s="411"/>
      <c r="M283" s="411"/>
      <c r="N283" s="411"/>
      <c r="O283" s="411"/>
      <c r="P283" s="411"/>
      <c r="Q283" s="411"/>
      <c r="R283" s="411"/>
      <c r="S283" s="411"/>
      <c r="T283" s="411"/>
      <c r="U283" s="411"/>
      <c r="V283" s="411"/>
      <c r="W283" s="411"/>
      <c r="X283" s="411"/>
      <c r="Y283" s="411"/>
      <c r="Z283" s="411"/>
      <c r="AA283" s="411"/>
      <c r="AB283" s="411"/>
      <c r="AC283" s="411"/>
      <c r="AD283" s="411"/>
      <c r="AE283" s="411"/>
      <c r="AF283" s="500">
        <f>IFERROR(AN283,0)</f>
        <v>0</v>
      </c>
      <c r="AG283" s="512"/>
      <c r="AH283" s="526"/>
      <c r="AI283" s="538">
        <f>IFERROR(AO283,0)</f>
        <v>0</v>
      </c>
      <c r="AJ283" s="512"/>
      <c r="AK283" s="555"/>
      <c r="AN283" s="176" t="e">
        <f>ROUNDDOWN(AG282/AF282,3)</f>
        <v>#DIV/0!</v>
      </c>
      <c r="AO283" s="179" t="e">
        <f>ROUNDDOWN(AJ282/AI282,3)</f>
        <v>#DIV/0!</v>
      </c>
      <c r="AR283" s="182">
        <f>IFERROR(VLOOKUP(AR624,DAY!$A$2:$E$744,6,0),0)</f>
        <v>0</v>
      </c>
    </row>
    <row r="284" spans="1:53" ht="27.75" customHeight="1">
      <c r="A284" s="11"/>
      <c r="B284" s="388" t="str">
        <f>$B$28</f>
        <v>作業員E</v>
      </c>
      <c r="C284" s="397" t="s">
        <v>3</v>
      </c>
      <c r="D284" s="412"/>
      <c r="E284" s="412"/>
      <c r="F284" s="412"/>
      <c r="G284" s="412"/>
      <c r="H284" s="412"/>
      <c r="I284" s="412"/>
      <c r="J284" s="412"/>
      <c r="K284" s="412"/>
      <c r="L284" s="412"/>
      <c r="M284" s="412"/>
      <c r="N284" s="412"/>
      <c r="O284" s="412"/>
      <c r="P284" s="412"/>
      <c r="Q284" s="412"/>
      <c r="R284" s="412"/>
      <c r="S284" s="412"/>
      <c r="T284" s="412"/>
      <c r="U284" s="412"/>
      <c r="V284" s="412"/>
      <c r="W284" s="412"/>
      <c r="X284" s="412"/>
      <c r="Y284" s="412"/>
      <c r="Z284" s="412"/>
      <c r="AA284" s="412"/>
      <c r="AB284" s="412"/>
      <c r="AC284" s="412"/>
      <c r="AD284" s="412"/>
      <c r="AE284" s="412"/>
      <c r="AF284" s="499">
        <f>IF(COUNT(D284:AE284)=0,+(COUNTIF(D284:AE284,"作業"))+(COUNTIF(D284:AE284,"休日")),"")</f>
        <v>0</v>
      </c>
      <c r="AG284" s="511">
        <f>IF(+COUNT(D284:AE284)=0,(COUNTIF(D284:AE284,"休日")),"")</f>
        <v>0</v>
      </c>
      <c r="AH284" s="525">
        <f>IFERROR(IF(COUNTA(D284:AE284)=0,0,IF(COUNTA(D284:AE284)&lt;28,$G$359,IF(AN285&gt;0.284,$G$357,$G$358))),0)</f>
        <v>0</v>
      </c>
      <c r="AI284" s="537">
        <f>IF(COUNT(D285:AE285)=0,+(COUNTIF(D285:AE285,"作業"))+(COUNTIF(D285:AE285,"休日")),"")</f>
        <v>0</v>
      </c>
      <c r="AJ284" s="511">
        <f>IF(COUNT(D285:AE285)=0,(COUNTIF(D285:AE285,"休日")),"")</f>
        <v>0</v>
      </c>
      <c r="AK284" s="554">
        <f>IFERROR(IF(COUNTA(D285:AE285)=0,0,IF(COUNTA(D285:AE285)&lt;28,$G$359,IF(AO285&gt;0.284,$G$355,$G$356))),0)</f>
        <v>0</v>
      </c>
      <c r="AM284" s="3"/>
      <c r="AN284" s="177"/>
      <c r="AO284" s="177"/>
      <c r="AP284" s="3"/>
      <c r="AQ284" s="3"/>
      <c r="AR284" s="24">
        <f>IFERROR(VLOOKUP(AR626,DAY!$A$2:$E$744,5,0),0)</f>
        <v>0</v>
      </c>
      <c r="AS284" s="3"/>
      <c r="AT284" s="3"/>
      <c r="AU284" s="3"/>
      <c r="AV284" s="3"/>
      <c r="AW284" s="3"/>
      <c r="AX284" s="3"/>
      <c r="AY284" s="3"/>
      <c r="AZ284" s="3"/>
      <c r="BA284" s="3"/>
    </row>
    <row r="285" spans="1:53" ht="27.75" customHeight="1">
      <c r="A285" s="11"/>
      <c r="B285" s="389"/>
      <c r="C285" s="398" t="s">
        <v>14</v>
      </c>
      <c r="D285" s="411"/>
      <c r="E285" s="411"/>
      <c r="F285" s="411"/>
      <c r="G285" s="411"/>
      <c r="H285" s="411"/>
      <c r="I285" s="411"/>
      <c r="J285" s="411"/>
      <c r="K285" s="411"/>
      <c r="L285" s="411"/>
      <c r="M285" s="411"/>
      <c r="N285" s="411"/>
      <c r="O285" s="411"/>
      <c r="P285" s="411"/>
      <c r="Q285" s="411"/>
      <c r="R285" s="411"/>
      <c r="S285" s="411"/>
      <c r="T285" s="411"/>
      <c r="U285" s="411"/>
      <c r="V285" s="411"/>
      <c r="W285" s="411"/>
      <c r="X285" s="411"/>
      <c r="Y285" s="411"/>
      <c r="Z285" s="411"/>
      <c r="AA285" s="411"/>
      <c r="AB285" s="411"/>
      <c r="AC285" s="411"/>
      <c r="AD285" s="411"/>
      <c r="AE285" s="411"/>
      <c r="AF285" s="500">
        <f>IFERROR(AN285,0)</f>
        <v>0</v>
      </c>
      <c r="AG285" s="512"/>
      <c r="AH285" s="526"/>
      <c r="AI285" s="538">
        <f>IFERROR(AO285,0)</f>
        <v>0</v>
      </c>
      <c r="AJ285" s="512"/>
      <c r="AK285" s="555"/>
      <c r="AN285" s="176" t="e">
        <f>ROUNDDOWN(AG284/AF284,3)</f>
        <v>#DIV/0!</v>
      </c>
      <c r="AO285" s="179" t="e">
        <f>ROUNDDOWN(AJ284/AI284,3)</f>
        <v>#DIV/0!</v>
      </c>
      <c r="AR285" s="182">
        <f>IFERROR(VLOOKUP(AR626,DAY!$A$2:$E$744,6,0),0)</f>
        <v>0</v>
      </c>
    </row>
    <row r="286" spans="1:53" ht="27.75" customHeight="1">
      <c r="A286" s="11"/>
      <c r="B286" s="388" t="str">
        <f>$B$30</f>
        <v>作業員F</v>
      </c>
      <c r="C286" s="397" t="s">
        <v>3</v>
      </c>
      <c r="D286" s="412"/>
      <c r="E286" s="412"/>
      <c r="F286" s="412"/>
      <c r="G286" s="412"/>
      <c r="H286" s="412"/>
      <c r="I286" s="412"/>
      <c r="J286" s="412"/>
      <c r="K286" s="412"/>
      <c r="L286" s="412"/>
      <c r="M286" s="412"/>
      <c r="N286" s="412"/>
      <c r="O286" s="412"/>
      <c r="P286" s="412"/>
      <c r="Q286" s="412"/>
      <c r="R286" s="412"/>
      <c r="S286" s="412"/>
      <c r="T286" s="412"/>
      <c r="U286" s="412"/>
      <c r="V286" s="412"/>
      <c r="W286" s="412"/>
      <c r="X286" s="412"/>
      <c r="Y286" s="412"/>
      <c r="Z286" s="412"/>
      <c r="AA286" s="412"/>
      <c r="AB286" s="412"/>
      <c r="AC286" s="412"/>
      <c r="AD286" s="412"/>
      <c r="AE286" s="412"/>
      <c r="AF286" s="499">
        <f>IF(COUNT(D286:AE286)=0,+(COUNTIF(D286:AE286,"作業"))+(COUNTIF(D286:AE286,"休日")),"")</f>
        <v>0</v>
      </c>
      <c r="AG286" s="511">
        <f>IF(+COUNT(D286:AE286)=0,(COUNTIF(D286:AE286,"休日")),"")</f>
        <v>0</v>
      </c>
      <c r="AH286" s="525">
        <f>IFERROR(IF(COUNTA(D286:AE286)=0,0,IF(COUNTA(D286:AE286)&lt;28,$G$359,IF(AN287&gt;0.284,$G$357,$G$358))),0)</f>
        <v>0</v>
      </c>
      <c r="AI286" s="537">
        <f>IF(COUNT(D287:AE287)=0,+(COUNTIF(D287:AE287,"作業"))+(COUNTIF(D287:AE287,"休日")),"")</f>
        <v>0</v>
      </c>
      <c r="AJ286" s="511">
        <f>IF(COUNT(D287:AE287)=0,(COUNTIF(D287:AE287,"休日")),"")</f>
        <v>0</v>
      </c>
      <c r="AK286" s="554">
        <f>IFERROR(IF(COUNTA(D287:AE287)=0,0,IF(COUNTA(D287:AE287)&lt;28,$G$359,IF(AO287&gt;0.284,$G$355,$G$356))),0)</f>
        <v>0</v>
      </c>
      <c r="AM286" s="3"/>
      <c r="AN286" s="177"/>
      <c r="AO286" s="177"/>
      <c r="AR286" s="24">
        <f>IFERROR(VLOOKUP(AR401,DAY!$A$2:$E$744,5,0),0)</f>
        <v>0</v>
      </c>
    </row>
    <row r="287" spans="1:53" ht="27.75" customHeight="1">
      <c r="A287" s="12"/>
      <c r="B287" s="389"/>
      <c r="C287" s="400" t="s">
        <v>14</v>
      </c>
      <c r="D287" s="414"/>
      <c r="E287" s="414"/>
      <c r="F287" s="414"/>
      <c r="G287" s="414"/>
      <c r="H287" s="414"/>
      <c r="I287" s="414"/>
      <c r="J287" s="414"/>
      <c r="K287" s="414"/>
      <c r="L287" s="414"/>
      <c r="M287" s="414"/>
      <c r="N287" s="414"/>
      <c r="O287" s="414"/>
      <c r="P287" s="414"/>
      <c r="Q287" s="414"/>
      <c r="R287" s="414"/>
      <c r="S287" s="414"/>
      <c r="T287" s="414"/>
      <c r="U287" s="414"/>
      <c r="V287" s="414"/>
      <c r="W287" s="414"/>
      <c r="X287" s="414"/>
      <c r="Y287" s="414"/>
      <c r="Z287" s="414"/>
      <c r="AA287" s="414"/>
      <c r="AB287" s="414"/>
      <c r="AC287" s="414"/>
      <c r="AD287" s="414"/>
      <c r="AE287" s="414"/>
      <c r="AF287" s="502">
        <f>IFERROR(AN287,0)</f>
        <v>0</v>
      </c>
      <c r="AG287" s="514"/>
      <c r="AH287" s="529"/>
      <c r="AI287" s="540">
        <f>IFERROR(AO287,0)</f>
        <v>0</v>
      </c>
      <c r="AJ287" s="514"/>
      <c r="AK287" s="557"/>
      <c r="AN287" s="176" t="e">
        <f>ROUNDDOWN(AG286/AF286,3)</f>
        <v>#DIV/0!</v>
      </c>
      <c r="AO287" s="179" t="e">
        <f>ROUNDDOWN(AJ286/AI286,3)</f>
        <v>#DIV/0!</v>
      </c>
      <c r="AR287" s="182">
        <f>IFERROR(VLOOKUP(AR401,DAY!$A$2:$E$744,6,0),0)</f>
        <v>0</v>
      </c>
    </row>
    <row r="288" spans="1:53" ht="27.75" customHeight="1">
      <c r="A288" s="10" t="s">
        <v>87</v>
      </c>
      <c r="B288" s="384" t="s">
        <v>7</v>
      </c>
      <c r="C288" s="393"/>
      <c r="D288" s="21">
        <f>IFERROR(VLOOKUP(D386,DAY!$A$2:$E$3000,2,0),0)</f>
        <v>7</v>
      </c>
      <c r="E288" s="21">
        <f>IFERROR(VLOOKUP(E386,DAY!$A$2:$E$3000,2,0),0)</f>
        <v>7</v>
      </c>
      <c r="F288" s="21">
        <f>IFERROR(VLOOKUP(F386,DAY!$A$2:$E$3000,2,0),0)</f>
        <v>7</v>
      </c>
      <c r="G288" s="21">
        <f>IFERROR(VLOOKUP(G386,DAY!$A$2:$E$3000,2,0),0)</f>
        <v>7</v>
      </c>
      <c r="H288" s="21">
        <f>IFERROR(VLOOKUP(H386,DAY!$A$2:$E$3000,2,0),0)</f>
        <v>7</v>
      </c>
      <c r="I288" s="21">
        <f>IFERROR(VLOOKUP(I386,DAY!$A$2:$E$3000,2,0),0)</f>
        <v>7</v>
      </c>
      <c r="J288" s="21">
        <f>IFERROR(VLOOKUP(J386,DAY!$A$2:$E$3000,2,0),0)</f>
        <v>7</v>
      </c>
      <c r="K288" s="21">
        <f>IFERROR(VLOOKUP(K386,DAY!$A$2:$E$3000,2,0),0)</f>
        <v>7</v>
      </c>
      <c r="L288" s="21">
        <f>IFERROR(VLOOKUP(L386,DAY!$A$2:$E$3000,2,0),0)</f>
        <v>7</v>
      </c>
      <c r="M288" s="21">
        <f>IFERROR(VLOOKUP(M386,DAY!$A$2:$E$3000,2,0),0)</f>
        <v>7</v>
      </c>
      <c r="N288" s="21">
        <f>IFERROR(VLOOKUP(N386,DAY!$A$2:$E$3000,2,0),0)</f>
        <v>7</v>
      </c>
      <c r="O288" s="21">
        <f>IFERROR(VLOOKUP(O386,DAY!$A$2:$E$3000,2,0),0)</f>
        <v>8</v>
      </c>
      <c r="P288" s="21">
        <f>IFERROR(VLOOKUP(P386,DAY!$A$2:$E$3000,2,0),0)</f>
        <v>8</v>
      </c>
      <c r="Q288" s="21">
        <f>IFERROR(VLOOKUP(Q386,DAY!$A$2:$E$3000,2,0),0)</f>
        <v>8</v>
      </c>
      <c r="R288" s="21">
        <f>IFERROR(VLOOKUP(R386,DAY!$A$2:$E$3000,2,0),0)</f>
        <v>8</v>
      </c>
      <c r="S288" s="21">
        <f>IFERROR(VLOOKUP(S386,DAY!$A$2:$E$3000,2,0),0)</f>
        <v>8</v>
      </c>
      <c r="T288" s="21">
        <f>IFERROR(VLOOKUP(T386,DAY!$A$2:$E$3000,2,0),0)</f>
        <v>8</v>
      </c>
      <c r="U288" s="21">
        <f>IFERROR(VLOOKUP(U386,DAY!$A$2:$E$3000,2,0),0)</f>
        <v>8</v>
      </c>
      <c r="V288" s="21">
        <f>IFERROR(VLOOKUP(V386,DAY!$A$2:$E$3000,2,0),0)</f>
        <v>8</v>
      </c>
      <c r="W288" s="21">
        <f>IFERROR(VLOOKUP(W386,DAY!$A$2:$E$3000,2,0),0)</f>
        <v>8</v>
      </c>
      <c r="X288" s="21">
        <f>IFERROR(VLOOKUP(X386,DAY!$A$2:$E$3000,2,0),0)</f>
        <v>8</v>
      </c>
      <c r="Y288" s="21">
        <f>IFERROR(VLOOKUP(Y386,DAY!$A$2:$E$3000,2,0),0)</f>
        <v>8</v>
      </c>
      <c r="Z288" s="21">
        <f>IFERROR(VLOOKUP(Z386,DAY!$A$2:$E$3000,2,0),0)</f>
        <v>8</v>
      </c>
      <c r="AA288" s="21">
        <f>IFERROR(VLOOKUP(AA386,DAY!$A$2:$E$3000,2,0),0)</f>
        <v>8</v>
      </c>
      <c r="AB288" s="21">
        <f>IFERROR(VLOOKUP(AB386,DAY!$A$2:$E$3000,2,0),0)</f>
        <v>8</v>
      </c>
      <c r="AC288" s="21">
        <f>IFERROR(VLOOKUP(AC386,DAY!$A$2:$E$3000,2,0),0)</f>
        <v>8</v>
      </c>
      <c r="AD288" s="21">
        <f>IFERROR(VLOOKUP(AD386,DAY!$A$2:$E$3000,2,0),0)</f>
        <v>8</v>
      </c>
      <c r="AE288" s="21">
        <f>IFERROR(VLOOKUP(AE386,DAY!$A$2:$E$3000,2,0),0)</f>
        <v>8</v>
      </c>
      <c r="AF288" s="504" t="s">
        <v>23</v>
      </c>
      <c r="AG288" s="516" t="s">
        <v>6</v>
      </c>
      <c r="AH288" s="522" t="s">
        <v>93</v>
      </c>
      <c r="AI288" s="541" t="s">
        <v>23</v>
      </c>
      <c r="AJ288" s="516" t="s">
        <v>26</v>
      </c>
      <c r="AK288" s="133" t="s">
        <v>93</v>
      </c>
      <c r="AL288" s="3"/>
      <c r="AN288" s="177"/>
      <c r="AO288" s="177"/>
      <c r="AR288" s="183">
        <f>IFERROR(VLOOKUP(AR401,DAY!$A$2:$E$744,7,0),0)</f>
        <v>0</v>
      </c>
    </row>
    <row r="289" spans="1:53" ht="27.75" customHeight="1">
      <c r="A289" s="11"/>
      <c r="B289" s="385" t="s">
        <v>8</v>
      </c>
      <c r="C289" s="394"/>
      <c r="D289" s="22">
        <f>IFERROR(VLOOKUP(D386,DAY!$A$2:$E$3000,3,0),0)</f>
        <v>21</v>
      </c>
      <c r="E289" s="22">
        <f>IFERROR(VLOOKUP(E386,DAY!$A$2:$E$3000,3,0),0)</f>
        <v>22</v>
      </c>
      <c r="F289" s="22">
        <f>IFERROR(VLOOKUP(F386,DAY!$A$2:$E$3000,3,0),0)</f>
        <v>23</v>
      </c>
      <c r="G289" s="22">
        <f>IFERROR(VLOOKUP(G386,DAY!$A$2:$E$3000,3,0),0)</f>
        <v>24</v>
      </c>
      <c r="H289" s="22">
        <f>IFERROR(VLOOKUP(H386,DAY!$A$2:$E$3000,3,0),0)</f>
        <v>25</v>
      </c>
      <c r="I289" s="22">
        <f>IFERROR(VLOOKUP(I386,DAY!$A$2:$E$3000,3,0),0)</f>
        <v>26</v>
      </c>
      <c r="J289" s="22">
        <f>IFERROR(VLOOKUP(J386,DAY!$A$2:$E$3000,3,0),0)</f>
        <v>27</v>
      </c>
      <c r="K289" s="22">
        <f>IFERROR(VLOOKUP(K386,DAY!$A$2:$E$3000,3,0),0)</f>
        <v>28</v>
      </c>
      <c r="L289" s="22">
        <f>IFERROR(VLOOKUP(L386,DAY!$A$2:$E$3000,3,0),0)</f>
        <v>29</v>
      </c>
      <c r="M289" s="22">
        <f>IFERROR(VLOOKUP(M386,DAY!$A$2:$E$3000,3,0),0)</f>
        <v>30</v>
      </c>
      <c r="N289" s="22">
        <f>IFERROR(VLOOKUP(N386,DAY!$A$2:$E$3000,3,0),0)</f>
        <v>31</v>
      </c>
      <c r="O289" s="22">
        <f>IFERROR(VLOOKUP(O386,DAY!$A$2:$E$3000,3,0),0)</f>
        <v>1</v>
      </c>
      <c r="P289" s="22">
        <f>IFERROR(VLOOKUP(P386,DAY!$A$2:$E$3000,3,0),0)</f>
        <v>2</v>
      </c>
      <c r="Q289" s="22">
        <f>IFERROR(VLOOKUP(Q386,DAY!$A$2:$E$3000,3,0),0)</f>
        <v>3</v>
      </c>
      <c r="R289" s="22">
        <f>IFERROR(VLOOKUP(R386,DAY!$A$2:$E$3000,3,0),0)</f>
        <v>4</v>
      </c>
      <c r="S289" s="22">
        <f>IFERROR(VLOOKUP(S386,DAY!$A$2:$E$3000,3,0),0)</f>
        <v>5</v>
      </c>
      <c r="T289" s="22">
        <f>IFERROR(VLOOKUP(T386,DAY!$A$2:$E$3000,3,0),0)</f>
        <v>6</v>
      </c>
      <c r="U289" s="22">
        <f>IFERROR(VLOOKUP(U386,DAY!$A$2:$E$3000,3,0),0)</f>
        <v>7</v>
      </c>
      <c r="V289" s="22">
        <f>IFERROR(VLOOKUP(V386,DAY!$A$2:$E$3000,3,0),0)</f>
        <v>8</v>
      </c>
      <c r="W289" s="22">
        <f>IFERROR(VLOOKUP(W386,DAY!$A$2:$E$3000,3,0),0)</f>
        <v>9</v>
      </c>
      <c r="X289" s="22">
        <f>IFERROR(VLOOKUP(X386,DAY!$A$2:$E$3000,3,0),0)</f>
        <v>10</v>
      </c>
      <c r="Y289" s="22">
        <f>IFERROR(VLOOKUP(Y386,DAY!$A$2:$E$3000,3,0),0)</f>
        <v>11</v>
      </c>
      <c r="Z289" s="22">
        <f>IFERROR(VLOOKUP(Z386,DAY!$A$2:$E$3000,3,0),0)</f>
        <v>12</v>
      </c>
      <c r="AA289" s="22">
        <f>IFERROR(VLOOKUP(AA386,DAY!$A$2:$E$3000,3,0),0)</f>
        <v>13</v>
      </c>
      <c r="AB289" s="22">
        <f>IFERROR(VLOOKUP(AB386,DAY!$A$2:$E$3000,3,0),0)</f>
        <v>14</v>
      </c>
      <c r="AC289" s="22">
        <f>IFERROR(VLOOKUP(AC386,DAY!$A$2:$E$3000,3,0),0)</f>
        <v>15</v>
      </c>
      <c r="AD289" s="22">
        <f>IFERROR(VLOOKUP(AD386,DAY!$A$2:$E$3000,3,0),0)</f>
        <v>16</v>
      </c>
      <c r="AE289" s="89">
        <f>IFERROR(VLOOKUP(AE386,DAY!$A$2:$E$3000,3,0),0)</f>
        <v>17</v>
      </c>
      <c r="AF289" s="505"/>
      <c r="AG289" s="517"/>
      <c r="AH289" s="523"/>
      <c r="AI289" s="542"/>
      <c r="AJ289" s="517"/>
      <c r="AK289" s="129"/>
      <c r="AN289" s="177"/>
      <c r="AO289" s="177"/>
      <c r="AR289" s="19">
        <f>IFERROR(VLOOKUP(AR407,DAY!$A$2:$E$744,2,0),0)</f>
        <v>0</v>
      </c>
    </row>
    <row r="290" spans="1:53" ht="27.75" customHeight="1">
      <c r="A290" s="11"/>
      <c r="B290" s="386" t="s">
        <v>9</v>
      </c>
      <c r="C290" s="395"/>
      <c r="D290" s="23" t="str">
        <f>IFERROR(VLOOKUP(D386,DAY!$A$2:$E$3000,4,0),0)</f>
        <v>月</v>
      </c>
      <c r="E290" s="23" t="str">
        <f>IFERROR(VLOOKUP(E386,DAY!$A$2:$E$3000,4,0),0)</f>
        <v>火</v>
      </c>
      <c r="F290" s="23" t="str">
        <f>IFERROR(VLOOKUP(F386,DAY!$A$2:$E$3000,4,0),0)</f>
        <v>水</v>
      </c>
      <c r="G290" s="23" t="str">
        <f>IFERROR(VLOOKUP(G386,DAY!$A$2:$E$3000,4,0),0)</f>
        <v>木</v>
      </c>
      <c r="H290" s="23" t="str">
        <f>IFERROR(VLOOKUP(H386,DAY!$A$2:$E$3000,4,0),0)</f>
        <v>金</v>
      </c>
      <c r="I290" s="23" t="str">
        <f>IFERROR(VLOOKUP(I386,DAY!$A$2:$E$3000,4,0),0)</f>
        <v>土</v>
      </c>
      <c r="J290" s="23" t="str">
        <f>IFERROR(VLOOKUP(J386,DAY!$A$2:$E$3000,4,0),0)</f>
        <v>日</v>
      </c>
      <c r="K290" s="23" t="str">
        <f>IFERROR(VLOOKUP(K386,DAY!$A$2:$E$3000,4,0),0)</f>
        <v>月</v>
      </c>
      <c r="L290" s="23" t="str">
        <f>IFERROR(VLOOKUP(L386,DAY!$A$2:$E$3000,4,0),0)</f>
        <v>火</v>
      </c>
      <c r="M290" s="23" t="str">
        <f>IFERROR(VLOOKUP(M386,DAY!$A$2:$E$3000,4,0),0)</f>
        <v>水</v>
      </c>
      <c r="N290" s="23" t="str">
        <f>IFERROR(VLOOKUP(N386,DAY!$A$2:$E$3000,4,0),0)</f>
        <v>木</v>
      </c>
      <c r="O290" s="23" t="str">
        <f>IFERROR(VLOOKUP(O386,DAY!$A$2:$E$3000,4,0),0)</f>
        <v>金</v>
      </c>
      <c r="P290" s="23" t="str">
        <f>IFERROR(VLOOKUP(P386,DAY!$A$2:$E$3000,4,0),0)</f>
        <v>土</v>
      </c>
      <c r="Q290" s="23" t="str">
        <f>IFERROR(VLOOKUP(Q386,DAY!$A$2:$E$3000,4,0),0)</f>
        <v>日</v>
      </c>
      <c r="R290" s="23" t="str">
        <f>IFERROR(VLOOKUP(R386,DAY!$A$2:$E$3000,4,0),0)</f>
        <v>月</v>
      </c>
      <c r="S290" s="23" t="str">
        <f>IFERROR(VLOOKUP(S386,DAY!$A$2:$E$3000,4,0),0)</f>
        <v>火</v>
      </c>
      <c r="T290" s="23" t="str">
        <f>IFERROR(VLOOKUP(T386,DAY!$A$2:$E$3000,4,0),0)</f>
        <v>水</v>
      </c>
      <c r="U290" s="23" t="str">
        <f>IFERROR(VLOOKUP(U386,DAY!$A$2:$E$3000,4,0),0)</f>
        <v>木</v>
      </c>
      <c r="V290" s="23" t="str">
        <f>IFERROR(VLOOKUP(V386,DAY!$A$2:$E$3000,4,0),0)</f>
        <v>金</v>
      </c>
      <c r="W290" s="23" t="str">
        <f>IFERROR(VLOOKUP(W386,DAY!$A$2:$E$3000,4,0),0)</f>
        <v>土</v>
      </c>
      <c r="X290" s="23" t="str">
        <f>IFERROR(VLOOKUP(X386,DAY!$A$2:$E$3000,4,0),0)</f>
        <v>日</v>
      </c>
      <c r="Y290" s="23" t="str">
        <f>IFERROR(VLOOKUP(Y386,DAY!$A$2:$E$3000,4,0),0)</f>
        <v>月</v>
      </c>
      <c r="Z290" s="23" t="str">
        <f>IFERROR(VLOOKUP(Z386,DAY!$A$2:$E$3000,4,0),0)</f>
        <v>火</v>
      </c>
      <c r="AA290" s="23" t="str">
        <f>IFERROR(VLOOKUP(AA386,DAY!$A$2:$E$3000,4,0),0)</f>
        <v>水</v>
      </c>
      <c r="AB290" s="23" t="str">
        <f>IFERROR(VLOOKUP(AB386,DAY!$A$2:$E$3000,4,0),0)</f>
        <v>木</v>
      </c>
      <c r="AC290" s="23" t="str">
        <f>IFERROR(VLOOKUP(AC386,DAY!$A$2:$E$3000,4,0),0)</f>
        <v>金</v>
      </c>
      <c r="AD290" s="23" t="str">
        <f>IFERROR(VLOOKUP(AD386,DAY!$A$2:$E$3000,4,0),0)</f>
        <v>土</v>
      </c>
      <c r="AE290" s="23" t="str">
        <f>IFERROR(VLOOKUP(AE386,DAY!$A$2:$E$3000,4,0),0)</f>
        <v>日</v>
      </c>
      <c r="AF290" s="505"/>
      <c r="AG290" s="517"/>
      <c r="AH290" s="523"/>
      <c r="AI290" s="542"/>
      <c r="AJ290" s="517"/>
      <c r="AK290" s="129"/>
      <c r="AN290" s="177"/>
      <c r="AO290" s="177"/>
      <c r="AR290" s="25">
        <f>IFERROR(VLOOKUP(AR407,DAY!$A$2:$E$744,3,0),0)</f>
        <v>0</v>
      </c>
    </row>
    <row r="291" spans="1:53" ht="89.25" customHeight="1">
      <c r="A291" s="11"/>
      <c r="B291" s="387" t="s">
        <v>11</v>
      </c>
      <c r="C291" s="396"/>
      <c r="D291" s="24" t="str">
        <f>IFERROR(VLOOKUP(D386,DAY!$A$2:$E$3000,5,0),0)</f>
        <v>海の日</v>
      </c>
      <c r="E291" s="24" t="str">
        <f>IFERROR(VLOOKUP(E386,DAY!$A$2:$E$3000,5,0),0)</f>
        <v/>
      </c>
      <c r="F291" s="24" t="str">
        <f>IFERROR(VLOOKUP(F386,DAY!$A$2:$E$3000,5,0),0)</f>
        <v/>
      </c>
      <c r="G291" s="24" t="str">
        <f>IFERROR(VLOOKUP(G386,DAY!$A$2:$E$3000,5,0),0)</f>
        <v/>
      </c>
      <c r="H291" s="24" t="str">
        <f>IFERROR(VLOOKUP(H386,DAY!$A$2:$E$3000,5,0),0)</f>
        <v/>
      </c>
      <c r="I291" s="24" t="str">
        <f>IFERROR(VLOOKUP(I386,DAY!$A$2:$E$3000,5,0),0)</f>
        <v/>
      </c>
      <c r="J291" s="24" t="str">
        <f>IFERROR(VLOOKUP(J386,DAY!$A$2:$E$3000,5,0),0)</f>
        <v/>
      </c>
      <c r="K291" s="24" t="str">
        <f>IFERROR(VLOOKUP(K386,DAY!$A$2:$E$3000,5,0),0)</f>
        <v/>
      </c>
      <c r="L291" s="24" t="str">
        <f>IFERROR(VLOOKUP(L386,DAY!$A$2:$E$3000,5,0),0)</f>
        <v/>
      </c>
      <c r="M291" s="24" t="str">
        <f>IFERROR(VLOOKUP(M386,DAY!$A$2:$E$3000,5,0),0)</f>
        <v/>
      </c>
      <c r="N291" s="24" t="str">
        <f>IFERROR(VLOOKUP(N386,DAY!$A$2:$E$3000,5,0),0)</f>
        <v/>
      </c>
      <c r="O291" s="24" t="str">
        <f>IFERROR(VLOOKUP(O386,DAY!$A$2:$E$3000,5,0),0)</f>
        <v/>
      </c>
      <c r="P291" s="24" t="str">
        <f>IFERROR(VLOOKUP(P386,DAY!$A$2:$E$3000,5,0),0)</f>
        <v/>
      </c>
      <c r="Q291" s="24" t="str">
        <f>IFERROR(VLOOKUP(Q386,DAY!$A$2:$E$3000,5,0),0)</f>
        <v/>
      </c>
      <c r="R291" s="24" t="str">
        <f>IFERROR(VLOOKUP(R386,DAY!$A$2:$E$3000,5,0),0)</f>
        <v/>
      </c>
      <c r="S291" s="24" t="str">
        <f>IFERROR(VLOOKUP(S386,DAY!$A$2:$E$3000,5,0),0)</f>
        <v/>
      </c>
      <c r="T291" s="24" t="str">
        <f>IFERROR(VLOOKUP(T386,DAY!$A$2:$E$3000,5,0),0)</f>
        <v/>
      </c>
      <c r="U291" s="24" t="str">
        <f>IFERROR(VLOOKUP(U386,DAY!$A$2:$E$3000,5,0),0)</f>
        <v/>
      </c>
      <c r="V291" s="24" t="str">
        <f>IFERROR(VLOOKUP(V386,DAY!$A$2:$E$3000,5,0),0)</f>
        <v/>
      </c>
      <c r="W291" s="24" t="str">
        <f>IFERROR(VLOOKUP(W386,DAY!$A$2:$E$3000,5,0),0)</f>
        <v/>
      </c>
      <c r="X291" s="24" t="str">
        <f>IFERROR(VLOOKUP(X386,DAY!$A$2:$E$3000,5,0),0)</f>
        <v/>
      </c>
      <c r="Y291" s="24" t="str">
        <f>IFERROR(VLOOKUP(Y386,DAY!$A$2:$E$3000,5,0),0)</f>
        <v>山の日</v>
      </c>
      <c r="Z291" s="24" t="str">
        <f>IFERROR(VLOOKUP(Z386,DAY!$A$2:$E$3000,5,0),0)</f>
        <v/>
      </c>
      <c r="AA291" s="24" t="str">
        <f>IFERROR(VLOOKUP(AA386,DAY!$A$2:$E$3000,5,0),0)</f>
        <v/>
      </c>
      <c r="AB291" s="24" t="str">
        <f>IFERROR(VLOOKUP(AB386,DAY!$A$2:$E$3000,5,0),0)</f>
        <v/>
      </c>
      <c r="AC291" s="24" t="str">
        <f>IFERROR(VLOOKUP(AC386,DAY!$A$2:$E$3000,5,0),0)</f>
        <v/>
      </c>
      <c r="AD291" s="24" t="str">
        <f>IFERROR(VLOOKUP(AD386,DAY!$A$2:$E$3000,5,0),0)</f>
        <v/>
      </c>
      <c r="AE291" s="24" t="str">
        <f>IFERROR(VLOOKUP(AE386,DAY!$A$2:$E$3000,5,0),0)</f>
        <v/>
      </c>
      <c r="AF291" s="503"/>
      <c r="AG291" s="515"/>
      <c r="AH291" s="524"/>
      <c r="AI291" s="543"/>
      <c r="AJ291" s="515"/>
      <c r="AK291" s="130"/>
      <c r="AN291" s="173"/>
      <c r="AO291" s="173"/>
      <c r="AR291" s="25">
        <f>IFERROR(VLOOKUP(AR407,DAY!$A$2:$E$744,4,0),0)</f>
        <v>0</v>
      </c>
    </row>
    <row r="292" spans="1:53" ht="27.75" customHeight="1">
      <c r="A292" s="11"/>
      <c r="B292" s="388" t="str">
        <f>$B$20</f>
        <v>作業員A</v>
      </c>
      <c r="C292" s="397" t="s">
        <v>3</v>
      </c>
      <c r="D292" s="412"/>
      <c r="E292" s="412"/>
      <c r="F292" s="412"/>
      <c r="G292" s="412"/>
      <c r="H292" s="412"/>
      <c r="I292" s="412"/>
      <c r="J292" s="412"/>
      <c r="K292" s="412"/>
      <c r="L292" s="412"/>
      <c r="M292" s="412"/>
      <c r="N292" s="412"/>
      <c r="O292" s="412"/>
      <c r="P292" s="412"/>
      <c r="Q292" s="412"/>
      <c r="R292" s="412"/>
      <c r="S292" s="412"/>
      <c r="T292" s="412"/>
      <c r="U292" s="412"/>
      <c r="V292" s="412"/>
      <c r="W292" s="412"/>
      <c r="X292" s="412"/>
      <c r="Y292" s="412"/>
      <c r="Z292" s="412"/>
      <c r="AA292" s="412"/>
      <c r="AB292" s="412"/>
      <c r="AC292" s="412"/>
      <c r="AD292" s="412"/>
      <c r="AE292" s="412"/>
      <c r="AF292" s="499">
        <f>IF(COUNT(D292:AE292)=0,+(COUNTIF(D292:AE292,"作業"))+(COUNTIF(D292:AE292,"休日")),"")</f>
        <v>0</v>
      </c>
      <c r="AG292" s="511">
        <f>IF(+COUNT(D292:AE292)=0,(COUNTIF(D292:AE292,"休日")),"")</f>
        <v>0</v>
      </c>
      <c r="AH292" s="525">
        <f>IFERROR(IF(COUNTA(D292:AE292)=0,0,IF(COUNTA(D292:AE292)&lt;28,$G$359,IF(AN293&gt;0.284,$G$357,$G$358))),0)</f>
        <v>0</v>
      </c>
      <c r="AI292" s="537">
        <f>IF(COUNT(D293:AE293)=0,+(COUNTIF(D293:AE293,"作業"))+(COUNTIF(D293:AE293,"休日")),"")</f>
        <v>0</v>
      </c>
      <c r="AJ292" s="511">
        <f>IF(COUNT(D293:AE293)=0,(COUNTIF(D293:AE293,"休日")),"")</f>
        <v>0</v>
      </c>
      <c r="AK292" s="554">
        <f>IFERROR(IF(COUNTA(D293:AE293)=0,0,IF(COUNTA(D293:AE293)&lt;28,$G$359,IF(AO293&gt;0.284,$G$355,$G$356))),0)</f>
        <v>0</v>
      </c>
      <c r="AM292" s="3"/>
      <c r="AN292" s="177"/>
      <c r="AO292" s="177"/>
      <c r="AP292" s="3"/>
      <c r="AQ292" s="3"/>
      <c r="AR292" s="24">
        <f>IFERROR(VLOOKUP(AR640,DAY!$A$2:$E$744,5,0),0)</f>
        <v>0</v>
      </c>
      <c r="AS292" s="3"/>
      <c r="AT292" s="3"/>
      <c r="AU292" s="3"/>
      <c r="AV292" s="3"/>
      <c r="AW292" s="3"/>
      <c r="AX292" s="3"/>
      <c r="AY292" s="3"/>
      <c r="AZ292" s="3"/>
      <c r="BA292" s="3"/>
    </row>
    <row r="293" spans="1:53" ht="27.75" customHeight="1">
      <c r="A293" s="11"/>
      <c r="B293" s="389"/>
      <c r="C293" s="398" t="s">
        <v>14</v>
      </c>
      <c r="D293" s="411"/>
      <c r="E293" s="411"/>
      <c r="F293" s="411"/>
      <c r="G293" s="411"/>
      <c r="H293" s="411"/>
      <c r="I293" s="411"/>
      <c r="J293" s="411"/>
      <c r="K293" s="411"/>
      <c r="L293" s="411"/>
      <c r="M293" s="411"/>
      <c r="N293" s="411"/>
      <c r="O293" s="411"/>
      <c r="P293" s="411"/>
      <c r="Q293" s="411"/>
      <c r="R293" s="411"/>
      <c r="S293" s="411"/>
      <c r="T293" s="411"/>
      <c r="U293" s="411"/>
      <c r="V293" s="411"/>
      <c r="W293" s="411"/>
      <c r="X293" s="411"/>
      <c r="Y293" s="411"/>
      <c r="Z293" s="411"/>
      <c r="AA293" s="411"/>
      <c r="AB293" s="411"/>
      <c r="AC293" s="411"/>
      <c r="AD293" s="411"/>
      <c r="AE293" s="411"/>
      <c r="AF293" s="500">
        <f>IFERROR(AN293,0)</f>
        <v>0</v>
      </c>
      <c r="AG293" s="512"/>
      <c r="AH293" s="526"/>
      <c r="AI293" s="538">
        <f>IFERROR(AO293,0)</f>
        <v>0</v>
      </c>
      <c r="AJ293" s="512"/>
      <c r="AK293" s="555"/>
      <c r="AN293" s="176" t="e">
        <f>ROUNDDOWN(AG292/AF292,3)</f>
        <v>#DIV/0!</v>
      </c>
      <c r="AO293" s="179" t="e">
        <f>ROUNDDOWN(AJ292/AI292,3)</f>
        <v>#DIV/0!</v>
      </c>
      <c r="AR293" s="182">
        <f>IFERROR(VLOOKUP(AR640,DAY!$A$2:$E$744,6,0),0)</f>
        <v>0</v>
      </c>
    </row>
    <row r="294" spans="1:53" ht="27.75" customHeight="1">
      <c r="A294" s="11"/>
      <c r="B294" s="388" t="str">
        <f>$B$22</f>
        <v>作業員B</v>
      </c>
      <c r="C294" s="397" t="s">
        <v>3</v>
      </c>
      <c r="D294" s="412"/>
      <c r="E294" s="412"/>
      <c r="F294" s="412"/>
      <c r="G294" s="412"/>
      <c r="H294" s="412"/>
      <c r="I294" s="412"/>
      <c r="J294" s="412"/>
      <c r="K294" s="412"/>
      <c r="L294" s="412"/>
      <c r="M294" s="412"/>
      <c r="N294" s="412"/>
      <c r="O294" s="412"/>
      <c r="P294" s="412"/>
      <c r="Q294" s="412"/>
      <c r="R294" s="412"/>
      <c r="S294" s="412"/>
      <c r="T294" s="412"/>
      <c r="U294" s="412"/>
      <c r="V294" s="412"/>
      <c r="W294" s="412"/>
      <c r="X294" s="412"/>
      <c r="Y294" s="412"/>
      <c r="Z294" s="412"/>
      <c r="AA294" s="412"/>
      <c r="AB294" s="412"/>
      <c r="AC294" s="412"/>
      <c r="AD294" s="412"/>
      <c r="AE294" s="412"/>
      <c r="AF294" s="499">
        <f>IF(COUNT(D294:AE294)=0,+(COUNTIF(D294:AE294,"作業"))+(COUNTIF(D294:AE294,"休日")),"")</f>
        <v>0</v>
      </c>
      <c r="AG294" s="511">
        <f>IF(+COUNT(D294:AE294)=0,(COUNTIF(D294:AE294,"休日")),"")</f>
        <v>0</v>
      </c>
      <c r="AH294" s="525">
        <f>IFERROR(IF(COUNTA(D294:AE294)=0,0,IF(COUNTA(D294:AE294)&lt;28,$G$359,IF(AN295&gt;0.284,$G$357,$G$358))),0)</f>
        <v>0</v>
      </c>
      <c r="AI294" s="537">
        <f>IF(COUNT(D295:AE295)=0,+(COUNTIF(D295:AE295,"作業"))+(COUNTIF(D295:AE295,"休日")),"")</f>
        <v>0</v>
      </c>
      <c r="AJ294" s="511">
        <f>IF(COUNT(D295:AE295)=0,(COUNTIF(D295:AE295,"休日")),"")</f>
        <v>0</v>
      </c>
      <c r="AK294" s="554">
        <f>IFERROR(IF(COUNTA(D295:AE295)=0,0,IF(COUNTA(D295:AE295)&lt;28,$G$359,IF(AO295&gt;0.284,$G$355,$G$356))),0)</f>
        <v>0</v>
      </c>
      <c r="AM294" s="3"/>
      <c r="AN294" s="177"/>
      <c r="AO294" s="177"/>
      <c r="AP294" s="3"/>
      <c r="AQ294" s="3"/>
      <c r="AR294" s="24">
        <f>IFERROR(VLOOKUP(AR636,DAY!$A$2:$E$744,5,0),0)</f>
        <v>0</v>
      </c>
      <c r="AS294" s="3"/>
      <c r="AT294" s="3"/>
      <c r="AU294" s="3"/>
      <c r="AV294" s="3"/>
      <c r="AW294" s="3"/>
      <c r="AX294" s="3"/>
      <c r="AY294" s="3"/>
      <c r="AZ294" s="3"/>
      <c r="BA294" s="3"/>
    </row>
    <row r="295" spans="1:53" ht="27.75" customHeight="1">
      <c r="A295" s="11"/>
      <c r="B295" s="389"/>
      <c r="C295" s="398" t="s">
        <v>14</v>
      </c>
      <c r="D295" s="411"/>
      <c r="E295" s="411"/>
      <c r="F295" s="411"/>
      <c r="G295" s="411"/>
      <c r="H295" s="411"/>
      <c r="I295" s="411"/>
      <c r="J295" s="411"/>
      <c r="K295" s="411"/>
      <c r="L295" s="411"/>
      <c r="M295" s="411"/>
      <c r="N295" s="411"/>
      <c r="O295" s="411"/>
      <c r="P295" s="411"/>
      <c r="Q295" s="411"/>
      <c r="R295" s="411"/>
      <c r="S295" s="411"/>
      <c r="T295" s="411"/>
      <c r="U295" s="411"/>
      <c r="V295" s="411"/>
      <c r="W295" s="411"/>
      <c r="X295" s="411"/>
      <c r="Y295" s="411"/>
      <c r="Z295" s="411"/>
      <c r="AA295" s="411"/>
      <c r="AB295" s="411"/>
      <c r="AC295" s="411"/>
      <c r="AD295" s="411"/>
      <c r="AE295" s="411"/>
      <c r="AF295" s="500">
        <f>IFERROR(AN295,0)</f>
        <v>0</v>
      </c>
      <c r="AG295" s="512"/>
      <c r="AH295" s="526"/>
      <c r="AI295" s="538">
        <f>IFERROR(AO295,0)</f>
        <v>0</v>
      </c>
      <c r="AJ295" s="512"/>
      <c r="AK295" s="555"/>
      <c r="AN295" s="176" t="e">
        <f>ROUNDDOWN(AG294/AF294,3)</f>
        <v>#DIV/0!</v>
      </c>
      <c r="AO295" s="179" t="e">
        <f>ROUNDDOWN(AJ294/AI294,3)</f>
        <v>#DIV/0!</v>
      </c>
      <c r="AR295" s="182">
        <f>IFERROR(VLOOKUP(AR636,DAY!$A$2:$E$744,6,0),0)</f>
        <v>0</v>
      </c>
    </row>
    <row r="296" spans="1:53" ht="27.75" customHeight="1">
      <c r="A296" s="11"/>
      <c r="B296" s="388" t="str">
        <f>$B$24</f>
        <v>作業員C</v>
      </c>
      <c r="C296" s="397" t="s">
        <v>3</v>
      </c>
      <c r="D296" s="412"/>
      <c r="E296" s="412"/>
      <c r="F296" s="412"/>
      <c r="G296" s="412"/>
      <c r="H296" s="412"/>
      <c r="I296" s="412"/>
      <c r="J296" s="412"/>
      <c r="K296" s="412"/>
      <c r="L296" s="412"/>
      <c r="M296" s="412"/>
      <c r="N296" s="412"/>
      <c r="O296" s="412"/>
      <c r="P296" s="412"/>
      <c r="Q296" s="412"/>
      <c r="R296" s="412"/>
      <c r="S296" s="412"/>
      <c r="T296" s="412"/>
      <c r="U296" s="412"/>
      <c r="V296" s="412"/>
      <c r="W296" s="412"/>
      <c r="X296" s="412"/>
      <c r="Y296" s="412"/>
      <c r="Z296" s="412"/>
      <c r="AA296" s="412"/>
      <c r="AB296" s="412"/>
      <c r="AC296" s="412"/>
      <c r="AD296" s="412"/>
      <c r="AE296" s="412"/>
      <c r="AF296" s="499">
        <f>IF(COUNT(D296:AE296)=0,+(COUNTIF(D296:AE296,"作業"))+(COUNTIF(D296:AE296,"休日")),"")</f>
        <v>0</v>
      </c>
      <c r="AG296" s="511">
        <f>IF(+COUNT(D296:AE296)=0,(COUNTIF(D296:AE296,"休日")),"")</f>
        <v>0</v>
      </c>
      <c r="AH296" s="525">
        <f>IFERROR(IF(COUNTA(D296:AE296)=0,0,IF(COUNTA(D296:AE296)&lt;28,$G$359,IF(AN297&gt;0.284,$G$357,$G$358))),0)</f>
        <v>0</v>
      </c>
      <c r="AI296" s="537">
        <f>IF(COUNT(D297:AE297)=0,+(COUNTIF(D297:AE297,"作業"))+(COUNTIF(D297:AE297,"休日")),"")</f>
        <v>0</v>
      </c>
      <c r="AJ296" s="511">
        <f>IF(COUNT(D297:AE297)=0,(COUNTIF(D297:AE297,"休日")),"")</f>
        <v>0</v>
      </c>
      <c r="AK296" s="554">
        <f>IFERROR(IF(COUNTA(D297:AE297)=0,0,IF(COUNTA(D297:AE297)&lt;28,$G$359,IF(AO297&gt;0.284,$G$355,$G$356))),0)</f>
        <v>0</v>
      </c>
      <c r="AM296" s="3"/>
      <c r="AN296" s="177"/>
      <c r="AO296" s="177"/>
      <c r="AP296" s="3"/>
      <c r="AQ296" s="3"/>
      <c r="AR296" s="24">
        <f>IFERROR(VLOOKUP(AR638,DAY!$A$2:$E$744,5,0),0)</f>
        <v>0</v>
      </c>
      <c r="AS296" s="3"/>
      <c r="AT296" s="3"/>
      <c r="AU296" s="3"/>
      <c r="AV296" s="3"/>
      <c r="AW296" s="3"/>
      <c r="AX296" s="3"/>
      <c r="AY296" s="3"/>
      <c r="AZ296" s="3"/>
      <c r="BA296" s="3"/>
    </row>
    <row r="297" spans="1:53" ht="27.75" customHeight="1">
      <c r="A297" s="11"/>
      <c r="B297" s="389"/>
      <c r="C297" s="398" t="s">
        <v>14</v>
      </c>
      <c r="D297" s="411"/>
      <c r="E297" s="411"/>
      <c r="F297" s="411"/>
      <c r="G297" s="411"/>
      <c r="H297" s="411"/>
      <c r="I297" s="411"/>
      <c r="J297" s="411"/>
      <c r="K297" s="411"/>
      <c r="L297" s="411"/>
      <c r="M297" s="411"/>
      <c r="N297" s="411"/>
      <c r="O297" s="411"/>
      <c r="P297" s="411"/>
      <c r="Q297" s="411"/>
      <c r="R297" s="411"/>
      <c r="S297" s="411"/>
      <c r="T297" s="411"/>
      <c r="U297" s="411"/>
      <c r="V297" s="411"/>
      <c r="W297" s="411"/>
      <c r="X297" s="411"/>
      <c r="Y297" s="411"/>
      <c r="Z297" s="411"/>
      <c r="AA297" s="411"/>
      <c r="AB297" s="411"/>
      <c r="AC297" s="411"/>
      <c r="AD297" s="411"/>
      <c r="AE297" s="411"/>
      <c r="AF297" s="500">
        <f>IFERROR(AN297,0)</f>
        <v>0</v>
      </c>
      <c r="AG297" s="512"/>
      <c r="AH297" s="526"/>
      <c r="AI297" s="538">
        <f>IFERROR(AO297,0)</f>
        <v>0</v>
      </c>
      <c r="AJ297" s="512"/>
      <c r="AK297" s="555"/>
      <c r="AN297" s="176" t="e">
        <f>ROUNDDOWN(AG296/AF296,3)</f>
        <v>#DIV/0!</v>
      </c>
      <c r="AO297" s="179" t="e">
        <f>ROUNDDOWN(AJ296/AI296,3)</f>
        <v>#DIV/0!</v>
      </c>
      <c r="AR297" s="182">
        <f>IFERROR(VLOOKUP(AR638,DAY!$A$2:$E$744,6,0),0)</f>
        <v>0</v>
      </c>
    </row>
    <row r="298" spans="1:53" ht="27.75" customHeight="1">
      <c r="A298" s="11"/>
      <c r="B298" s="388" t="str">
        <f>$B$26</f>
        <v>作業員D</v>
      </c>
      <c r="C298" s="397" t="s">
        <v>3</v>
      </c>
      <c r="D298" s="412"/>
      <c r="E298" s="412"/>
      <c r="F298" s="412"/>
      <c r="G298" s="412"/>
      <c r="H298" s="412"/>
      <c r="I298" s="412"/>
      <c r="J298" s="412"/>
      <c r="K298" s="412"/>
      <c r="L298" s="412"/>
      <c r="M298" s="412"/>
      <c r="N298" s="412"/>
      <c r="O298" s="412"/>
      <c r="P298" s="412"/>
      <c r="Q298" s="412"/>
      <c r="R298" s="412"/>
      <c r="S298" s="412"/>
      <c r="T298" s="412"/>
      <c r="U298" s="412"/>
      <c r="V298" s="412"/>
      <c r="W298" s="412"/>
      <c r="X298" s="412"/>
      <c r="Y298" s="412"/>
      <c r="Z298" s="412"/>
      <c r="AA298" s="412"/>
      <c r="AB298" s="412"/>
      <c r="AC298" s="412"/>
      <c r="AD298" s="412"/>
      <c r="AE298" s="412"/>
      <c r="AF298" s="499">
        <f>IF(COUNT(D298:AE298)=0,+(COUNTIF(D298:AE298,"作業"))+(COUNTIF(D298:AE298,"休日")),"")</f>
        <v>0</v>
      </c>
      <c r="AG298" s="511">
        <f>IF(+COUNT(D298:AE298)=0,(COUNTIF(D298:AE298,"休日")),"")</f>
        <v>0</v>
      </c>
      <c r="AH298" s="525">
        <f>IFERROR(IF(COUNTA(D298:AE298)=0,0,IF(COUNTA(D298:AE298)&lt;28,$G$359,IF(AN299&gt;0.284,$G$357,$G$358))),0)</f>
        <v>0</v>
      </c>
      <c r="AI298" s="537">
        <f>IF(COUNT(D299:AE299)=0,+(COUNTIF(D299:AE299,"作業"))+(COUNTIF(D299:AE299,"休日")),"")</f>
        <v>0</v>
      </c>
      <c r="AJ298" s="511">
        <f>IF(COUNT(D299:AE299)=0,(COUNTIF(D299:AE299,"休日")),"")</f>
        <v>0</v>
      </c>
      <c r="AK298" s="554">
        <f>IFERROR(IF(COUNTA(D299:AE299)=0,0,IF(COUNTA(D299:AE299)&lt;28,$G$359,IF(AO299&gt;0.284,$G$355,$G$356))),0)</f>
        <v>0</v>
      </c>
      <c r="AM298" s="3"/>
      <c r="AN298" s="177"/>
      <c r="AO298" s="177"/>
      <c r="AP298" s="3"/>
      <c r="AQ298" s="3"/>
      <c r="AR298" s="24">
        <f>IFERROR(VLOOKUP(AR640,DAY!$A$2:$E$744,5,0),0)</f>
        <v>0</v>
      </c>
      <c r="AS298" s="3"/>
      <c r="AT298" s="3"/>
      <c r="AU298" s="3"/>
      <c r="AV298" s="3"/>
      <c r="AW298" s="3"/>
      <c r="AX298" s="3"/>
      <c r="AY298" s="3"/>
      <c r="AZ298" s="3"/>
      <c r="BA298" s="3"/>
    </row>
    <row r="299" spans="1:53" ht="27.75" customHeight="1">
      <c r="A299" s="11"/>
      <c r="B299" s="389"/>
      <c r="C299" s="398" t="s">
        <v>14</v>
      </c>
      <c r="D299" s="411"/>
      <c r="E299" s="411"/>
      <c r="F299" s="411"/>
      <c r="G299" s="411"/>
      <c r="H299" s="411"/>
      <c r="I299" s="411"/>
      <c r="J299" s="411"/>
      <c r="K299" s="411"/>
      <c r="L299" s="411"/>
      <c r="M299" s="411"/>
      <c r="N299" s="411"/>
      <c r="O299" s="411"/>
      <c r="P299" s="411"/>
      <c r="Q299" s="411"/>
      <c r="R299" s="411"/>
      <c r="S299" s="411"/>
      <c r="T299" s="411"/>
      <c r="U299" s="411"/>
      <c r="V299" s="411"/>
      <c r="W299" s="411"/>
      <c r="X299" s="411"/>
      <c r="Y299" s="411"/>
      <c r="Z299" s="411"/>
      <c r="AA299" s="411"/>
      <c r="AB299" s="411"/>
      <c r="AC299" s="411"/>
      <c r="AD299" s="411"/>
      <c r="AE299" s="411"/>
      <c r="AF299" s="500">
        <f>IFERROR(AN299,0)</f>
        <v>0</v>
      </c>
      <c r="AG299" s="512"/>
      <c r="AH299" s="526"/>
      <c r="AI299" s="538">
        <f>IFERROR(AO299,0)</f>
        <v>0</v>
      </c>
      <c r="AJ299" s="512"/>
      <c r="AK299" s="555"/>
      <c r="AN299" s="176" t="e">
        <f>ROUNDDOWN(AG298/AF298,3)</f>
        <v>#DIV/0!</v>
      </c>
      <c r="AO299" s="179" t="e">
        <f>ROUNDDOWN(AJ298/AI298,3)</f>
        <v>#DIV/0!</v>
      </c>
      <c r="AR299" s="182">
        <f>IFERROR(VLOOKUP(AR640,DAY!$A$2:$E$744,6,0),0)</f>
        <v>0</v>
      </c>
    </row>
    <row r="300" spans="1:53" ht="27.75" customHeight="1">
      <c r="A300" s="11"/>
      <c r="B300" s="388" t="str">
        <f>$B$28</f>
        <v>作業員E</v>
      </c>
      <c r="C300" s="397" t="s">
        <v>3</v>
      </c>
      <c r="D300" s="412"/>
      <c r="E300" s="412"/>
      <c r="F300" s="412"/>
      <c r="G300" s="412"/>
      <c r="H300" s="412"/>
      <c r="I300" s="412"/>
      <c r="J300" s="412"/>
      <c r="K300" s="412"/>
      <c r="L300" s="412"/>
      <c r="M300" s="412"/>
      <c r="N300" s="412"/>
      <c r="O300" s="412"/>
      <c r="P300" s="412"/>
      <c r="Q300" s="412"/>
      <c r="R300" s="412"/>
      <c r="S300" s="412"/>
      <c r="T300" s="412"/>
      <c r="U300" s="412"/>
      <c r="V300" s="412"/>
      <c r="W300" s="412"/>
      <c r="X300" s="412"/>
      <c r="Y300" s="412"/>
      <c r="Z300" s="412"/>
      <c r="AA300" s="412"/>
      <c r="AB300" s="412"/>
      <c r="AC300" s="412"/>
      <c r="AD300" s="412"/>
      <c r="AE300" s="412"/>
      <c r="AF300" s="499">
        <f>IF(COUNT(D300:AE300)=0,+(COUNTIF(D300:AE300,"作業"))+(COUNTIF(D300:AE300,"休日")),"")</f>
        <v>0</v>
      </c>
      <c r="AG300" s="511">
        <f>IF(+COUNT(D300:AE300)=0,(COUNTIF(D300:AE300,"休日")),"")</f>
        <v>0</v>
      </c>
      <c r="AH300" s="525">
        <f>IFERROR(IF(COUNTA(D300:AE300)=0,0,IF(COUNTA(D300:AE300)&lt;28,$G$359,IF(AN301&gt;0.284,$G$357,$G$358))),0)</f>
        <v>0</v>
      </c>
      <c r="AI300" s="537">
        <f>IF(COUNT(D301:AE301)=0,+(COUNTIF(D301:AE301,"作業"))+(COUNTIF(D301:AE301,"休日")),"")</f>
        <v>0</v>
      </c>
      <c r="AJ300" s="511">
        <f>IF(COUNT(D301:AE301)=0,(COUNTIF(D301:AE301,"休日")),"")</f>
        <v>0</v>
      </c>
      <c r="AK300" s="554">
        <f>IFERROR(IF(COUNTA(D301:AE301)=0,0,IF(COUNTA(D301:AE301)&lt;28,$G$359,IF(AO301&gt;0.284,$G$355,$G$356))),0)</f>
        <v>0</v>
      </c>
      <c r="AM300" s="3"/>
      <c r="AN300" s="177"/>
      <c r="AO300" s="177"/>
      <c r="AP300" s="3"/>
      <c r="AQ300" s="3"/>
      <c r="AR300" s="24">
        <f>IFERROR(VLOOKUP(AR642,DAY!$A$2:$E$744,5,0),0)</f>
        <v>0</v>
      </c>
      <c r="AS300" s="3"/>
      <c r="AT300" s="3"/>
      <c r="AU300" s="3"/>
      <c r="AV300" s="3"/>
      <c r="AW300" s="3"/>
      <c r="AX300" s="3"/>
      <c r="AY300" s="3"/>
      <c r="AZ300" s="3"/>
      <c r="BA300" s="3"/>
    </row>
    <row r="301" spans="1:53" ht="27.75" customHeight="1">
      <c r="A301" s="11"/>
      <c r="B301" s="389"/>
      <c r="C301" s="398" t="s">
        <v>14</v>
      </c>
      <c r="D301" s="411"/>
      <c r="E301" s="411"/>
      <c r="F301" s="411"/>
      <c r="G301" s="411"/>
      <c r="H301" s="411"/>
      <c r="I301" s="411"/>
      <c r="J301" s="411"/>
      <c r="K301" s="411"/>
      <c r="L301" s="411"/>
      <c r="M301" s="411"/>
      <c r="N301" s="411"/>
      <c r="O301" s="411"/>
      <c r="P301" s="411"/>
      <c r="Q301" s="411"/>
      <c r="R301" s="411"/>
      <c r="S301" s="411"/>
      <c r="T301" s="411"/>
      <c r="U301" s="411"/>
      <c r="V301" s="411"/>
      <c r="W301" s="411"/>
      <c r="X301" s="411"/>
      <c r="Y301" s="411"/>
      <c r="Z301" s="411"/>
      <c r="AA301" s="411"/>
      <c r="AB301" s="411"/>
      <c r="AC301" s="411"/>
      <c r="AD301" s="411"/>
      <c r="AE301" s="411"/>
      <c r="AF301" s="500">
        <f>IFERROR(AN301,0)</f>
        <v>0</v>
      </c>
      <c r="AG301" s="512"/>
      <c r="AH301" s="526"/>
      <c r="AI301" s="538">
        <f>IFERROR(AO301,0)</f>
        <v>0</v>
      </c>
      <c r="AJ301" s="512"/>
      <c r="AK301" s="555"/>
      <c r="AN301" s="176" t="e">
        <f>ROUNDDOWN(AG300/AF300,3)</f>
        <v>#DIV/0!</v>
      </c>
      <c r="AO301" s="179" t="e">
        <f>ROUNDDOWN(AJ300/AI300,3)</f>
        <v>#DIV/0!</v>
      </c>
      <c r="AR301" s="182">
        <f>IFERROR(VLOOKUP(AR642,DAY!$A$2:$E$744,6,0),0)</f>
        <v>0</v>
      </c>
    </row>
    <row r="302" spans="1:53" ht="27.75" customHeight="1">
      <c r="A302" s="11"/>
      <c r="B302" s="388" t="str">
        <f>$B$30</f>
        <v>作業員F</v>
      </c>
      <c r="C302" s="397" t="s">
        <v>3</v>
      </c>
      <c r="D302" s="412"/>
      <c r="E302" s="412"/>
      <c r="F302" s="412"/>
      <c r="G302" s="412"/>
      <c r="H302" s="412"/>
      <c r="I302" s="412"/>
      <c r="J302" s="412"/>
      <c r="K302" s="412"/>
      <c r="L302" s="412"/>
      <c r="M302" s="412"/>
      <c r="N302" s="412"/>
      <c r="O302" s="412"/>
      <c r="P302" s="412"/>
      <c r="Q302" s="412"/>
      <c r="R302" s="412"/>
      <c r="S302" s="412"/>
      <c r="T302" s="412"/>
      <c r="U302" s="412"/>
      <c r="V302" s="412"/>
      <c r="W302" s="412"/>
      <c r="X302" s="412"/>
      <c r="Y302" s="412"/>
      <c r="Z302" s="412"/>
      <c r="AA302" s="412"/>
      <c r="AB302" s="412"/>
      <c r="AC302" s="412"/>
      <c r="AD302" s="412"/>
      <c r="AE302" s="412"/>
      <c r="AF302" s="499">
        <f>IF(COUNT(D302:AE302)=0,+(COUNTIF(D302:AE302,"作業"))+(COUNTIF(D302:AE302,"休日")),"")</f>
        <v>0</v>
      </c>
      <c r="AG302" s="511">
        <f>IF(+COUNT(D302:AE302)=0,(COUNTIF(D302:AE302,"休日")),"")</f>
        <v>0</v>
      </c>
      <c r="AH302" s="525">
        <f>IFERROR(IF(COUNTA(D302:AE302)=0,0,IF(COUNTA(D302:AE302)&lt;28,$G$359,IF(AN303&gt;0.284,$G$357,$G$358))),0)</f>
        <v>0</v>
      </c>
      <c r="AI302" s="537">
        <f>IF(COUNT(D303:AE303)=0,+(COUNTIF(D303:AE303,"作業"))+(COUNTIF(D303:AE303,"休日")),"")</f>
        <v>0</v>
      </c>
      <c r="AJ302" s="511">
        <f>IF(COUNT(D303:AE303)=0,(COUNTIF(D303:AE303,"休日")),"")</f>
        <v>0</v>
      </c>
      <c r="AK302" s="554">
        <f>IFERROR(IF(COUNTA(D303:AE303)=0,0,IF(COUNTA(D303:AE303)&lt;28,$G$359,IF(AO303&gt;0.284,$G$355,$G$356))),0)</f>
        <v>0</v>
      </c>
      <c r="AM302" s="3"/>
      <c r="AN302" s="177"/>
      <c r="AO302" s="177"/>
      <c r="AR302" s="24">
        <f>IFERROR(VLOOKUP(AR407,DAY!$A$2:$E$744,5,0),0)</f>
        <v>0</v>
      </c>
    </row>
    <row r="303" spans="1:53" ht="27.75" customHeight="1">
      <c r="A303" s="12"/>
      <c r="B303" s="389"/>
      <c r="C303" s="400" t="s">
        <v>14</v>
      </c>
      <c r="D303" s="414"/>
      <c r="E303" s="414"/>
      <c r="F303" s="414"/>
      <c r="G303" s="414"/>
      <c r="H303" s="414"/>
      <c r="I303" s="414"/>
      <c r="J303" s="414"/>
      <c r="K303" s="414"/>
      <c r="L303" s="414"/>
      <c r="M303" s="414"/>
      <c r="N303" s="414"/>
      <c r="O303" s="414"/>
      <c r="P303" s="414"/>
      <c r="Q303" s="414"/>
      <c r="R303" s="414"/>
      <c r="S303" s="414"/>
      <c r="T303" s="414"/>
      <c r="U303" s="414"/>
      <c r="V303" s="414"/>
      <c r="W303" s="414"/>
      <c r="X303" s="414"/>
      <c r="Y303" s="414"/>
      <c r="Z303" s="414"/>
      <c r="AA303" s="414"/>
      <c r="AB303" s="414"/>
      <c r="AC303" s="414"/>
      <c r="AD303" s="414"/>
      <c r="AE303" s="414"/>
      <c r="AF303" s="502">
        <f>IFERROR(AN303,0)</f>
        <v>0</v>
      </c>
      <c r="AG303" s="514"/>
      <c r="AH303" s="529"/>
      <c r="AI303" s="540">
        <f>IFERROR(AO303,0)</f>
        <v>0</v>
      </c>
      <c r="AJ303" s="514"/>
      <c r="AK303" s="557"/>
      <c r="AN303" s="176" t="e">
        <f>ROUNDDOWN(AG302/AF302,3)</f>
        <v>#DIV/0!</v>
      </c>
      <c r="AO303" s="179" t="e">
        <f>ROUNDDOWN(AJ302/AI302,3)</f>
        <v>#DIV/0!</v>
      </c>
      <c r="AR303" s="182">
        <f>IFERROR(VLOOKUP(AR407,DAY!$A$2:$E$744,6,0),0)</f>
        <v>0</v>
      </c>
    </row>
    <row r="304" spans="1:53" ht="27.75" customHeight="1">
      <c r="A304" s="10" t="s">
        <v>88</v>
      </c>
      <c r="B304" s="384" t="s">
        <v>7</v>
      </c>
      <c r="C304" s="393"/>
      <c r="D304" s="21">
        <f>IFERROR(VLOOKUP(D387,DAY!$A$2:$E$3000,2,0),0)</f>
        <v>8</v>
      </c>
      <c r="E304" s="21">
        <f>IFERROR(VLOOKUP(E387,DAY!$A$2:$E$3000,2,0),0)</f>
        <v>8</v>
      </c>
      <c r="F304" s="21">
        <f>IFERROR(VLOOKUP(F387,DAY!$A$2:$E$3000,2,0),0)</f>
        <v>8</v>
      </c>
      <c r="G304" s="21">
        <f>IFERROR(VLOOKUP(G387,DAY!$A$2:$E$3000,2,0),0)</f>
        <v>8</v>
      </c>
      <c r="H304" s="21">
        <f>IFERROR(VLOOKUP(H387,DAY!$A$2:$E$3000,2,0),0)</f>
        <v>8</v>
      </c>
      <c r="I304" s="21">
        <f>IFERROR(VLOOKUP(I387,DAY!$A$2:$E$3000,2,0),0)</f>
        <v>8</v>
      </c>
      <c r="J304" s="21">
        <f>IFERROR(VLOOKUP(J387,DAY!$A$2:$E$3000,2,0),0)</f>
        <v>8</v>
      </c>
      <c r="K304" s="21">
        <f>IFERROR(VLOOKUP(K387,DAY!$A$2:$E$3000,2,0),0)</f>
        <v>8</v>
      </c>
      <c r="L304" s="21">
        <f>IFERROR(VLOOKUP(L387,DAY!$A$2:$E$3000,2,0),0)</f>
        <v>8</v>
      </c>
      <c r="M304" s="21">
        <f>IFERROR(VLOOKUP(M387,DAY!$A$2:$E$3000,2,0),0)</f>
        <v>8</v>
      </c>
      <c r="N304" s="21">
        <f>IFERROR(VLOOKUP(N387,DAY!$A$2:$E$3000,2,0),0)</f>
        <v>8</v>
      </c>
      <c r="O304" s="21">
        <f>IFERROR(VLOOKUP(O387,DAY!$A$2:$E$3000,2,0),0)</f>
        <v>8</v>
      </c>
      <c r="P304" s="21">
        <f>IFERROR(VLOOKUP(P387,DAY!$A$2:$E$3000,2,0),0)</f>
        <v>8</v>
      </c>
      <c r="Q304" s="21">
        <f>IFERROR(VLOOKUP(Q387,DAY!$A$2:$E$3000,2,0),0)</f>
        <v>8</v>
      </c>
      <c r="R304" s="21">
        <f>IFERROR(VLOOKUP(R387,DAY!$A$2:$E$3000,2,0),0)</f>
        <v>9</v>
      </c>
      <c r="S304" s="21">
        <f>IFERROR(VLOOKUP(S387,DAY!$A$2:$E$3000,2,0),0)</f>
        <v>9</v>
      </c>
      <c r="T304" s="21">
        <f>IFERROR(VLOOKUP(T387,DAY!$A$2:$E$3000,2,0),0)</f>
        <v>9</v>
      </c>
      <c r="U304" s="21">
        <f>IFERROR(VLOOKUP(U387,DAY!$A$2:$E$3000,2,0),0)</f>
        <v>9</v>
      </c>
      <c r="V304" s="21">
        <f>IFERROR(VLOOKUP(V387,DAY!$A$2:$E$3000,2,0),0)</f>
        <v>9</v>
      </c>
      <c r="W304" s="21">
        <f>IFERROR(VLOOKUP(W387,DAY!$A$2:$E$3000,2,0),0)</f>
        <v>9</v>
      </c>
      <c r="X304" s="21">
        <f>IFERROR(VLOOKUP(X387,DAY!$A$2:$E$3000,2,0),0)</f>
        <v>9</v>
      </c>
      <c r="Y304" s="21">
        <f>IFERROR(VLOOKUP(Y387,DAY!$A$2:$E$3000,2,0),0)</f>
        <v>9</v>
      </c>
      <c r="Z304" s="21">
        <f>IFERROR(VLOOKUP(Z387,DAY!$A$2:$E$3000,2,0),0)</f>
        <v>9</v>
      </c>
      <c r="AA304" s="21">
        <f>IFERROR(VLOOKUP(AA387,DAY!$A$2:$E$3000,2,0),0)</f>
        <v>9</v>
      </c>
      <c r="AB304" s="21">
        <f>IFERROR(VLOOKUP(AB387,DAY!$A$2:$E$3000,2,0),0)</f>
        <v>9</v>
      </c>
      <c r="AC304" s="21">
        <f>IFERROR(VLOOKUP(AC387,DAY!$A$2:$E$3000,2,0),0)</f>
        <v>9</v>
      </c>
      <c r="AD304" s="21">
        <f>IFERROR(VLOOKUP(AD387,DAY!$A$2:$E$3000,2,0),0)</f>
        <v>9</v>
      </c>
      <c r="AE304" s="21">
        <f>IFERROR(VLOOKUP(AE387,DAY!$A$2:$E$3000,2,0),0)</f>
        <v>9</v>
      </c>
      <c r="AF304" s="503" t="s">
        <v>23</v>
      </c>
      <c r="AG304" s="515" t="s">
        <v>6</v>
      </c>
      <c r="AH304" s="523" t="s">
        <v>93</v>
      </c>
      <c r="AI304" s="535" t="s">
        <v>23</v>
      </c>
      <c r="AJ304" s="509" t="s">
        <v>26</v>
      </c>
      <c r="AK304" s="129" t="s">
        <v>93</v>
      </c>
      <c r="AL304" s="3"/>
      <c r="AN304" s="177"/>
      <c r="AO304" s="177"/>
      <c r="AR304" s="183">
        <f>IFERROR(VLOOKUP(AR407,DAY!$A$2:$E$744,7,0),0)</f>
        <v>0</v>
      </c>
    </row>
    <row r="305" spans="1:53" ht="27.75" customHeight="1">
      <c r="A305" s="11"/>
      <c r="B305" s="385" t="s">
        <v>8</v>
      </c>
      <c r="C305" s="394"/>
      <c r="D305" s="22">
        <f>IFERROR(VLOOKUP(D387,DAY!$A$2:$E$3000,3,0),0)</f>
        <v>18</v>
      </c>
      <c r="E305" s="22">
        <f>IFERROR(VLOOKUP(E387,DAY!$A$2:$E$3000,3,0),0)</f>
        <v>19</v>
      </c>
      <c r="F305" s="22">
        <f>IFERROR(VLOOKUP(F387,DAY!$A$2:$E$3000,3,0),0)</f>
        <v>20</v>
      </c>
      <c r="G305" s="22">
        <f>IFERROR(VLOOKUP(G387,DAY!$A$2:$E$3000,3,0),0)</f>
        <v>21</v>
      </c>
      <c r="H305" s="22">
        <f>IFERROR(VLOOKUP(H387,DAY!$A$2:$E$3000,3,0),0)</f>
        <v>22</v>
      </c>
      <c r="I305" s="22">
        <f>IFERROR(VLOOKUP(I387,DAY!$A$2:$E$3000,3,0),0)</f>
        <v>23</v>
      </c>
      <c r="J305" s="22">
        <f>IFERROR(VLOOKUP(J387,DAY!$A$2:$E$3000,3,0),0)</f>
        <v>24</v>
      </c>
      <c r="K305" s="22">
        <f>IFERROR(VLOOKUP(K387,DAY!$A$2:$E$3000,3,0),0)</f>
        <v>25</v>
      </c>
      <c r="L305" s="22">
        <f>IFERROR(VLOOKUP(L387,DAY!$A$2:$E$3000,3,0),0)</f>
        <v>26</v>
      </c>
      <c r="M305" s="22">
        <f>IFERROR(VLOOKUP(M387,DAY!$A$2:$E$3000,3,0),0)</f>
        <v>27</v>
      </c>
      <c r="N305" s="22">
        <f>IFERROR(VLOOKUP(N387,DAY!$A$2:$E$3000,3,0),0)</f>
        <v>28</v>
      </c>
      <c r="O305" s="22">
        <f>IFERROR(VLOOKUP(O387,DAY!$A$2:$E$3000,3,0),0)</f>
        <v>29</v>
      </c>
      <c r="P305" s="22">
        <f>IFERROR(VLOOKUP(P387,DAY!$A$2:$E$3000,3,0),0)</f>
        <v>30</v>
      </c>
      <c r="Q305" s="22">
        <f>IFERROR(VLOOKUP(Q387,DAY!$A$2:$E$3000,3,0),0)</f>
        <v>31</v>
      </c>
      <c r="R305" s="22">
        <f>IFERROR(VLOOKUP(R387,DAY!$A$2:$E$3000,3,0),0)</f>
        <v>1</v>
      </c>
      <c r="S305" s="22">
        <f>IFERROR(VLOOKUP(S387,DAY!$A$2:$E$3000,3,0),0)</f>
        <v>2</v>
      </c>
      <c r="T305" s="22">
        <f>IFERROR(VLOOKUP(T387,DAY!$A$2:$E$3000,3,0),0)</f>
        <v>3</v>
      </c>
      <c r="U305" s="22">
        <f>IFERROR(VLOOKUP(U387,DAY!$A$2:$E$3000,3,0),0)</f>
        <v>4</v>
      </c>
      <c r="V305" s="22">
        <f>IFERROR(VLOOKUP(V387,DAY!$A$2:$E$3000,3,0),0)</f>
        <v>5</v>
      </c>
      <c r="W305" s="22">
        <f>IFERROR(VLOOKUP(W387,DAY!$A$2:$E$3000,3,0),0)</f>
        <v>6</v>
      </c>
      <c r="X305" s="22">
        <f>IFERROR(VLOOKUP(X387,DAY!$A$2:$E$3000,3,0),0)</f>
        <v>7</v>
      </c>
      <c r="Y305" s="22">
        <f>IFERROR(VLOOKUP(Y387,DAY!$A$2:$E$3000,3,0),0)</f>
        <v>8</v>
      </c>
      <c r="Z305" s="22">
        <f>IFERROR(VLOOKUP(Z387,DAY!$A$2:$E$3000,3,0),0)</f>
        <v>9</v>
      </c>
      <c r="AA305" s="22">
        <f>IFERROR(VLOOKUP(AA387,DAY!$A$2:$E$3000,3,0),0)</f>
        <v>10</v>
      </c>
      <c r="AB305" s="22">
        <f>IFERROR(VLOOKUP(AB387,DAY!$A$2:$E$3000,3,0),0)</f>
        <v>11</v>
      </c>
      <c r="AC305" s="22">
        <f>IFERROR(VLOOKUP(AC387,DAY!$A$2:$E$3000,3,0),0)</f>
        <v>12</v>
      </c>
      <c r="AD305" s="22">
        <f>IFERROR(VLOOKUP(AD387,DAY!$A$2:$E$3000,3,0),0)</f>
        <v>13</v>
      </c>
      <c r="AE305" s="89">
        <f>IFERROR(VLOOKUP(AE387,DAY!$A$2:$E$3000,3,0),0)</f>
        <v>14</v>
      </c>
      <c r="AF305" s="498"/>
      <c r="AG305" s="510"/>
      <c r="AH305" s="523"/>
      <c r="AI305" s="536"/>
      <c r="AJ305" s="510"/>
      <c r="AK305" s="129"/>
      <c r="AN305" s="177"/>
      <c r="AO305" s="177"/>
      <c r="AR305" s="19">
        <f>IFERROR(VLOOKUP(AR413,DAY!$A$2:$E$744,2,0),0)</f>
        <v>0</v>
      </c>
    </row>
    <row r="306" spans="1:53" ht="27.75" customHeight="1">
      <c r="A306" s="11"/>
      <c r="B306" s="386" t="s">
        <v>9</v>
      </c>
      <c r="C306" s="395"/>
      <c r="D306" s="23" t="str">
        <f>IFERROR(VLOOKUP(D387,DAY!$A$2:$E$3000,4,0),0)</f>
        <v>月</v>
      </c>
      <c r="E306" s="23" t="str">
        <f>IFERROR(VLOOKUP(E387,DAY!$A$2:$E$3000,4,0),0)</f>
        <v>火</v>
      </c>
      <c r="F306" s="23" t="str">
        <f>IFERROR(VLOOKUP(F387,DAY!$A$2:$E$3000,4,0),0)</f>
        <v>水</v>
      </c>
      <c r="G306" s="23" t="str">
        <f>IFERROR(VLOOKUP(G387,DAY!$A$2:$E$3000,4,0),0)</f>
        <v>木</v>
      </c>
      <c r="H306" s="23" t="str">
        <f>IFERROR(VLOOKUP(H387,DAY!$A$2:$E$3000,4,0),0)</f>
        <v>金</v>
      </c>
      <c r="I306" s="23" t="str">
        <f>IFERROR(VLOOKUP(I387,DAY!$A$2:$E$3000,4,0),0)</f>
        <v>土</v>
      </c>
      <c r="J306" s="23" t="str">
        <f>IFERROR(VLOOKUP(J387,DAY!$A$2:$E$3000,4,0),0)</f>
        <v>日</v>
      </c>
      <c r="K306" s="23" t="str">
        <f>IFERROR(VLOOKUP(K387,DAY!$A$2:$E$3000,4,0),0)</f>
        <v>月</v>
      </c>
      <c r="L306" s="23" t="str">
        <f>IFERROR(VLOOKUP(L387,DAY!$A$2:$E$3000,4,0),0)</f>
        <v>火</v>
      </c>
      <c r="M306" s="23" t="str">
        <f>IFERROR(VLOOKUP(M387,DAY!$A$2:$E$3000,4,0),0)</f>
        <v>水</v>
      </c>
      <c r="N306" s="23" t="str">
        <f>IFERROR(VLOOKUP(N387,DAY!$A$2:$E$3000,4,0),0)</f>
        <v>木</v>
      </c>
      <c r="O306" s="23" t="str">
        <f>IFERROR(VLOOKUP(O387,DAY!$A$2:$E$3000,4,0),0)</f>
        <v>金</v>
      </c>
      <c r="P306" s="23" t="str">
        <f>IFERROR(VLOOKUP(P387,DAY!$A$2:$E$3000,4,0),0)</f>
        <v>土</v>
      </c>
      <c r="Q306" s="23" t="str">
        <f>IFERROR(VLOOKUP(Q387,DAY!$A$2:$E$3000,4,0),0)</f>
        <v>日</v>
      </c>
      <c r="R306" s="23" t="str">
        <f>IFERROR(VLOOKUP(R387,DAY!$A$2:$E$3000,4,0),0)</f>
        <v>月</v>
      </c>
      <c r="S306" s="23" t="str">
        <f>IFERROR(VLOOKUP(S387,DAY!$A$2:$E$3000,4,0),0)</f>
        <v>火</v>
      </c>
      <c r="T306" s="23" t="str">
        <f>IFERROR(VLOOKUP(T387,DAY!$A$2:$E$3000,4,0),0)</f>
        <v>水</v>
      </c>
      <c r="U306" s="23" t="str">
        <f>IFERROR(VLOOKUP(U387,DAY!$A$2:$E$3000,4,0),0)</f>
        <v>木</v>
      </c>
      <c r="V306" s="23" t="str">
        <f>IFERROR(VLOOKUP(V387,DAY!$A$2:$E$3000,4,0),0)</f>
        <v>金</v>
      </c>
      <c r="W306" s="23" t="str">
        <f>IFERROR(VLOOKUP(W387,DAY!$A$2:$E$3000,4,0),0)</f>
        <v>土</v>
      </c>
      <c r="X306" s="23" t="str">
        <f>IFERROR(VLOOKUP(X387,DAY!$A$2:$E$3000,4,0),0)</f>
        <v>日</v>
      </c>
      <c r="Y306" s="23" t="str">
        <f>IFERROR(VLOOKUP(Y387,DAY!$A$2:$E$3000,4,0),0)</f>
        <v>月</v>
      </c>
      <c r="Z306" s="23" t="str">
        <f>IFERROR(VLOOKUP(Z387,DAY!$A$2:$E$3000,4,0),0)</f>
        <v>火</v>
      </c>
      <c r="AA306" s="23" t="str">
        <f>IFERROR(VLOOKUP(AA387,DAY!$A$2:$E$3000,4,0),0)</f>
        <v>水</v>
      </c>
      <c r="AB306" s="23" t="str">
        <f>IFERROR(VLOOKUP(AB387,DAY!$A$2:$E$3000,4,0),0)</f>
        <v>木</v>
      </c>
      <c r="AC306" s="23" t="str">
        <f>IFERROR(VLOOKUP(AC387,DAY!$A$2:$E$3000,4,0),0)</f>
        <v>金</v>
      </c>
      <c r="AD306" s="23" t="str">
        <f>IFERROR(VLOOKUP(AD387,DAY!$A$2:$E$3000,4,0),0)</f>
        <v>土</v>
      </c>
      <c r="AE306" s="23" t="str">
        <f>IFERROR(VLOOKUP(AE387,DAY!$A$2:$E$3000,4,0),0)</f>
        <v>日</v>
      </c>
      <c r="AF306" s="498"/>
      <c r="AG306" s="510"/>
      <c r="AH306" s="523"/>
      <c r="AI306" s="536"/>
      <c r="AJ306" s="510"/>
      <c r="AK306" s="129"/>
      <c r="AN306" s="177"/>
      <c r="AO306" s="177"/>
      <c r="AR306" s="25">
        <f>IFERROR(VLOOKUP(AR413,DAY!$A$2:$E$744,3,0),0)</f>
        <v>0</v>
      </c>
    </row>
    <row r="307" spans="1:53" ht="89.25" customHeight="1">
      <c r="A307" s="11"/>
      <c r="B307" s="387" t="s">
        <v>11</v>
      </c>
      <c r="C307" s="396"/>
      <c r="D307" s="24" t="str">
        <f>IFERROR(VLOOKUP(D387,DAY!$A$2:$E$3000,5,0),0)</f>
        <v/>
      </c>
      <c r="E307" s="24" t="str">
        <f>IFERROR(VLOOKUP(E387,DAY!$A$2:$E$3000,5,0),0)</f>
        <v/>
      </c>
      <c r="F307" s="24" t="str">
        <f>IFERROR(VLOOKUP(F387,DAY!$A$2:$E$3000,5,0),0)</f>
        <v/>
      </c>
      <c r="G307" s="24" t="str">
        <f>IFERROR(VLOOKUP(G387,DAY!$A$2:$E$3000,5,0),0)</f>
        <v/>
      </c>
      <c r="H307" s="24" t="str">
        <f>IFERROR(VLOOKUP(H387,DAY!$A$2:$E$3000,5,0),0)</f>
        <v/>
      </c>
      <c r="I307" s="24" t="str">
        <f>IFERROR(VLOOKUP(I387,DAY!$A$2:$E$3000,5,0),0)</f>
        <v/>
      </c>
      <c r="J307" s="24" t="str">
        <f>IFERROR(VLOOKUP(J387,DAY!$A$2:$E$3000,5,0),0)</f>
        <v/>
      </c>
      <c r="K307" s="24" t="str">
        <f>IFERROR(VLOOKUP(K387,DAY!$A$2:$E$3000,5,0),0)</f>
        <v/>
      </c>
      <c r="L307" s="24" t="str">
        <f>IFERROR(VLOOKUP(L387,DAY!$A$2:$E$3000,5,0),0)</f>
        <v/>
      </c>
      <c r="M307" s="24" t="str">
        <f>IFERROR(VLOOKUP(M387,DAY!$A$2:$E$3000,5,0),0)</f>
        <v/>
      </c>
      <c r="N307" s="24" t="str">
        <f>IFERROR(VLOOKUP(N387,DAY!$A$2:$E$3000,5,0),0)</f>
        <v/>
      </c>
      <c r="O307" s="24" t="str">
        <f>IFERROR(VLOOKUP(O387,DAY!$A$2:$E$3000,5,0),0)</f>
        <v/>
      </c>
      <c r="P307" s="24" t="str">
        <f>IFERROR(VLOOKUP(P387,DAY!$A$2:$E$3000,5,0),0)</f>
        <v/>
      </c>
      <c r="Q307" s="24" t="str">
        <f>IFERROR(VLOOKUP(Q387,DAY!$A$2:$E$3000,5,0),0)</f>
        <v/>
      </c>
      <c r="R307" s="24" t="str">
        <f>IFERROR(VLOOKUP(R387,DAY!$A$2:$E$3000,5,0),0)</f>
        <v/>
      </c>
      <c r="S307" s="24" t="str">
        <f>IFERROR(VLOOKUP(S387,DAY!$A$2:$E$3000,5,0),0)</f>
        <v/>
      </c>
      <c r="T307" s="24" t="str">
        <f>IFERROR(VLOOKUP(T387,DAY!$A$2:$E$3000,5,0),0)</f>
        <v/>
      </c>
      <c r="U307" s="24" t="str">
        <f>IFERROR(VLOOKUP(U387,DAY!$A$2:$E$3000,5,0),0)</f>
        <v/>
      </c>
      <c r="V307" s="24" t="str">
        <f>IFERROR(VLOOKUP(V387,DAY!$A$2:$E$3000,5,0),0)</f>
        <v/>
      </c>
      <c r="W307" s="24" t="str">
        <f>IFERROR(VLOOKUP(W387,DAY!$A$2:$E$3000,5,0),0)</f>
        <v/>
      </c>
      <c r="X307" s="24" t="str">
        <f>IFERROR(VLOOKUP(X387,DAY!$A$2:$E$3000,5,0),0)</f>
        <v/>
      </c>
      <c r="Y307" s="24" t="str">
        <f>IFERROR(VLOOKUP(Y387,DAY!$A$2:$E$3000,5,0),0)</f>
        <v/>
      </c>
      <c r="Z307" s="24" t="str">
        <f>IFERROR(VLOOKUP(Z387,DAY!$A$2:$E$3000,5,0),0)</f>
        <v/>
      </c>
      <c r="AA307" s="24" t="str">
        <f>IFERROR(VLOOKUP(AA387,DAY!$A$2:$E$3000,5,0),0)</f>
        <v/>
      </c>
      <c r="AB307" s="24" t="str">
        <f>IFERROR(VLOOKUP(AB387,DAY!$A$2:$E$3000,5,0),0)</f>
        <v/>
      </c>
      <c r="AC307" s="24" t="str">
        <f>IFERROR(VLOOKUP(AC387,DAY!$A$2:$E$3000,5,0),0)</f>
        <v/>
      </c>
      <c r="AD307" s="24" t="str">
        <f>IFERROR(VLOOKUP(AD387,DAY!$A$2:$E$3000,5,0),0)</f>
        <v/>
      </c>
      <c r="AE307" s="24" t="str">
        <f>IFERROR(VLOOKUP(AE387,DAY!$A$2:$E$3000,5,0),0)</f>
        <v/>
      </c>
      <c r="AF307" s="498"/>
      <c r="AG307" s="510"/>
      <c r="AH307" s="524"/>
      <c r="AI307" s="536"/>
      <c r="AJ307" s="510"/>
      <c r="AK307" s="130"/>
      <c r="AN307" s="173"/>
      <c r="AO307" s="173"/>
      <c r="AR307" s="25">
        <f>IFERROR(VLOOKUP(AR413,DAY!$A$2:$E$744,4,0),0)</f>
        <v>0</v>
      </c>
    </row>
    <row r="308" spans="1:53" ht="27.75" customHeight="1">
      <c r="A308" s="11"/>
      <c r="B308" s="388" t="str">
        <f>$B$20</f>
        <v>作業員A</v>
      </c>
      <c r="C308" s="397" t="s">
        <v>3</v>
      </c>
      <c r="D308" s="412"/>
      <c r="E308" s="412"/>
      <c r="F308" s="412"/>
      <c r="G308" s="412"/>
      <c r="H308" s="412"/>
      <c r="I308" s="412"/>
      <c r="J308" s="412"/>
      <c r="K308" s="412"/>
      <c r="L308" s="412"/>
      <c r="M308" s="412"/>
      <c r="N308" s="412"/>
      <c r="O308" s="412"/>
      <c r="P308" s="412"/>
      <c r="Q308" s="412"/>
      <c r="R308" s="412"/>
      <c r="S308" s="412"/>
      <c r="T308" s="412"/>
      <c r="U308" s="412"/>
      <c r="V308" s="412"/>
      <c r="W308" s="412"/>
      <c r="X308" s="412"/>
      <c r="Y308" s="412"/>
      <c r="Z308" s="412"/>
      <c r="AA308" s="412"/>
      <c r="AB308" s="412"/>
      <c r="AC308" s="412"/>
      <c r="AD308" s="412"/>
      <c r="AE308" s="412"/>
      <c r="AF308" s="499">
        <f>IF(COUNT(D308:AE308)=0,+(COUNTIF(D308:AE308,"作業"))+(COUNTIF(D308:AE308,"休日")),"")</f>
        <v>0</v>
      </c>
      <c r="AG308" s="511">
        <f>IF(+COUNT(D308:AE308)=0,(COUNTIF(D308:AE308,"休日")),"")</f>
        <v>0</v>
      </c>
      <c r="AH308" s="525">
        <f>IFERROR(IF(COUNTA(D308:AE308)=0,0,IF(COUNTA(D308:AE308)&lt;28,$G$359,IF(AN309&gt;0.284,$G$357,$G$358))),0)</f>
        <v>0</v>
      </c>
      <c r="AI308" s="537">
        <f>IF(COUNT(D309:AE309)=0,+(COUNTIF(D309:AE309,"作業"))+(COUNTIF(D309:AE309,"休日")),"")</f>
        <v>0</v>
      </c>
      <c r="AJ308" s="511">
        <f>IF(COUNT(D309:AE309)=0,(COUNTIF(D309:AE309,"休日")),"")</f>
        <v>0</v>
      </c>
      <c r="AK308" s="554">
        <f>IFERROR(IF(COUNTA(D309:AE309)=0,0,IF(COUNTA(D309:AE309)&lt;28,$G$359,IF(AO309&gt;0.284,$G$355,$G$356))),0)</f>
        <v>0</v>
      </c>
      <c r="AM308" s="3"/>
      <c r="AN308" s="177"/>
      <c r="AO308" s="177"/>
      <c r="AP308" s="3"/>
      <c r="AQ308" s="3"/>
      <c r="AR308" s="24">
        <f>IFERROR(VLOOKUP(AR656,DAY!$A$2:$E$744,5,0),0)</f>
        <v>0</v>
      </c>
      <c r="AS308" s="3"/>
      <c r="AT308" s="3"/>
      <c r="AU308" s="3"/>
      <c r="AV308" s="3"/>
      <c r="AW308" s="3"/>
      <c r="AX308" s="3"/>
      <c r="AY308" s="3"/>
      <c r="AZ308" s="3"/>
      <c r="BA308" s="3"/>
    </row>
    <row r="309" spans="1:53" ht="27.75" customHeight="1">
      <c r="A309" s="11"/>
      <c r="B309" s="389"/>
      <c r="C309" s="398" t="s">
        <v>14</v>
      </c>
      <c r="D309" s="411"/>
      <c r="E309" s="411"/>
      <c r="F309" s="411"/>
      <c r="G309" s="411"/>
      <c r="H309" s="411"/>
      <c r="I309" s="411"/>
      <c r="J309" s="411"/>
      <c r="K309" s="411"/>
      <c r="L309" s="411"/>
      <c r="M309" s="411"/>
      <c r="N309" s="411"/>
      <c r="O309" s="411"/>
      <c r="P309" s="411"/>
      <c r="Q309" s="411"/>
      <c r="R309" s="411"/>
      <c r="S309" s="411"/>
      <c r="T309" s="411"/>
      <c r="U309" s="411"/>
      <c r="V309" s="411"/>
      <c r="W309" s="411"/>
      <c r="X309" s="411"/>
      <c r="Y309" s="411"/>
      <c r="Z309" s="411"/>
      <c r="AA309" s="411"/>
      <c r="AB309" s="411"/>
      <c r="AC309" s="411"/>
      <c r="AD309" s="411"/>
      <c r="AE309" s="411"/>
      <c r="AF309" s="500">
        <f>IFERROR(AN309,0)</f>
        <v>0</v>
      </c>
      <c r="AG309" s="512"/>
      <c r="AH309" s="526"/>
      <c r="AI309" s="538">
        <f>IFERROR(AO309,0)</f>
        <v>0</v>
      </c>
      <c r="AJ309" s="512"/>
      <c r="AK309" s="555"/>
      <c r="AN309" s="176" t="e">
        <f>ROUNDDOWN(AG308/AF308,3)</f>
        <v>#DIV/0!</v>
      </c>
      <c r="AO309" s="179" t="e">
        <f>ROUNDDOWN(AJ308/AI308,3)</f>
        <v>#DIV/0!</v>
      </c>
      <c r="AR309" s="182">
        <f>IFERROR(VLOOKUP(AR656,DAY!$A$2:$E$744,6,0),0)</f>
        <v>0</v>
      </c>
    </row>
    <row r="310" spans="1:53" ht="27.75" customHeight="1">
      <c r="A310" s="11"/>
      <c r="B310" s="388" t="str">
        <f>$B$22</f>
        <v>作業員B</v>
      </c>
      <c r="C310" s="397" t="s">
        <v>3</v>
      </c>
      <c r="D310" s="412"/>
      <c r="E310" s="412"/>
      <c r="F310" s="412"/>
      <c r="G310" s="412"/>
      <c r="H310" s="412"/>
      <c r="I310" s="412"/>
      <c r="J310" s="412"/>
      <c r="K310" s="412"/>
      <c r="L310" s="412"/>
      <c r="M310" s="412"/>
      <c r="N310" s="412"/>
      <c r="O310" s="412"/>
      <c r="P310" s="412"/>
      <c r="Q310" s="412"/>
      <c r="R310" s="412"/>
      <c r="S310" s="412"/>
      <c r="T310" s="412"/>
      <c r="U310" s="412"/>
      <c r="V310" s="412"/>
      <c r="W310" s="412"/>
      <c r="X310" s="412"/>
      <c r="Y310" s="412"/>
      <c r="Z310" s="412"/>
      <c r="AA310" s="412"/>
      <c r="AB310" s="412"/>
      <c r="AC310" s="412"/>
      <c r="AD310" s="412"/>
      <c r="AE310" s="412"/>
      <c r="AF310" s="499">
        <f>IF(COUNT(D310:AE310)=0,+(COUNTIF(D310:AE310,"作業"))+(COUNTIF(D310:AE310,"休日")),"")</f>
        <v>0</v>
      </c>
      <c r="AG310" s="511">
        <f>IF(+COUNT(D310:AE310)=0,(COUNTIF(D310:AE310,"休日")),"")</f>
        <v>0</v>
      </c>
      <c r="AH310" s="525">
        <f>IFERROR(IF(COUNTA(D310:AE310)=0,0,IF(COUNTA(D310:AE310)&lt;28,$G$359,IF(AN311&gt;0.284,$G$357,$G$358))),0)</f>
        <v>0</v>
      </c>
      <c r="AI310" s="537">
        <f>IF(COUNT(D311:AE311)=0,+(COUNTIF(D311:AE311,"作業"))+(COUNTIF(D311:AE311,"休日")),"")</f>
        <v>0</v>
      </c>
      <c r="AJ310" s="511">
        <f>IF(COUNT(D311:AE311)=0,(COUNTIF(D311:AE311,"休日")),"")</f>
        <v>0</v>
      </c>
      <c r="AK310" s="554">
        <f>IFERROR(IF(COUNTA(D311:AE311)=0,0,IF(COUNTA(D311:AE311)&lt;28,$G$359,IF(AO311&gt;0.284,$G$355,$G$356))),0)</f>
        <v>0</v>
      </c>
      <c r="AM310" s="3"/>
      <c r="AN310" s="177"/>
      <c r="AO310" s="177"/>
      <c r="AP310" s="3"/>
      <c r="AQ310" s="3"/>
      <c r="AR310" s="24">
        <f>IFERROR(VLOOKUP(AR652,DAY!$A$2:$E$744,5,0),0)</f>
        <v>0</v>
      </c>
      <c r="AS310" s="3"/>
      <c r="AT310" s="3"/>
      <c r="AU310" s="3"/>
      <c r="AV310" s="3"/>
      <c r="AW310" s="3"/>
      <c r="AX310" s="3"/>
      <c r="AY310" s="3"/>
      <c r="AZ310" s="3"/>
      <c r="BA310" s="3"/>
    </row>
    <row r="311" spans="1:53" ht="27.75" customHeight="1">
      <c r="A311" s="11"/>
      <c r="B311" s="389"/>
      <c r="C311" s="398" t="s">
        <v>14</v>
      </c>
      <c r="D311" s="411"/>
      <c r="E311" s="411"/>
      <c r="F311" s="411"/>
      <c r="G311" s="411"/>
      <c r="H311" s="411"/>
      <c r="I311" s="411"/>
      <c r="J311" s="411"/>
      <c r="K311" s="411"/>
      <c r="L311" s="411"/>
      <c r="M311" s="411"/>
      <c r="N311" s="411"/>
      <c r="O311" s="411"/>
      <c r="P311" s="411"/>
      <c r="Q311" s="411"/>
      <c r="R311" s="411"/>
      <c r="S311" s="411"/>
      <c r="T311" s="411"/>
      <c r="U311" s="411"/>
      <c r="V311" s="411"/>
      <c r="W311" s="411"/>
      <c r="X311" s="411"/>
      <c r="Y311" s="411"/>
      <c r="Z311" s="411"/>
      <c r="AA311" s="411"/>
      <c r="AB311" s="411"/>
      <c r="AC311" s="411"/>
      <c r="AD311" s="411"/>
      <c r="AE311" s="411"/>
      <c r="AF311" s="500">
        <f>IFERROR(AN311,0)</f>
        <v>0</v>
      </c>
      <c r="AG311" s="512"/>
      <c r="AH311" s="526"/>
      <c r="AI311" s="538">
        <f>IFERROR(AO311,0)</f>
        <v>0</v>
      </c>
      <c r="AJ311" s="512"/>
      <c r="AK311" s="555"/>
      <c r="AN311" s="176" t="e">
        <f>ROUNDDOWN(AG310/AF310,3)</f>
        <v>#DIV/0!</v>
      </c>
      <c r="AO311" s="179" t="e">
        <f>ROUNDDOWN(AJ310/AI310,3)</f>
        <v>#DIV/0!</v>
      </c>
      <c r="AR311" s="182">
        <f>IFERROR(VLOOKUP(AR652,DAY!$A$2:$E$744,6,0),0)</f>
        <v>0</v>
      </c>
    </row>
    <row r="312" spans="1:53" ht="27.75" customHeight="1">
      <c r="A312" s="11"/>
      <c r="B312" s="388" t="str">
        <f>$B$24</f>
        <v>作業員C</v>
      </c>
      <c r="C312" s="397" t="s">
        <v>3</v>
      </c>
      <c r="D312" s="412"/>
      <c r="E312" s="412"/>
      <c r="F312" s="412"/>
      <c r="G312" s="412"/>
      <c r="H312" s="412"/>
      <c r="I312" s="412"/>
      <c r="J312" s="412"/>
      <c r="K312" s="412"/>
      <c r="L312" s="412"/>
      <c r="M312" s="412"/>
      <c r="N312" s="412"/>
      <c r="O312" s="412"/>
      <c r="P312" s="412"/>
      <c r="Q312" s="412"/>
      <c r="R312" s="412"/>
      <c r="S312" s="412"/>
      <c r="T312" s="412"/>
      <c r="U312" s="412"/>
      <c r="V312" s="412"/>
      <c r="W312" s="412"/>
      <c r="X312" s="412"/>
      <c r="Y312" s="412"/>
      <c r="Z312" s="412"/>
      <c r="AA312" s="412"/>
      <c r="AB312" s="412"/>
      <c r="AC312" s="412"/>
      <c r="AD312" s="412"/>
      <c r="AE312" s="412"/>
      <c r="AF312" s="499">
        <f>IF(COUNT(D312:AE312)=0,+(COUNTIF(D312:AE312,"作業"))+(COUNTIF(D312:AE312,"休日")),"")</f>
        <v>0</v>
      </c>
      <c r="AG312" s="511">
        <f>IF(+COUNT(D312:AE312)=0,(COUNTIF(D312:AE312,"休日")),"")</f>
        <v>0</v>
      </c>
      <c r="AH312" s="525">
        <f>IFERROR(IF(COUNTA(D312:AE312)=0,0,IF(COUNTA(D312:AE312)&lt;28,$G$359,IF(AN313&gt;0.284,$G$357,$G$358))),0)</f>
        <v>0</v>
      </c>
      <c r="AI312" s="537">
        <f>IF(COUNT(D313:AE313)=0,+(COUNTIF(D313:AE313,"作業"))+(COUNTIF(D313:AE313,"休日")),"")</f>
        <v>0</v>
      </c>
      <c r="AJ312" s="511">
        <f>IF(COUNT(D313:AE313)=0,(COUNTIF(D313:AE313,"休日")),"")</f>
        <v>0</v>
      </c>
      <c r="AK312" s="554">
        <f>IFERROR(IF(COUNTA(D313:AE313)=0,0,IF(COUNTA(D313:AE313)&lt;28,$G$359,IF(AO313&gt;0.284,$G$355,$G$356))),0)</f>
        <v>0</v>
      </c>
      <c r="AM312" s="3"/>
      <c r="AN312" s="177"/>
      <c r="AO312" s="177"/>
      <c r="AP312" s="3"/>
      <c r="AQ312" s="3"/>
      <c r="AR312" s="24">
        <f>IFERROR(VLOOKUP(AR654,DAY!$A$2:$E$744,5,0),0)</f>
        <v>0</v>
      </c>
      <c r="AS312" s="3"/>
      <c r="AT312" s="3"/>
      <c r="AU312" s="3"/>
      <c r="AV312" s="3"/>
      <c r="AW312" s="3"/>
      <c r="AX312" s="3"/>
      <c r="AY312" s="3"/>
      <c r="AZ312" s="3"/>
      <c r="BA312" s="3"/>
    </row>
    <row r="313" spans="1:53" ht="27.75" customHeight="1">
      <c r="A313" s="11"/>
      <c r="B313" s="389"/>
      <c r="C313" s="398" t="s">
        <v>14</v>
      </c>
      <c r="D313" s="411"/>
      <c r="E313" s="411"/>
      <c r="F313" s="411"/>
      <c r="G313" s="411"/>
      <c r="H313" s="411"/>
      <c r="I313" s="411"/>
      <c r="J313" s="411"/>
      <c r="K313" s="411"/>
      <c r="L313" s="411"/>
      <c r="M313" s="411"/>
      <c r="N313" s="411"/>
      <c r="O313" s="411"/>
      <c r="P313" s="411"/>
      <c r="Q313" s="411"/>
      <c r="R313" s="411"/>
      <c r="S313" s="411"/>
      <c r="T313" s="411"/>
      <c r="U313" s="411"/>
      <c r="V313" s="411"/>
      <c r="W313" s="411"/>
      <c r="X313" s="411"/>
      <c r="Y313" s="411"/>
      <c r="Z313" s="411"/>
      <c r="AA313" s="411"/>
      <c r="AB313" s="411"/>
      <c r="AC313" s="411"/>
      <c r="AD313" s="411"/>
      <c r="AE313" s="411"/>
      <c r="AF313" s="500">
        <f>IFERROR(AN313,0)</f>
        <v>0</v>
      </c>
      <c r="AG313" s="512"/>
      <c r="AH313" s="526"/>
      <c r="AI313" s="538">
        <f>IFERROR(AO313,0)</f>
        <v>0</v>
      </c>
      <c r="AJ313" s="512"/>
      <c r="AK313" s="555"/>
      <c r="AN313" s="176" t="e">
        <f>ROUNDDOWN(AG312/AF312,3)</f>
        <v>#DIV/0!</v>
      </c>
      <c r="AO313" s="179" t="e">
        <f>ROUNDDOWN(AJ312/AI312,3)</f>
        <v>#DIV/0!</v>
      </c>
      <c r="AR313" s="182">
        <f>IFERROR(VLOOKUP(AR654,DAY!$A$2:$E$744,6,0),0)</f>
        <v>0</v>
      </c>
    </row>
    <row r="314" spans="1:53" ht="27.75" customHeight="1">
      <c r="A314" s="11"/>
      <c r="B314" s="388" t="str">
        <f>$B$26</f>
        <v>作業員D</v>
      </c>
      <c r="C314" s="397" t="s">
        <v>3</v>
      </c>
      <c r="D314" s="412"/>
      <c r="E314" s="412"/>
      <c r="F314" s="412"/>
      <c r="G314" s="412"/>
      <c r="H314" s="412"/>
      <c r="I314" s="412"/>
      <c r="J314" s="412"/>
      <c r="K314" s="412"/>
      <c r="L314" s="412"/>
      <c r="M314" s="412"/>
      <c r="N314" s="412"/>
      <c r="O314" s="412"/>
      <c r="P314" s="412"/>
      <c r="Q314" s="412"/>
      <c r="R314" s="412"/>
      <c r="S314" s="412"/>
      <c r="T314" s="412"/>
      <c r="U314" s="412"/>
      <c r="V314" s="412"/>
      <c r="W314" s="412"/>
      <c r="X314" s="412"/>
      <c r="Y314" s="412"/>
      <c r="Z314" s="412"/>
      <c r="AA314" s="412"/>
      <c r="AB314" s="412"/>
      <c r="AC314" s="412"/>
      <c r="AD314" s="412"/>
      <c r="AE314" s="412"/>
      <c r="AF314" s="499">
        <f>IF(COUNT(D314:AE314)=0,+(COUNTIF(D314:AE314,"作業"))+(COUNTIF(D314:AE314,"休日")),"")</f>
        <v>0</v>
      </c>
      <c r="AG314" s="511">
        <f>IF(+COUNT(D314:AE314)=0,(COUNTIF(D314:AE314,"休日")),"")</f>
        <v>0</v>
      </c>
      <c r="AH314" s="525">
        <f>IFERROR(IF(COUNTA(D314:AE314)=0,0,IF(COUNTA(D314:AE314)&lt;28,$G$359,IF(AN315&gt;0.284,$G$357,$G$358))),0)</f>
        <v>0</v>
      </c>
      <c r="AI314" s="537">
        <f>IF(COUNT(D315:AE315)=0,+(COUNTIF(D315:AE315,"作業"))+(COUNTIF(D315:AE315,"休日")),"")</f>
        <v>0</v>
      </c>
      <c r="AJ314" s="511">
        <f>IF(COUNT(D315:AE315)=0,(COUNTIF(D315:AE315,"休日")),"")</f>
        <v>0</v>
      </c>
      <c r="AK314" s="554">
        <f>IFERROR(IF(COUNTA(D315:AE315)=0,0,IF(COUNTA(D315:AE315)&lt;28,$G$359,IF(AO315&gt;0.284,$G$355,$G$356))),0)</f>
        <v>0</v>
      </c>
      <c r="AM314" s="3"/>
      <c r="AN314" s="177"/>
      <c r="AO314" s="177"/>
      <c r="AP314" s="3"/>
      <c r="AQ314" s="3"/>
      <c r="AR314" s="24">
        <f>IFERROR(VLOOKUP(AR656,DAY!$A$2:$E$744,5,0),0)</f>
        <v>0</v>
      </c>
      <c r="AS314" s="3"/>
      <c r="AT314" s="3"/>
      <c r="AU314" s="3"/>
      <c r="AV314" s="3"/>
      <c r="AW314" s="3"/>
      <c r="AX314" s="3"/>
      <c r="AY314" s="3"/>
      <c r="AZ314" s="3"/>
      <c r="BA314" s="3"/>
    </row>
    <row r="315" spans="1:53" ht="27.75" customHeight="1">
      <c r="A315" s="11"/>
      <c r="B315" s="389"/>
      <c r="C315" s="398" t="s">
        <v>14</v>
      </c>
      <c r="D315" s="411"/>
      <c r="E315" s="411"/>
      <c r="F315" s="411"/>
      <c r="G315" s="411"/>
      <c r="H315" s="411"/>
      <c r="I315" s="411"/>
      <c r="J315" s="411"/>
      <c r="K315" s="411"/>
      <c r="L315" s="411"/>
      <c r="M315" s="411"/>
      <c r="N315" s="411"/>
      <c r="O315" s="411"/>
      <c r="P315" s="411"/>
      <c r="Q315" s="411"/>
      <c r="R315" s="411"/>
      <c r="S315" s="411"/>
      <c r="T315" s="411"/>
      <c r="U315" s="411"/>
      <c r="V315" s="411"/>
      <c r="W315" s="411"/>
      <c r="X315" s="411"/>
      <c r="Y315" s="411"/>
      <c r="Z315" s="411"/>
      <c r="AA315" s="411"/>
      <c r="AB315" s="411"/>
      <c r="AC315" s="411"/>
      <c r="AD315" s="411"/>
      <c r="AE315" s="411"/>
      <c r="AF315" s="500">
        <f>IFERROR(AN315,0)</f>
        <v>0</v>
      </c>
      <c r="AG315" s="512"/>
      <c r="AH315" s="526"/>
      <c r="AI315" s="538">
        <f>IFERROR(AO315,0)</f>
        <v>0</v>
      </c>
      <c r="AJ315" s="512"/>
      <c r="AK315" s="555"/>
      <c r="AN315" s="176" t="e">
        <f>ROUNDDOWN(AG314/AF314,3)</f>
        <v>#DIV/0!</v>
      </c>
      <c r="AO315" s="179" t="e">
        <f>ROUNDDOWN(AJ314/AI314,3)</f>
        <v>#DIV/0!</v>
      </c>
      <c r="AR315" s="182">
        <f>IFERROR(VLOOKUP(AR656,DAY!$A$2:$E$744,6,0),0)</f>
        <v>0</v>
      </c>
    </row>
    <row r="316" spans="1:53" ht="27.75" customHeight="1">
      <c r="A316" s="11"/>
      <c r="B316" s="388" t="str">
        <f>$B$28</f>
        <v>作業員E</v>
      </c>
      <c r="C316" s="397" t="s">
        <v>3</v>
      </c>
      <c r="D316" s="412"/>
      <c r="E316" s="412"/>
      <c r="F316" s="412"/>
      <c r="G316" s="412"/>
      <c r="H316" s="412"/>
      <c r="I316" s="412"/>
      <c r="J316" s="412"/>
      <c r="K316" s="412"/>
      <c r="L316" s="412"/>
      <c r="M316" s="412"/>
      <c r="N316" s="412"/>
      <c r="O316" s="412"/>
      <c r="P316" s="412"/>
      <c r="Q316" s="412"/>
      <c r="R316" s="412"/>
      <c r="S316" s="412"/>
      <c r="T316" s="412"/>
      <c r="U316" s="412"/>
      <c r="V316" s="412"/>
      <c r="W316" s="412"/>
      <c r="X316" s="412"/>
      <c r="Y316" s="412"/>
      <c r="Z316" s="412"/>
      <c r="AA316" s="412"/>
      <c r="AB316" s="412"/>
      <c r="AC316" s="412"/>
      <c r="AD316" s="412"/>
      <c r="AE316" s="412"/>
      <c r="AF316" s="499">
        <f>IF(COUNT(D316:AE316)=0,+(COUNTIF(D316:AE316,"作業"))+(COUNTIF(D316:AE316,"休日")),"")</f>
        <v>0</v>
      </c>
      <c r="AG316" s="511">
        <f>IF(+COUNT(D316:AE316)=0,(COUNTIF(D316:AE316,"休日")),"")</f>
        <v>0</v>
      </c>
      <c r="AH316" s="525">
        <f>IFERROR(IF(COUNTA(D316:AE316)=0,0,IF(COUNTA(D316:AE316)&lt;28,$G$359,IF(AN317&gt;0.284,$G$357,$G$358))),0)</f>
        <v>0</v>
      </c>
      <c r="AI316" s="537">
        <f>IF(COUNT(D317:AE317)=0,+(COUNTIF(D317:AE317,"作業"))+(COUNTIF(D317:AE317,"休日")),"")</f>
        <v>0</v>
      </c>
      <c r="AJ316" s="511">
        <f>IF(COUNT(D317:AE317)=0,(COUNTIF(D317:AE317,"休日")),"")</f>
        <v>0</v>
      </c>
      <c r="AK316" s="554">
        <f>IFERROR(IF(COUNTA(D317:AE317)=0,0,IF(COUNTA(D317:AE317)&lt;28,$G$359,IF(AO317&gt;0.284,$G$355,$G$356))),0)</f>
        <v>0</v>
      </c>
      <c r="AM316" s="3"/>
      <c r="AN316" s="177"/>
      <c r="AO316" s="177"/>
      <c r="AP316" s="3"/>
      <c r="AQ316" s="3"/>
      <c r="AR316" s="24">
        <f>IFERROR(VLOOKUP(AR658,DAY!$A$2:$E$744,5,0),0)</f>
        <v>0</v>
      </c>
      <c r="AS316" s="3"/>
      <c r="AT316" s="3"/>
      <c r="AU316" s="3"/>
      <c r="AV316" s="3"/>
      <c r="AW316" s="3"/>
      <c r="AX316" s="3"/>
      <c r="AY316" s="3"/>
      <c r="AZ316" s="3"/>
      <c r="BA316" s="3"/>
    </row>
    <row r="317" spans="1:53" ht="27.75" customHeight="1">
      <c r="A317" s="11"/>
      <c r="B317" s="389"/>
      <c r="C317" s="398" t="s">
        <v>14</v>
      </c>
      <c r="D317" s="411"/>
      <c r="E317" s="411"/>
      <c r="F317" s="411"/>
      <c r="G317" s="411"/>
      <c r="H317" s="411"/>
      <c r="I317" s="411"/>
      <c r="J317" s="411"/>
      <c r="K317" s="411"/>
      <c r="L317" s="411"/>
      <c r="M317" s="411"/>
      <c r="N317" s="411"/>
      <c r="O317" s="411"/>
      <c r="P317" s="411"/>
      <c r="Q317" s="411"/>
      <c r="R317" s="411"/>
      <c r="S317" s="411"/>
      <c r="T317" s="411"/>
      <c r="U317" s="411"/>
      <c r="V317" s="411"/>
      <c r="W317" s="411"/>
      <c r="X317" s="411"/>
      <c r="Y317" s="411"/>
      <c r="Z317" s="411"/>
      <c r="AA317" s="411"/>
      <c r="AB317" s="411"/>
      <c r="AC317" s="411"/>
      <c r="AD317" s="411"/>
      <c r="AE317" s="411"/>
      <c r="AF317" s="500">
        <f>IFERROR(AN317,0)</f>
        <v>0</v>
      </c>
      <c r="AG317" s="512"/>
      <c r="AH317" s="526"/>
      <c r="AI317" s="538">
        <f>IFERROR(AO317,0)</f>
        <v>0</v>
      </c>
      <c r="AJ317" s="512"/>
      <c r="AK317" s="555"/>
      <c r="AN317" s="176" t="e">
        <f>ROUNDDOWN(AG316/AF316,3)</f>
        <v>#DIV/0!</v>
      </c>
      <c r="AO317" s="179" t="e">
        <f>ROUNDDOWN(AJ316/AI316,3)</f>
        <v>#DIV/0!</v>
      </c>
      <c r="AR317" s="182">
        <f>IFERROR(VLOOKUP(AR658,DAY!$A$2:$E$744,6,0),0)</f>
        <v>0</v>
      </c>
    </row>
    <row r="318" spans="1:53" ht="27.75" customHeight="1">
      <c r="A318" s="11"/>
      <c r="B318" s="388" t="str">
        <f>$B$30</f>
        <v>作業員F</v>
      </c>
      <c r="C318" s="397" t="s">
        <v>3</v>
      </c>
      <c r="D318" s="412"/>
      <c r="E318" s="412"/>
      <c r="F318" s="412"/>
      <c r="G318" s="412"/>
      <c r="H318" s="412"/>
      <c r="I318" s="412"/>
      <c r="J318" s="412"/>
      <c r="K318" s="412"/>
      <c r="L318" s="412"/>
      <c r="M318" s="412"/>
      <c r="N318" s="412"/>
      <c r="O318" s="412"/>
      <c r="P318" s="412"/>
      <c r="Q318" s="412"/>
      <c r="R318" s="412"/>
      <c r="S318" s="412"/>
      <c r="T318" s="412"/>
      <c r="U318" s="412"/>
      <c r="V318" s="412"/>
      <c r="W318" s="412"/>
      <c r="X318" s="412"/>
      <c r="Y318" s="412"/>
      <c r="Z318" s="412"/>
      <c r="AA318" s="412"/>
      <c r="AB318" s="412"/>
      <c r="AC318" s="412"/>
      <c r="AD318" s="412"/>
      <c r="AE318" s="412"/>
      <c r="AF318" s="499">
        <f>IF(COUNT(D318:AE318)=0,+(COUNTIF(D318:AE318,"作業"))+(COUNTIF(D318:AE318,"休日")),"")</f>
        <v>0</v>
      </c>
      <c r="AG318" s="511">
        <f>IF(+COUNT(D318:AE318)=0,(COUNTIF(D318:AE318,"休日")),"")</f>
        <v>0</v>
      </c>
      <c r="AH318" s="525">
        <f>IFERROR(IF(COUNTA(D318:AE318)=0,0,IF(COUNTA(D318:AE318)&lt;28,$G$359,IF(AN319&gt;0.284,$G$357,$G$358))),0)</f>
        <v>0</v>
      </c>
      <c r="AI318" s="537">
        <f>IF(COUNT(D319:AE319)=0,+(COUNTIF(D319:AE319,"作業"))+(COUNTIF(D319:AE319,"休日")),"")</f>
        <v>0</v>
      </c>
      <c r="AJ318" s="511">
        <f>IF(COUNT(D319:AE319)=0,(COUNTIF(D319:AE319,"休日")),"")</f>
        <v>0</v>
      </c>
      <c r="AK318" s="554">
        <f>IFERROR(IF(COUNTA(D319:AE319)=0,0,IF(COUNTA(D319:AE319)&lt;28,$G$359,IF(AO319&gt;0.284,$G$355,$G$356))),0)</f>
        <v>0</v>
      </c>
      <c r="AM318" s="3"/>
      <c r="AN318" s="177"/>
      <c r="AO318" s="177"/>
      <c r="AR318" s="24">
        <f>IFERROR(VLOOKUP(AR413,DAY!$A$2:$E$744,5,0),0)</f>
        <v>0</v>
      </c>
    </row>
    <row r="319" spans="1:53" ht="27.75" customHeight="1">
      <c r="A319" s="12"/>
      <c r="B319" s="389"/>
      <c r="C319" s="400" t="s">
        <v>14</v>
      </c>
      <c r="D319" s="414"/>
      <c r="E319" s="414"/>
      <c r="F319" s="414"/>
      <c r="G319" s="414"/>
      <c r="H319" s="414"/>
      <c r="I319" s="414"/>
      <c r="J319" s="414"/>
      <c r="K319" s="414"/>
      <c r="L319" s="414"/>
      <c r="M319" s="414"/>
      <c r="N319" s="414"/>
      <c r="O319" s="414"/>
      <c r="P319" s="414"/>
      <c r="Q319" s="414"/>
      <c r="R319" s="414"/>
      <c r="S319" s="414"/>
      <c r="T319" s="414"/>
      <c r="U319" s="414"/>
      <c r="V319" s="414"/>
      <c r="W319" s="414"/>
      <c r="X319" s="414"/>
      <c r="Y319" s="414"/>
      <c r="Z319" s="414"/>
      <c r="AA319" s="414"/>
      <c r="AB319" s="414"/>
      <c r="AC319" s="414"/>
      <c r="AD319" s="414"/>
      <c r="AE319" s="414"/>
      <c r="AF319" s="502">
        <f>IFERROR(AN319,0)</f>
        <v>0</v>
      </c>
      <c r="AG319" s="514"/>
      <c r="AH319" s="529"/>
      <c r="AI319" s="540">
        <f>IFERROR(AO319,0)</f>
        <v>0</v>
      </c>
      <c r="AJ319" s="514"/>
      <c r="AK319" s="557"/>
      <c r="AN319" s="176" t="e">
        <f>ROUNDDOWN(AG318/AF318,3)</f>
        <v>#DIV/0!</v>
      </c>
      <c r="AO319" s="179" t="e">
        <f>ROUNDDOWN(AJ318/AI318,3)</f>
        <v>#DIV/0!</v>
      </c>
      <c r="AR319" s="182">
        <f>IFERROR(VLOOKUP(AR413,DAY!$A$2:$E$744,6,0),0)</f>
        <v>0</v>
      </c>
    </row>
    <row r="320" spans="1:53" ht="27.75" customHeight="1">
      <c r="A320" s="10" t="s">
        <v>89</v>
      </c>
      <c r="B320" s="384" t="s">
        <v>7</v>
      </c>
      <c r="C320" s="393"/>
      <c r="D320" s="21">
        <f>IFERROR(VLOOKUP(D388,DAY!$A$2:$E$3000,2,0),0)</f>
        <v>9</v>
      </c>
      <c r="E320" s="21">
        <f>IFERROR(VLOOKUP(E388,DAY!$A$2:$E$3000,2,0),0)</f>
        <v>9</v>
      </c>
      <c r="F320" s="21">
        <f>IFERROR(VLOOKUP(F388,DAY!$A$2:$E$3000,2,0),0)</f>
        <v>9</v>
      </c>
      <c r="G320" s="21">
        <f>IFERROR(VLOOKUP(G388,DAY!$A$2:$E$3000,2,0),0)</f>
        <v>9</v>
      </c>
      <c r="H320" s="21">
        <f>IFERROR(VLOOKUP(H388,DAY!$A$2:$E$3000,2,0),0)</f>
        <v>9</v>
      </c>
      <c r="I320" s="21">
        <f>IFERROR(VLOOKUP(I388,DAY!$A$2:$E$3000,2,0),0)</f>
        <v>9</v>
      </c>
      <c r="J320" s="21">
        <f>IFERROR(VLOOKUP(J388,DAY!$A$2:$E$3000,2,0),0)</f>
        <v>9</v>
      </c>
      <c r="K320" s="21">
        <f>IFERROR(VLOOKUP(K388,DAY!$A$2:$E$3000,2,0),0)</f>
        <v>9</v>
      </c>
      <c r="L320" s="21">
        <f>IFERROR(VLOOKUP(L388,DAY!$A$2:$E$3000,2,0),0)</f>
        <v>9</v>
      </c>
      <c r="M320" s="21">
        <f>IFERROR(VLOOKUP(M388,DAY!$A$2:$E$3000,2,0),0)</f>
        <v>9</v>
      </c>
      <c r="N320" s="21">
        <f>IFERROR(VLOOKUP(N388,DAY!$A$2:$E$3000,2,0),0)</f>
        <v>9</v>
      </c>
      <c r="O320" s="21">
        <f>IFERROR(VLOOKUP(O388,DAY!$A$2:$E$3000,2,0),0)</f>
        <v>9</v>
      </c>
      <c r="P320" s="21">
        <f>IFERROR(VLOOKUP(P388,DAY!$A$2:$E$3000,2,0),0)</f>
        <v>9</v>
      </c>
      <c r="Q320" s="21">
        <f>IFERROR(VLOOKUP(Q388,DAY!$A$2:$E$3000,2,0),0)</f>
        <v>9</v>
      </c>
      <c r="R320" s="21">
        <f>IFERROR(VLOOKUP(R388,DAY!$A$2:$E$3000,2,0),0)</f>
        <v>9</v>
      </c>
      <c r="S320" s="21">
        <f>IFERROR(VLOOKUP(S388,DAY!$A$2:$E$3000,2,0),0)</f>
        <v>9</v>
      </c>
      <c r="T320" s="21">
        <f>IFERROR(VLOOKUP(T388,DAY!$A$2:$E$3000,2,0),0)</f>
        <v>10</v>
      </c>
      <c r="U320" s="21">
        <f>IFERROR(VLOOKUP(U388,DAY!$A$2:$E$3000,2,0),0)</f>
        <v>10</v>
      </c>
      <c r="V320" s="21">
        <f>IFERROR(VLOOKUP(V388,DAY!$A$2:$E$3000,2,0),0)</f>
        <v>10</v>
      </c>
      <c r="W320" s="21">
        <f>IFERROR(VLOOKUP(W388,DAY!$A$2:$E$3000,2,0),0)</f>
        <v>10</v>
      </c>
      <c r="X320" s="21">
        <f>IFERROR(VLOOKUP(X388,DAY!$A$2:$E$3000,2,0),0)</f>
        <v>10</v>
      </c>
      <c r="Y320" s="21">
        <f>IFERROR(VLOOKUP(Y388,DAY!$A$2:$E$3000,2,0),0)</f>
        <v>10</v>
      </c>
      <c r="Z320" s="21">
        <f>IFERROR(VLOOKUP(Z388,DAY!$A$2:$E$3000,2,0),0)</f>
        <v>10</v>
      </c>
      <c r="AA320" s="21">
        <f>IFERROR(VLOOKUP(AA388,DAY!$A$2:$E$3000,2,0),0)</f>
        <v>10</v>
      </c>
      <c r="AB320" s="21">
        <f>IFERROR(VLOOKUP(AB388,DAY!$A$2:$E$3000,2,0),0)</f>
        <v>10</v>
      </c>
      <c r="AC320" s="21">
        <f>IFERROR(VLOOKUP(AC388,DAY!$A$2:$E$3000,2,0),0)</f>
        <v>10</v>
      </c>
      <c r="AD320" s="21">
        <f>IFERROR(VLOOKUP(AD388,DAY!$A$2:$E$3000,2,0),0)</f>
        <v>10</v>
      </c>
      <c r="AE320" s="21">
        <f>IFERROR(VLOOKUP(AE388,DAY!$A$2:$E$3000,2,0),0)</f>
        <v>10</v>
      </c>
      <c r="AF320" s="503" t="s">
        <v>23</v>
      </c>
      <c r="AG320" s="515" t="s">
        <v>6</v>
      </c>
      <c r="AH320" s="523" t="s">
        <v>93</v>
      </c>
      <c r="AI320" s="535" t="s">
        <v>23</v>
      </c>
      <c r="AJ320" s="509" t="s">
        <v>26</v>
      </c>
      <c r="AK320" s="129" t="s">
        <v>93</v>
      </c>
      <c r="AL320" s="3"/>
      <c r="AN320" s="177"/>
      <c r="AO320" s="177"/>
      <c r="AR320" s="183">
        <f>IFERROR(VLOOKUP(AR413,DAY!$A$2:$E$744,7,0),0)</f>
        <v>0</v>
      </c>
    </row>
    <row r="321" spans="1:53" ht="27.75" customHeight="1">
      <c r="A321" s="11"/>
      <c r="B321" s="385" t="s">
        <v>8</v>
      </c>
      <c r="C321" s="394"/>
      <c r="D321" s="22">
        <f>IFERROR(VLOOKUP(D388,DAY!$A$2:$E$3000,3,0),0)</f>
        <v>15</v>
      </c>
      <c r="E321" s="22">
        <f>IFERROR(VLOOKUP(E388,DAY!$A$2:$E$3000,3,0),0)</f>
        <v>16</v>
      </c>
      <c r="F321" s="22">
        <f>IFERROR(VLOOKUP(F388,DAY!$A$2:$E$3000,3,0),0)</f>
        <v>17</v>
      </c>
      <c r="G321" s="22">
        <f>IFERROR(VLOOKUP(G388,DAY!$A$2:$E$3000,3,0),0)</f>
        <v>18</v>
      </c>
      <c r="H321" s="22">
        <f>IFERROR(VLOOKUP(H388,DAY!$A$2:$E$3000,3,0),0)</f>
        <v>19</v>
      </c>
      <c r="I321" s="22">
        <f>IFERROR(VLOOKUP(I388,DAY!$A$2:$E$3000,3,0),0)</f>
        <v>20</v>
      </c>
      <c r="J321" s="22">
        <f>IFERROR(VLOOKUP(J388,DAY!$A$2:$E$3000,3,0),0)</f>
        <v>21</v>
      </c>
      <c r="K321" s="22">
        <f>IFERROR(VLOOKUP(K388,DAY!$A$2:$E$3000,3,0),0)</f>
        <v>22</v>
      </c>
      <c r="L321" s="22">
        <f>IFERROR(VLOOKUP(L388,DAY!$A$2:$E$3000,3,0),0)</f>
        <v>23</v>
      </c>
      <c r="M321" s="22">
        <f>IFERROR(VLOOKUP(M388,DAY!$A$2:$E$3000,3,0),0)</f>
        <v>24</v>
      </c>
      <c r="N321" s="22">
        <f>IFERROR(VLOOKUP(N388,DAY!$A$2:$E$3000,3,0),0)</f>
        <v>25</v>
      </c>
      <c r="O321" s="22">
        <f>IFERROR(VLOOKUP(O388,DAY!$A$2:$E$3000,3,0),0)</f>
        <v>26</v>
      </c>
      <c r="P321" s="22">
        <f>IFERROR(VLOOKUP(P388,DAY!$A$2:$E$3000,3,0),0)</f>
        <v>27</v>
      </c>
      <c r="Q321" s="22">
        <f>IFERROR(VLOOKUP(Q388,DAY!$A$2:$E$3000,3,0),0)</f>
        <v>28</v>
      </c>
      <c r="R321" s="22">
        <f>IFERROR(VLOOKUP(R388,DAY!$A$2:$E$3000,3,0),0)</f>
        <v>29</v>
      </c>
      <c r="S321" s="22">
        <f>IFERROR(VLOOKUP(S388,DAY!$A$2:$E$3000,3,0),0)</f>
        <v>30</v>
      </c>
      <c r="T321" s="22">
        <f>IFERROR(VLOOKUP(T388,DAY!$A$2:$E$3000,3,0),0)</f>
        <v>1</v>
      </c>
      <c r="U321" s="22">
        <f>IFERROR(VLOOKUP(U388,DAY!$A$2:$E$3000,3,0),0)</f>
        <v>2</v>
      </c>
      <c r="V321" s="22">
        <f>IFERROR(VLOOKUP(V388,DAY!$A$2:$E$3000,3,0),0)</f>
        <v>3</v>
      </c>
      <c r="W321" s="22">
        <f>IFERROR(VLOOKUP(W388,DAY!$A$2:$E$3000,3,0),0)</f>
        <v>4</v>
      </c>
      <c r="X321" s="22">
        <f>IFERROR(VLOOKUP(X388,DAY!$A$2:$E$3000,3,0),0)</f>
        <v>5</v>
      </c>
      <c r="Y321" s="22">
        <f>IFERROR(VLOOKUP(Y388,DAY!$A$2:$E$3000,3,0),0)</f>
        <v>6</v>
      </c>
      <c r="Z321" s="22">
        <f>IFERROR(VLOOKUP(Z388,DAY!$A$2:$E$3000,3,0),0)</f>
        <v>7</v>
      </c>
      <c r="AA321" s="22">
        <f>IFERROR(VLOOKUP(AA388,DAY!$A$2:$E$3000,3,0),0)</f>
        <v>8</v>
      </c>
      <c r="AB321" s="22">
        <f>IFERROR(VLOOKUP(AB388,DAY!$A$2:$E$3000,3,0),0)</f>
        <v>9</v>
      </c>
      <c r="AC321" s="22">
        <f>IFERROR(VLOOKUP(AC388,DAY!$A$2:$E$3000,3,0),0)</f>
        <v>10</v>
      </c>
      <c r="AD321" s="22">
        <f>IFERROR(VLOOKUP(AD388,DAY!$A$2:$E$3000,3,0),0)</f>
        <v>11</v>
      </c>
      <c r="AE321" s="89">
        <f>IFERROR(VLOOKUP(AE388,DAY!$A$2:$E$3000,3,0),0)</f>
        <v>12</v>
      </c>
      <c r="AF321" s="498"/>
      <c r="AG321" s="510"/>
      <c r="AH321" s="523"/>
      <c r="AI321" s="536"/>
      <c r="AJ321" s="510"/>
      <c r="AK321" s="129"/>
      <c r="AN321" s="177"/>
      <c r="AO321" s="177"/>
      <c r="AR321" s="19">
        <f>IFERROR(VLOOKUP(AR419,DAY!$A$2:$E$744,2,0),0)</f>
        <v>0</v>
      </c>
    </row>
    <row r="322" spans="1:53" ht="27.75" customHeight="1">
      <c r="A322" s="11"/>
      <c r="B322" s="386" t="s">
        <v>9</v>
      </c>
      <c r="C322" s="395"/>
      <c r="D322" s="23" t="str">
        <f>IFERROR(VLOOKUP(D388,DAY!$A$2:$E$3000,4,0),0)</f>
        <v>月</v>
      </c>
      <c r="E322" s="23" t="str">
        <f>IFERROR(VLOOKUP(E388,DAY!$A$2:$E$3000,4,0),0)</f>
        <v>火</v>
      </c>
      <c r="F322" s="23" t="str">
        <f>IFERROR(VLOOKUP(F388,DAY!$A$2:$E$3000,4,0),0)</f>
        <v>水</v>
      </c>
      <c r="G322" s="23" t="str">
        <f>IFERROR(VLOOKUP(G388,DAY!$A$2:$E$3000,4,0),0)</f>
        <v>木</v>
      </c>
      <c r="H322" s="23" t="str">
        <f>IFERROR(VLOOKUP(H388,DAY!$A$2:$E$3000,4,0),0)</f>
        <v>金</v>
      </c>
      <c r="I322" s="23" t="str">
        <f>IFERROR(VLOOKUP(I388,DAY!$A$2:$E$3000,4,0),0)</f>
        <v>土</v>
      </c>
      <c r="J322" s="23" t="str">
        <f>IFERROR(VLOOKUP(J388,DAY!$A$2:$E$3000,4,0),0)</f>
        <v>日</v>
      </c>
      <c r="K322" s="23" t="str">
        <f>IFERROR(VLOOKUP(K388,DAY!$A$2:$E$3000,4,0),0)</f>
        <v>月</v>
      </c>
      <c r="L322" s="23" t="str">
        <f>IFERROR(VLOOKUP(L388,DAY!$A$2:$E$3000,4,0),0)</f>
        <v>火</v>
      </c>
      <c r="M322" s="23" t="str">
        <f>IFERROR(VLOOKUP(M388,DAY!$A$2:$E$3000,4,0),0)</f>
        <v>水</v>
      </c>
      <c r="N322" s="23" t="str">
        <f>IFERROR(VLOOKUP(N388,DAY!$A$2:$E$3000,4,0),0)</f>
        <v>木</v>
      </c>
      <c r="O322" s="23" t="str">
        <f>IFERROR(VLOOKUP(O388,DAY!$A$2:$E$3000,4,0),0)</f>
        <v>金</v>
      </c>
      <c r="P322" s="23" t="str">
        <f>IFERROR(VLOOKUP(P388,DAY!$A$2:$E$3000,4,0),0)</f>
        <v>土</v>
      </c>
      <c r="Q322" s="23" t="str">
        <f>IFERROR(VLOOKUP(Q388,DAY!$A$2:$E$3000,4,0),0)</f>
        <v>日</v>
      </c>
      <c r="R322" s="23" t="str">
        <f>IFERROR(VLOOKUP(R388,DAY!$A$2:$E$3000,4,0),0)</f>
        <v>月</v>
      </c>
      <c r="S322" s="23" t="str">
        <f>IFERROR(VLOOKUP(S388,DAY!$A$2:$E$3000,4,0),0)</f>
        <v>火</v>
      </c>
      <c r="T322" s="23" t="str">
        <f>IFERROR(VLOOKUP(T388,DAY!$A$2:$E$3000,4,0),0)</f>
        <v>水</v>
      </c>
      <c r="U322" s="23" t="str">
        <f>IFERROR(VLOOKUP(U388,DAY!$A$2:$E$3000,4,0),0)</f>
        <v>木</v>
      </c>
      <c r="V322" s="23" t="str">
        <f>IFERROR(VLOOKUP(V388,DAY!$A$2:$E$3000,4,0),0)</f>
        <v>金</v>
      </c>
      <c r="W322" s="23" t="str">
        <f>IFERROR(VLOOKUP(W388,DAY!$A$2:$E$3000,4,0),0)</f>
        <v>土</v>
      </c>
      <c r="X322" s="23" t="str">
        <f>IFERROR(VLOOKUP(X388,DAY!$A$2:$E$3000,4,0),0)</f>
        <v>日</v>
      </c>
      <c r="Y322" s="23" t="str">
        <f>IFERROR(VLOOKUP(Y388,DAY!$A$2:$E$3000,4,0),0)</f>
        <v>月</v>
      </c>
      <c r="Z322" s="23" t="str">
        <f>IFERROR(VLOOKUP(Z388,DAY!$A$2:$E$3000,4,0),0)</f>
        <v>火</v>
      </c>
      <c r="AA322" s="23" t="str">
        <f>IFERROR(VLOOKUP(AA388,DAY!$A$2:$E$3000,4,0),0)</f>
        <v>水</v>
      </c>
      <c r="AB322" s="23" t="str">
        <f>IFERROR(VLOOKUP(AB388,DAY!$A$2:$E$3000,4,0),0)</f>
        <v>木</v>
      </c>
      <c r="AC322" s="23" t="str">
        <f>IFERROR(VLOOKUP(AC388,DAY!$A$2:$E$3000,4,0),0)</f>
        <v>金</v>
      </c>
      <c r="AD322" s="23" t="str">
        <f>IFERROR(VLOOKUP(AD388,DAY!$A$2:$E$3000,4,0),0)</f>
        <v>土</v>
      </c>
      <c r="AE322" s="23" t="str">
        <f>IFERROR(VLOOKUP(AE388,DAY!$A$2:$E$3000,4,0),0)</f>
        <v>日</v>
      </c>
      <c r="AF322" s="498"/>
      <c r="AG322" s="510"/>
      <c r="AH322" s="523"/>
      <c r="AI322" s="536"/>
      <c r="AJ322" s="510"/>
      <c r="AK322" s="129"/>
      <c r="AN322" s="177"/>
      <c r="AO322" s="177"/>
      <c r="AR322" s="25">
        <f>IFERROR(VLOOKUP(AR419,DAY!$A$2:$E$744,3,0),0)</f>
        <v>0</v>
      </c>
    </row>
    <row r="323" spans="1:53" ht="86.25" customHeight="1">
      <c r="A323" s="11"/>
      <c r="B323" s="387" t="s">
        <v>11</v>
      </c>
      <c r="C323" s="396"/>
      <c r="D323" s="24" t="str">
        <f>IFERROR(VLOOKUP(D388,DAY!$A$2:$E$3000,5,0),0)</f>
        <v>敬老の日</v>
      </c>
      <c r="E323" s="24" t="str">
        <f>IFERROR(VLOOKUP(E388,DAY!$A$2:$E$3000,5,0),0)</f>
        <v/>
      </c>
      <c r="F323" s="24" t="str">
        <f>IFERROR(VLOOKUP(F388,DAY!$A$2:$E$3000,5,0),0)</f>
        <v/>
      </c>
      <c r="G323" s="24" t="str">
        <f>IFERROR(VLOOKUP(G388,DAY!$A$2:$E$3000,5,0),0)</f>
        <v/>
      </c>
      <c r="H323" s="24" t="str">
        <f>IFERROR(VLOOKUP(H388,DAY!$A$2:$E$3000,5,0),0)</f>
        <v/>
      </c>
      <c r="I323" s="24" t="str">
        <f>IFERROR(VLOOKUP(I388,DAY!$A$2:$E$3000,5,0),0)</f>
        <v/>
      </c>
      <c r="J323" s="24" t="str">
        <f>IFERROR(VLOOKUP(J388,DAY!$A$2:$E$3000,5,0),0)</f>
        <v/>
      </c>
      <c r="K323" s="24" t="str">
        <f>IFERROR(VLOOKUP(K388,DAY!$A$2:$E$3000,5,0),0)</f>
        <v/>
      </c>
      <c r="L323" s="24" t="str">
        <f>IFERROR(VLOOKUP(L388,DAY!$A$2:$E$3000,5,0),0)</f>
        <v>秋分の日</v>
      </c>
      <c r="M323" s="24" t="str">
        <f>IFERROR(VLOOKUP(M388,DAY!$A$2:$E$3000,5,0),0)</f>
        <v/>
      </c>
      <c r="N323" s="24" t="str">
        <f>IFERROR(VLOOKUP(N388,DAY!$A$2:$E$3000,5,0),0)</f>
        <v/>
      </c>
      <c r="O323" s="24" t="str">
        <f>IFERROR(VLOOKUP(O388,DAY!$A$2:$E$3000,5,0),0)</f>
        <v/>
      </c>
      <c r="P323" s="24" t="str">
        <f>IFERROR(VLOOKUP(P388,DAY!$A$2:$E$3000,5,0),0)</f>
        <v/>
      </c>
      <c r="Q323" s="24" t="str">
        <f>IFERROR(VLOOKUP(Q388,DAY!$A$2:$E$3000,5,0),0)</f>
        <v/>
      </c>
      <c r="R323" s="24" t="str">
        <f>IFERROR(VLOOKUP(R388,DAY!$A$2:$E$3000,5,0),0)</f>
        <v/>
      </c>
      <c r="S323" s="24" t="str">
        <f>IFERROR(VLOOKUP(S388,DAY!$A$2:$E$3000,5,0),0)</f>
        <v/>
      </c>
      <c r="T323" s="24" t="str">
        <f>IFERROR(VLOOKUP(T388,DAY!$A$2:$E$3000,5,0),0)</f>
        <v/>
      </c>
      <c r="U323" s="24" t="str">
        <f>IFERROR(VLOOKUP(U388,DAY!$A$2:$E$3000,5,0),0)</f>
        <v/>
      </c>
      <c r="V323" s="24" t="str">
        <f>IFERROR(VLOOKUP(V388,DAY!$A$2:$E$3000,5,0),0)</f>
        <v/>
      </c>
      <c r="W323" s="24" t="str">
        <f>IFERROR(VLOOKUP(W388,DAY!$A$2:$E$3000,5,0),0)</f>
        <v/>
      </c>
      <c r="X323" s="24" t="str">
        <f>IFERROR(VLOOKUP(X388,DAY!$A$2:$E$3000,5,0),0)</f>
        <v/>
      </c>
      <c r="Y323" s="24" t="str">
        <f>IFERROR(VLOOKUP(Y388,DAY!$A$2:$E$3000,5,0),0)</f>
        <v/>
      </c>
      <c r="Z323" s="24" t="str">
        <f>IFERROR(VLOOKUP(Z388,DAY!$A$2:$E$3000,5,0),0)</f>
        <v/>
      </c>
      <c r="AA323" s="24" t="str">
        <f>IFERROR(VLOOKUP(AA388,DAY!$A$2:$E$3000,5,0),0)</f>
        <v/>
      </c>
      <c r="AB323" s="24" t="str">
        <f>IFERROR(VLOOKUP(AB388,DAY!$A$2:$E$3000,5,0),0)</f>
        <v/>
      </c>
      <c r="AC323" s="24" t="str">
        <f>IFERROR(VLOOKUP(AC388,DAY!$A$2:$E$3000,5,0),0)</f>
        <v/>
      </c>
      <c r="AD323" s="24" t="str">
        <f>IFERROR(VLOOKUP(AD388,DAY!$A$2:$E$3000,5,0),0)</f>
        <v/>
      </c>
      <c r="AE323" s="24" t="str">
        <f>IFERROR(VLOOKUP(AE388,DAY!$A$2:$E$3000,5,0),0)</f>
        <v/>
      </c>
      <c r="AF323" s="498"/>
      <c r="AG323" s="510"/>
      <c r="AH323" s="524"/>
      <c r="AI323" s="536"/>
      <c r="AJ323" s="510"/>
      <c r="AK323" s="130"/>
      <c r="AN323" s="173"/>
      <c r="AO323" s="173"/>
      <c r="AR323" s="25">
        <f>IFERROR(VLOOKUP(AR419,DAY!$A$2:$E$744,4,0),0)</f>
        <v>0</v>
      </c>
    </row>
    <row r="324" spans="1:53" ht="27.75" customHeight="1">
      <c r="A324" s="11"/>
      <c r="B324" s="388" t="str">
        <f>$B$20</f>
        <v>作業員A</v>
      </c>
      <c r="C324" s="397" t="s">
        <v>3</v>
      </c>
      <c r="D324" s="412"/>
      <c r="E324" s="412"/>
      <c r="F324" s="412"/>
      <c r="G324" s="412"/>
      <c r="H324" s="412"/>
      <c r="I324" s="412"/>
      <c r="J324" s="412"/>
      <c r="K324" s="412"/>
      <c r="L324" s="412"/>
      <c r="M324" s="412"/>
      <c r="N324" s="412"/>
      <c r="O324" s="412"/>
      <c r="P324" s="412"/>
      <c r="Q324" s="412"/>
      <c r="R324" s="412"/>
      <c r="S324" s="412"/>
      <c r="T324" s="412"/>
      <c r="U324" s="412"/>
      <c r="V324" s="412"/>
      <c r="W324" s="412"/>
      <c r="X324" s="412"/>
      <c r="Y324" s="412"/>
      <c r="Z324" s="412"/>
      <c r="AA324" s="412"/>
      <c r="AB324" s="412"/>
      <c r="AC324" s="412"/>
      <c r="AD324" s="412"/>
      <c r="AE324" s="412"/>
      <c r="AF324" s="499">
        <f>IF(COUNT(D324:AE324)=0,+(COUNTIF(D324:AE324,"作業"))+(COUNTIF(D324:AE324,"休日")),"")</f>
        <v>0</v>
      </c>
      <c r="AG324" s="511">
        <f>IF(+COUNT(D324:AE324)=0,(COUNTIF(D324:AE324,"休日")),"")</f>
        <v>0</v>
      </c>
      <c r="AH324" s="525">
        <f>IFERROR(IF(COUNTA(D324:AE324)=0,0,IF(COUNTA(D324:AE324)&lt;28,$G$359,IF(AN325&gt;0.284,$G$357,$G$358))),0)</f>
        <v>0</v>
      </c>
      <c r="AI324" s="537">
        <f>IF(COUNT(D325:AE325)=0,+(COUNTIF(D325:AE325,"作業"))+(COUNTIF(D325:AE325,"休日")),"")</f>
        <v>0</v>
      </c>
      <c r="AJ324" s="511">
        <f>IF(COUNT(D325:AE325)=0,(COUNTIF(D325:AE325,"休日")),"")</f>
        <v>0</v>
      </c>
      <c r="AK324" s="554">
        <f>IFERROR(IF(COUNTA(D325:AE325)=0,0,IF(COUNTA(D325:AE325)&lt;28,$G$359,IF(AO325&gt;0.284,$G$355,$G$356))),0)</f>
        <v>0</v>
      </c>
      <c r="AM324" s="3"/>
      <c r="AN324" s="177"/>
      <c r="AO324" s="177"/>
      <c r="AP324" s="3"/>
      <c r="AQ324" s="3"/>
      <c r="AR324" s="24">
        <f>IFERROR(VLOOKUP(AR672,DAY!$A$2:$E$744,5,0),0)</f>
        <v>0</v>
      </c>
      <c r="AS324" s="3"/>
      <c r="AT324" s="3"/>
      <c r="AU324" s="3"/>
      <c r="AV324" s="3"/>
      <c r="AW324" s="3"/>
      <c r="AX324" s="3"/>
      <c r="AY324" s="3"/>
      <c r="AZ324" s="3"/>
      <c r="BA324" s="3"/>
    </row>
    <row r="325" spans="1:53" ht="27.75" customHeight="1">
      <c r="A325" s="11"/>
      <c r="B325" s="389"/>
      <c r="C325" s="398" t="s">
        <v>14</v>
      </c>
      <c r="D325" s="411"/>
      <c r="E325" s="411"/>
      <c r="F325" s="411"/>
      <c r="G325" s="411"/>
      <c r="H325" s="411"/>
      <c r="I325" s="411"/>
      <c r="J325" s="411"/>
      <c r="K325" s="411"/>
      <c r="L325" s="411"/>
      <c r="M325" s="411"/>
      <c r="N325" s="411"/>
      <c r="O325" s="411"/>
      <c r="P325" s="411"/>
      <c r="Q325" s="411"/>
      <c r="R325" s="411"/>
      <c r="S325" s="411"/>
      <c r="T325" s="411"/>
      <c r="U325" s="411"/>
      <c r="V325" s="411"/>
      <c r="W325" s="411"/>
      <c r="X325" s="411"/>
      <c r="Y325" s="411"/>
      <c r="Z325" s="411"/>
      <c r="AA325" s="411"/>
      <c r="AB325" s="411"/>
      <c r="AC325" s="411"/>
      <c r="AD325" s="411"/>
      <c r="AE325" s="411"/>
      <c r="AF325" s="500">
        <f>IFERROR(AN325,0)</f>
        <v>0</v>
      </c>
      <c r="AG325" s="512"/>
      <c r="AH325" s="526"/>
      <c r="AI325" s="538">
        <f>IFERROR(AO325,0)</f>
        <v>0</v>
      </c>
      <c r="AJ325" s="512"/>
      <c r="AK325" s="555"/>
      <c r="AN325" s="176" t="e">
        <f>ROUNDDOWN(AG324/AF324,3)</f>
        <v>#DIV/0!</v>
      </c>
      <c r="AO325" s="179" t="e">
        <f>ROUNDDOWN(AJ324/AI324,3)</f>
        <v>#DIV/0!</v>
      </c>
      <c r="AR325" s="182">
        <f>IFERROR(VLOOKUP(AR672,DAY!$A$2:$E$744,6,0),0)</f>
        <v>0</v>
      </c>
    </row>
    <row r="326" spans="1:53" ht="27.75" customHeight="1">
      <c r="A326" s="11"/>
      <c r="B326" s="388" t="str">
        <f>$B$22</f>
        <v>作業員B</v>
      </c>
      <c r="C326" s="397" t="s">
        <v>3</v>
      </c>
      <c r="D326" s="412"/>
      <c r="E326" s="412"/>
      <c r="F326" s="412"/>
      <c r="G326" s="412"/>
      <c r="H326" s="412"/>
      <c r="I326" s="412"/>
      <c r="J326" s="412"/>
      <c r="K326" s="412"/>
      <c r="L326" s="412"/>
      <c r="M326" s="412"/>
      <c r="N326" s="412"/>
      <c r="O326" s="412"/>
      <c r="P326" s="412"/>
      <c r="Q326" s="412"/>
      <c r="R326" s="412"/>
      <c r="S326" s="412"/>
      <c r="T326" s="412"/>
      <c r="U326" s="412"/>
      <c r="V326" s="412"/>
      <c r="W326" s="412"/>
      <c r="X326" s="412"/>
      <c r="Y326" s="412"/>
      <c r="Z326" s="412"/>
      <c r="AA326" s="412"/>
      <c r="AB326" s="412"/>
      <c r="AC326" s="412"/>
      <c r="AD326" s="412"/>
      <c r="AE326" s="412"/>
      <c r="AF326" s="499">
        <f>IF(COUNT(D326:AE326)=0,+(COUNTIF(D326:AE326,"作業"))+(COUNTIF(D326:AE326,"休日")),"")</f>
        <v>0</v>
      </c>
      <c r="AG326" s="511">
        <f>IF(+COUNT(D326:AE326)=0,(COUNTIF(D326:AE326,"休日")),"")</f>
        <v>0</v>
      </c>
      <c r="AH326" s="525">
        <f>IFERROR(IF(COUNTA(D326:AE326)=0,0,IF(COUNTA(D326:AE326)&lt;28,$G$359,IF(AN327&gt;0.284,$G$357,$G$358))),0)</f>
        <v>0</v>
      </c>
      <c r="AI326" s="537">
        <f>IF(COUNT(D327:AE327)=0,+(COUNTIF(D327:AE327,"作業"))+(COUNTIF(D327:AE327,"休日")),"")</f>
        <v>0</v>
      </c>
      <c r="AJ326" s="511">
        <f>IF(COUNT(D327:AE327)=0,(COUNTIF(D327:AE327,"休日")),"")</f>
        <v>0</v>
      </c>
      <c r="AK326" s="554">
        <f>IFERROR(IF(COUNTA(D327:AE327)=0,0,IF(COUNTA(D327:AE327)&lt;28,$G$359,IF(AO327&gt;0.284,$G$355,$G$356))),0)</f>
        <v>0</v>
      </c>
      <c r="AM326" s="3"/>
      <c r="AN326" s="177"/>
      <c r="AO326" s="177"/>
      <c r="AP326" s="3"/>
      <c r="AQ326" s="3"/>
      <c r="AR326" s="24">
        <f>IFERROR(VLOOKUP(AR668,DAY!$A$2:$E$744,5,0),0)</f>
        <v>0</v>
      </c>
      <c r="AS326" s="3"/>
      <c r="AT326" s="3"/>
      <c r="AU326" s="3"/>
      <c r="AV326" s="3"/>
      <c r="AW326" s="3"/>
      <c r="AX326" s="3"/>
      <c r="AY326" s="3"/>
      <c r="AZ326" s="3"/>
      <c r="BA326" s="3"/>
    </row>
    <row r="327" spans="1:53" ht="27.75" customHeight="1">
      <c r="A327" s="11"/>
      <c r="B327" s="389"/>
      <c r="C327" s="398" t="s">
        <v>14</v>
      </c>
      <c r="D327" s="411"/>
      <c r="E327" s="411"/>
      <c r="F327" s="411"/>
      <c r="G327" s="411"/>
      <c r="H327" s="411"/>
      <c r="I327" s="411"/>
      <c r="J327" s="411"/>
      <c r="K327" s="411"/>
      <c r="L327" s="411"/>
      <c r="M327" s="411"/>
      <c r="N327" s="411"/>
      <c r="O327" s="411"/>
      <c r="P327" s="411"/>
      <c r="Q327" s="411"/>
      <c r="R327" s="411"/>
      <c r="S327" s="411"/>
      <c r="T327" s="411"/>
      <c r="U327" s="411"/>
      <c r="V327" s="411"/>
      <c r="W327" s="411"/>
      <c r="X327" s="411"/>
      <c r="Y327" s="411"/>
      <c r="Z327" s="411"/>
      <c r="AA327" s="411"/>
      <c r="AB327" s="411"/>
      <c r="AC327" s="411"/>
      <c r="AD327" s="411"/>
      <c r="AE327" s="411"/>
      <c r="AF327" s="500">
        <f>IFERROR(AN327,0)</f>
        <v>0</v>
      </c>
      <c r="AG327" s="512"/>
      <c r="AH327" s="526"/>
      <c r="AI327" s="538">
        <f>IFERROR(AO327,0)</f>
        <v>0</v>
      </c>
      <c r="AJ327" s="512"/>
      <c r="AK327" s="555"/>
      <c r="AN327" s="176" t="e">
        <f>ROUNDDOWN(AG326/AF326,3)</f>
        <v>#DIV/0!</v>
      </c>
      <c r="AO327" s="179" t="e">
        <f>ROUNDDOWN(AJ326/AI326,3)</f>
        <v>#DIV/0!</v>
      </c>
      <c r="AR327" s="182">
        <f>IFERROR(VLOOKUP(AR668,DAY!$A$2:$E$744,6,0),0)</f>
        <v>0</v>
      </c>
    </row>
    <row r="328" spans="1:53" ht="27.75" customHeight="1">
      <c r="A328" s="11"/>
      <c r="B328" s="388" t="str">
        <f>$B$24</f>
        <v>作業員C</v>
      </c>
      <c r="C328" s="397" t="s">
        <v>3</v>
      </c>
      <c r="D328" s="412"/>
      <c r="E328" s="412"/>
      <c r="F328" s="412"/>
      <c r="G328" s="412"/>
      <c r="H328" s="412"/>
      <c r="I328" s="412"/>
      <c r="J328" s="412"/>
      <c r="K328" s="412"/>
      <c r="L328" s="412"/>
      <c r="M328" s="412"/>
      <c r="N328" s="412"/>
      <c r="O328" s="412"/>
      <c r="P328" s="412"/>
      <c r="Q328" s="412"/>
      <c r="R328" s="412"/>
      <c r="S328" s="412"/>
      <c r="T328" s="412"/>
      <c r="U328" s="412"/>
      <c r="V328" s="412"/>
      <c r="W328" s="412"/>
      <c r="X328" s="412"/>
      <c r="Y328" s="412"/>
      <c r="Z328" s="412"/>
      <c r="AA328" s="412"/>
      <c r="AB328" s="412"/>
      <c r="AC328" s="412"/>
      <c r="AD328" s="412"/>
      <c r="AE328" s="412"/>
      <c r="AF328" s="499">
        <f>IF(COUNT(D328:AE328)=0,+(COUNTIF(D328:AE328,"作業"))+(COUNTIF(D328:AE328,"休日")),"")</f>
        <v>0</v>
      </c>
      <c r="AG328" s="511">
        <f>IF(+COUNT(D328:AE328)=0,(COUNTIF(D328:AE328,"休日")),"")</f>
        <v>0</v>
      </c>
      <c r="AH328" s="525">
        <f>IFERROR(IF(COUNTA(D328:AE328)=0,0,IF(COUNTA(D328:AE328)&lt;28,$G$359,IF(AN329&gt;0.284,$G$357,$G$358))),0)</f>
        <v>0</v>
      </c>
      <c r="AI328" s="537">
        <f>IF(COUNT(D329:AE329)=0,+(COUNTIF(D329:AE329,"作業"))+(COUNTIF(D329:AE329,"休日")),"")</f>
        <v>0</v>
      </c>
      <c r="AJ328" s="511">
        <f>IF(COUNT(D329:AE329)=0,(COUNTIF(D329:AE329,"休日")),"")</f>
        <v>0</v>
      </c>
      <c r="AK328" s="554">
        <f>IFERROR(IF(COUNTA(D329:AE329)=0,0,IF(COUNTA(D329:AE329)&lt;28,$G$359,IF(AO329&gt;0.284,$G$355,$G$356))),0)</f>
        <v>0</v>
      </c>
      <c r="AM328" s="3"/>
      <c r="AN328" s="177"/>
      <c r="AO328" s="177"/>
      <c r="AP328" s="3"/>
      <c r="AQ328" s="3"/>
      <c r="AR328" s="24">
        <f>IFERROR(VLOOKUP(AR670,DAY!$A$2:$E$744,5,0),0)</f>
        <v>0</v>
      </c>
      <c r="AS328" s="3"/>
      <c r="AT328" s="3"/>
      <c r="AU328" s="3"/>
      <c r="AV328" s="3"/>
      <c r="AW328" s="3"/>
      <c r="AX328" s="3"/>
      <c r="AY328" s="3"/>
      <c r="AZ328" s="3"/>
      <c r="BA328" s="3"/>
    </row>
    <row r="329" spans="1:53" ht="27.75" customHeight="1">
      <c r="A329" s="11"/>
      <c r="B329" s="389"/>
      <c r="C329" s="398" t="s">
        <v>14</v>
      </c>
      <c r="D329" s="411"/>
      <c r="E329" s="411"/>
      <c r="F329" s="411"/>
      <c r="G329" s="411"/>
      <c r="H329" s="411"/>
      <c r="I329" s="411"/>
      <c r="J329" s="411"/>
      <c r="K329" s="411"/>
      <c r="L329" s="411"/>
      <c r="M329" s="411"/>
      <c r="N329" s="411"/>
      <c r="O329" s="411"/>
      <c r="P329" s="411"/>
      <c r="Q329" s="411"/>
      <c r="R329" s="411"/>
      <c r="S329" s="411"/>
      <c r="T329" s="411"/>
      <c r="U329" s="411"/>
      <c r="V329" s="411"/>
      <c r="W329" s="411"/>
      <c r="X329" s="411"/>
      <c r="Y329" s="411"/>
      <c r="Z329" s="411"/>
      <c r="AA329" s="411"/>
      <c r="AB329" s="411"/>
      <c r="AC329" s="411"/>
      <c r="AD329" s="411"/>
      <c r="AE329" s="411"/>
      <c r="AF329" s="500">
        <f>IFERROR(AN329,0)</f>
        <v>0</v>
      </c>
      <c r="AG329" s="512"/>
      <c r="AH329" s="526"/>
      <c r="AI329" s="538">
        <f>IFERROR(AO329,0)</f>
        <v>0</v>
      </c>
      <c r="AJ329" s="512"/>
      <c r="AK329" s="555"/>
      <c r="AN329" s="176" t="e">
        <f>ROUNDDOWN(AG328/AF328,3)</f>
        <v>#DIV/0!</v>
      </c>
      <c r="AO329" s="179" t="e">
        <f>ROUNDDOWN(AJ328/AI328,3)</f>
        <v>#DIV/0!</v>
      </c>
      <c r="AR329" s="182">
        <f>IFERROR(VLOOKUP(AR670,DAY!$A$2:$E$744,6,0),0)</f>
        <v>0</v>
      </c>
    </row>
    <row r="330" spans="1:53" ht="27.75" customHeight="1">
      <c r="A330" s="11"/>
      <c r="B330" s="388" t="str">
        <f>$B$26</f>
        <v>作業員D</v>
      </c>
      <c r="C330" s="397" t="s">
        <v>3</v>
      </c>
      <c r="D330" s="412"/>
      <c r="E330" s="412"/>
      <c r="F330" s="412"/>
      <c r="G330" s="412"/>
      <c r="H330" s="412"/>
      <c r="I330" s="412"/>
      <c r="J330" s="412"/>
      <c r="K330" s="412"/>
      <c r="L330" s="412"/>
      <c r="M330" s="412"/>
      <c r="N330" s="412"/>
      <c r="O330" s="412"/>
      <c r="P330" s="412"/>
      <c r="Q330" s="412"/>
      <c r="R330" s="412"/>
      <c r="S330" s="412"/>
      <c r="T330" s="412"/>
      <c r="U330" s="412"/>
      <c r="V330" s="412"/>
      <c r="W330" s="412"/>
      <c r="X330" s="412"/>
      <c r="Y330" s="412"/>
      <c r="Z330" s="412"/>
      <c r="AA330" s="412"/>
      <c r="AB330" s="412"/>
      <c r="AC330" s="412"/>
      <c r="AD330" s="412"/>
      <c r="AE330" s="412"/>
      <c r="AF330" s="499">
        <f>IF(COUNT(D330:AE330)=0,+(COUNTIF(D330:AE330,"作業"))+(COUNTIF(D330:AE330,"休日")),"")</f>
        <v>0</v>
      </c>
      <c r="AG330" s="511">
        <f>IF(+COUNT(D330:AE330)=0,(COUNTIF(D330:AE330,"休日")),"")</f>
        <v>0</v>
      </c>
      <c r="AH330" s="525">
        <f>IFERROR(IF(COUNTA(D330:AE330)=0,0,IF(COUNTA(D330:AE330)&lt;28,$G$359,IF(AN331&gt;0.284,$G$357,$G$358))),0)</f>
        <v>0</v>
      </c>
      <c r="AI330" s="537">
        <f>IF(COUNT(D331:AE331)=0,+(COUNTIF(D331:AE331,"作業"))+(COUNTIF(D331:AE331,"休日")),"")</f>
        <v>0</v>
      </c>
      <c r="AJ330" s="511">
        <f>IF(COUNT(D331:AE331)=0,(COUNTIF(D331:AE331,"休日")),"")</f>
        <v>0</v>
      </c>
      <c r="AK330" s="554">
        <f>IFERROR(IF(COUNTA(D331:AE331)=0,0,IF(COUNTA(D331:AE331)&lt;28,$G$359,IF(AO331&gt;0.284,$G$355,$G$356))),0)</f>
        <v>0</v>
      </c>
      <c r="AM330" s="3"/>
      <c r="AN330" s="177"/>
      <c r="AO330" s="177"/>
      <c r="AP330" s="3"/>
      <c r="AQ330" s="3"/>
      <c r="AR330" s="24">
        <f>IFERROR(VLOOKUP(AR672,DAY!$A$2:$E$744,5,0),0)</f>
        <v>0</v>
      </c>
      <c r="AS330" s="3"/>
      <c r="AT330" s="3"/>
      <c r="AU330" s="3"/>
      <c r="AV330" s="3"/>
      <c r="AW330" s="3"/>
      <c r="AX330" s="3"/>
      <c r="AY330" s="3"/>
      <c r="AZ330" s="3"/>
      <c r="BA330" s="3"/>
    </row>
    <row r="331" spans="1:53" ht="27.75" customHeight="1">
      <c r="A331" s="11"/>
      <c r="B331" s="389"/>
      <c r="C331" s="398" t="s">
        <v>14</v>
      </c>
      <c r="D331" s="411"/>
      <c r="E331" s="411"/>
      <c r="F331" s="411"/>
      <c r="G331" s="411"/>
      <c r="H331" s="411"/>
      <c r="I331" s="411"/>
      <c r="J331" s="411"/>
      <c r="K331" s="411"/>
      <c r="L331" s="411"/>
      <c r="M331" s="411"/>
      <c r="N331" s="411"/>
      <c r="O331" s="411"/>
      <c r="P331" s="411"/>
      <c r="Q331" s="411"/>
      <c r="R331" s="411"/>
      <c r="S331" s="411"/>
      <c r="T331" s="411"/>
      <c r="U331" s="411"/>
      <c r="V331" s="411"/>
      <c r="W331" s="411"/>
      <c r="X331" s="411"/>
      <c r="Y331" s="411"/>
      <c r="Z331" s="411"/>
      <c r="AA331" s="411"/>
      <c r="AB331" s="411"/>
      <c r="AC331" s="411"/>
      <c r="AD331" s="411"/>
      <c r="AE331" s="411"/>
      <c r="AF331" s="500">
        <f>IFERROR(AN331,0)</f>
        <v>0</v>
      </c>
      <c r="AG331" s="512"/>
      <c r="AH331" s="526"/>
      <c r="AI331" s="538">
        <f>IFERROR(AO331,0)</f>
        <v>0</v>
      </c>
      <c r="AJ331" s="512"/>
      <c r="AK331" s="555"/>
      <c r="AN331" s="176" t="e">
        <f>ROUNDDOWN(AG330/AF330,3)</f>
        <v>#DIV/0!</v>
      </c>
      <c r="AO331" s="179" t="e">
        <f>ROUNDDOWN(AJ330/AI330,3)</f>
        <v>#DIV/0!</v>
      </c>
      <c r="AR331" s="182">
        <f>IFERROR(VLOOKUP(AR672,DAY!$A$2:$E$744,6,0),0)</f>
        <v>0</v>
      </c>
    </row>
    <row r="332" spans="1:53" ht="27.75" customHeight="1">
      <c r="A332" s="11"/>
      <c r="B332" s="388" t="str">
        <f>$B$28</f>
        <v>作業員E</v>
      </c>
      <c r="C332" s="397" t="s">
        <v>3</v>
      </c>
      <c r="D332" s="412"/>
      <c r="E332" s="412"/>
      <c r="F332" s="412"/>
      <c r="G332" s="412"/>
      <c r="H332" s="412"/>
      <c r="I332" s="412"/>
      <c r="J332" s="412"/>
      <c r="K332" s="412"/>
      <c r="L332" s="412"/>
      <c r="M332" s="412"/>
      <c r="N332" s="412"/>
      <c r="O332" s="412"/>
      <c r="P332" s="412"/>
      <c r="Q332" s="412"/>
      <c r="R332" s="412"/>
      <c r="S332" s="412"/>
      <c r="T332" s="412"/>
      <c r="U332" s="412"/>
      <c r="V332" s="412"/>
      <c r="W332" s="412"/>
      <c r="X332" s="412"/>
      <c r="Y332" s="412"/>
      <c r="Z332" s="412"/>
      <c r="AA332" s="412"/>
      <c r="AB332" s="412"/>
      <c r="AC332" s="412"/>
      <c r="AD332" s="412"/>
      <c r="AE332" s="412"/>
      <c r="AF332" s="499">
        <f>IF(COUNT(D332:AE332)=0,+(COUNTIF(D332:AE332,"作業"))+(COUNTIF(D332:AE332,"休日")),"")</f>
        <v>0</v>
      </c>
      <c r="AG332" s="511">
        <f>IF(+COUNT(D332:AE332)=0,(COUNTIF(D332:AE332,"休日")),"")</f>
        <v>0</v>
      </c>
      <c r="AH332" s="525">
        <f>IFERROR(IF(COUNTA(D332:AE332)=0,0,IF(COUNTA(D332:AE332)&lt;28,$G$359,IF(AN333&gt;0.284,$G$357,$G$358))),0)</f>
        <v>0</v>
      </c>
      <c r="AI332" s="537">
        <f>IF(COUNT(D333:AE333)=0,+(COUNTIF(D333:AE333,"作業"))+(COUNTIF(D333:AE333,"休日")),"")</f>
        <v>0</v>
      </c>
      <c r="AJ332" s="511">
        <f>IF(COUNT(D333:AE333)=0,(COUNTIF(D333:AE333,"休日")),"")</f>
        <v>0</v>
      </c>
      <c r="AK332" s="554">
        <f>IFERROR(IF(COUNTA(D333:AE333)=0,0,IF(COUNTA(D333:AE333)&lt;28,$G$359,IF(AO333&gt;0.284,$G$355,$G$356))),0)</f>
        <v>0</v>
      </c>
      <c r="AM332" s="3"/>
      <c r="AN332" s="177"/>
      <c r="AO332" s="177"/>
      <c r="AP332" s="3"/>
      <c r="AQ332" s="3"/>
      <c r="AR332" s="24">
        <f>IFERROR(VLOOKUP(AR674,DAY!$A$2:$E$744,5,0),0)</f>
        <v>0</v>
      </c>
      <c r="AS332" s="3"/>
      <c r="AT332" s="3"/>
      <c r="AU332" s="3"/>
      <c r="AV332" s="3"/>
      <c r="AW332" s="3"/>
      <c r="AX332" s="3"/>
      <c r="AY332" s="3"/>
      <c r="AZ332" s="3"/>
      <c r="BA332" s="3"/>
    </row>
    <row r="333" spans="1:53" ht="27.75" customHeight="1">
      <c r="A333" s="11"/>
      <c r="B333" s="389"/>
      <c r="C333" s="398" t="s">
        <v>14</v>
      </c>
      <c r="D333" s="411"/>
      <c r="E333" s="411"/>
      <c r="F333" s="411"/>
      <c r="G333" s="411"/>
      <c r="H333" s="411"/>
      <c r="I333" s="411"/>
      <c r="J333" s="411"/>
      <c r="K333" s="411"/>
      <c r="L333" s="411"/>
      <c r="M333" s="411"/>
      <c r="N333" s="411"/>
      <c r="O333" s="411"/>
      <c r="P333" s="411"/>
      <c r="Q333" s="411"/>
      <c r="R333" s="411"/>
      <c r="S333" s="411"/>
      <c r="T333" s="411"/>
      <c r="U333" s="411"/>
      <c r="V333" s="411"/>
      <c r="W333" s="411"/>
      <c r="X333" s="411"/>
      <c r="Y333" s="411"/>
      <c r="Z333" s="411"/>
      <c r="AA333" s="411"/>
      <c r="AB333" s="411"/>
      <c r="AC333" s="411"/>
      <c r="AD333" s="411"/>
      <c r="AE333" s="411"/>
      <c r="AF333" s="500">
        <f>IFERROR(AN333,0)</f>
        <v>0</v>
      </c>
      <c r="AG333" s="512"/>
      <c r="AH333" s="526"/>
      <c r="AI333" s="538">
        <f>IFERROR(AO333,0)</f>
        <v>0</v>
      </c>
      <c r="AJ333" s="512"/>
      <c r="AK333" s="555"/>
      <c r="AN333" s="176" t="e">
        <f>ROUNDDOWN(AG332/AF332,3)</f>
        <v>#DIV/0!</v>
      </c>
      <c r="AO333" s="179" t="e">
        <f>ROUNDDOWN(AJ332/AI332,3)</f>
        <v>#DIV/0!</v>
      </c>
      <c r="AR333" s="182">
        <f>IFERROR(VLOOKUP(AR674,DAY!$A$2:$E$744,6,0),0)</f>
        <v>0</v>
      </c>
    </row>
    <row r="334" spans="1:53" ht="27.75" customHeight="1">
      <c r="A334" s="11"/>
      <c r="B334" s="388" t="str">
        <f>$B$30</f>
        <v>作業員F</v>
      </c>
      <c r="C334" s="397" t="s">
        <v>3</v>
      </c>
      <c r="D334" s="412"/>
      <c r="E334" s="412"/>
      <c r="F334" s="412"/>
      <c r="G334" s="412"/>
      <c r="H334" s="412"/>
      <c r="I334" s="412"/>
      <c r="J334" s="412"/>
      <c r="K334" s="412"/>
      <c r="L334" s="412"/>
      <c r="M334" s="412"/>
      <c r="N334" s="412"/>
      <c r="O334" s="412"/>
      <c r="P334" s="412"/>
      <c r="Q334" s="412"/>
      <c r="R334" s="412"/>
      <c r="S334" s="412"/>
      <c r="T334" s="412"/>
      <c r="U334" s="412"/>
      <c r="V334" s="412"/>
      <c r="W334" s="412"/>
      <c r="X334" s="412"/>
      <c r="Y334" s="412"/>
      <c r="Z334" s="412"/>
      <c r="AA334" s="412"/>
      <c r="AB334" s="412"/>
      <c r="AC334" s="412"/>
      <c r="AD334" s="412"/>
      <c r="AE334" s="412"/>
      <c r="AF334" s="499">
        <f>IF(COUNT(D334:AE334)=0,+(COUNTIF(D334:AE334,"作業"))+(COUNTIF(D334:AE334,"休日")),"")</f>
        <v>0</v>
      </c>
      <c r="AG334" s="511">
        <f>IF(+COUNT(D334:AE334)=0,(COUNTIF(D334:AE334,"休日")),"")</f>
        <v>0</v>
      </c>
      <c r="AH334" s="525">
        <f>IFERROR(IF(COUNTA(D334:AE334)=0,0,IF(COUNTA(D334:AE334)&lt;28,$G$359,IF(AN335&gt;0.284,$G$357,$G$358))),0)</f>
        <v>0</v>
      </c>
      <c r="AI334" s="537">
        <f>IF(COUNT(D335:AE335)=0,+(COUNTIF(D335:AE335,"作業"))+(COUNTIF(D335:AE335,"休日")),"")</f>
        <v>0</v>
      </c>
      <c r="AJ334" s="511">
        <f>IF(COUNT(D335:AE335)=0,(COUNTIF(D335:AE335,"休日")),"")</f>
        <v>0</v>
      </c>
      <c r="AK334" s="554">
        <f>IFERROR(IF(COUNTA(D335:AE335)=0,0,IF(COUNTA(D335:AE335)&lt;28,$G$359,IF(AO335&gt;0.284,$G$355,$G$356))),0)</f>
        <v>0</v>
      </c>
      <c r="AM334" s="3"/>
      <c r="AN334" s="177"/>
      <c r="AO334" s="177"/>
      <c r="AR334" s="24">
        <f>IFERROR(VLOOKUP(AR419,DAY!$A$2:$E$744,5,0),0)</f>
        <v>0</v>
      </c>
    </row>
    <row r="335" spans="1:53" ht="27.75" customHeight="1">
      <c r="A335" s="12"/>
      <c r="B335" s="391"/>
      <c r="C335" s="400" t="s">
        <v>14</v>
      </c>
      <c r="D335" s="414"/>
      <c r="E335" s="414"/>
      <c r="F335" s="414"/>
      <c r="G335" s="414"/>
      <c r="H335" s="414"/>
      <c r="I335" s="414"/>
      <c r="J335" s="414"/>
      <c r="K335" s="414"/>
      <c r="L335" s="414"/>
      <c r="M335" s="414"/>
      <c r="N335" s="414"/>
      <c r="O335" s="414"/>
      <c r="P335" s="414"/>
      <c r="Q335" s="414"/>
      <c r="R335" s="414"/>
      <c r="S335" s="414"/>
      <c r="T335" s="414"/>
      <c r="U335" s="414"/>
      <c r="V335" s="414"/>
      <c r="W335" s="414"/>
      <c r="X335" s="414"/>
      <c r="Y335" s="414"/>
      <c r="Z335" s="414"/>
      <c r="AA335" s="414"/>
      <c r="AB335" s="414"/>
      <c r="AC335" s="414"/>
      <c r="AD335" s="414"/>
      <c r="AE335" s="414"/>
      <c r="AF335" s="502">
        <f>IFERROR(AN335,0)</f>
        <v>0</v>
      </c>
      <c r="AG335" s="514"/>
      <c r="AH335" s="529"/>
      <c r="AI335" s="540">
        <f>IFERROR(AO335,0)</f>
        <v>0</v>
      </c>
      <c r="AJ335" s="514"/>
      <c r="AK335" s="557"/>
      <c r="AN335" s="176" t="e">
        <f>ROUNDDOWN(AG334/AF334,3)</f>
        <v>#DIV/0!</v>
      </c>
      <c r="AO335" s="179" t="e">
        <f>ROUNDDOWN(AJ334/AI334,3)</f>
        <v>#DIV/0!</v>
      </c>
      <c r="AR335" s="182">
        <f>IFERROR(VLOOKUP(AR419,DAY!$A$2:$E$744,6,0),0)</f>
        <v>0</v>
      </c>
    </row>
    <row r="336" spans="1:53" ht="27">
      <c r="A336" s="13"/>
      <c r="B336" s="13"/>
      <c r="C336" s="28"/>
      <c r="D336" s="28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456"/>
      <c r="AB336" s="456"/>
      <c r="AC336" s="456"/>
      <c r="AD336" s="456"/>
      <c r="AE336" s="456"/>
      <c r="AF336" s="441"/>
      <c r="AG336" s="441"/>
      <c r="AH336" s="441"/>
      <c r="AI336" s="422"/>
      <c r="AJ336" s="422"/>
      <c r="AK336" s="422"/>
      <c r="AN336" s="177"/>
      <c r="AO336" s="177"/>
    </row>
    <row r="337" spans="1:41" ht="26.25">
      <c r="A337" s="13"/>
      <c r="B337" s="13"/>
      <c r="C337" s="402" t="str">
        <f>$B$20</f>
        <v>作業員A</v>
      </c>
      <c r="D337" s="76"/>
      <c r="E337" s="424"/>
      <c r="F337" s="424"/>
      <c r="G337" s="424"/>
      <c r="H337" s="434" t="s">
        <v>3</v>
      </c>
      <c r="I337" s="434"/>
      <c r="J337" s="434"/>
      <c r="K337" s="442" t="s">
        <v>14</v>
      </c>
      <c r="L337" s="442"/>
      <c r="M337" s="449"/>
      <c r="N337" s="13"/>
      <c r="O337" s="402" t="str">
        <f>$B$22</f>
        <v>作業員B</v>
      </c>
      <c r="P337" s="424"/>
      <c r="Q337" s="424"/>
      <c r="R337" s="424"/>
      <c r="S337" s="424"/>
      <c r="T337" s="434" t="s">
        <v>3</v>
      </c>
      <c r="U337" s="434"/>
      <c r="V337" s="434"/>
      <c r="W337" s="442" t="s">
        <v>14</v>
      </c>
      <c r="X337" s="442"/>
      <c r="Y337" s="449"/>
      <c r="Z337" s="13"/>
      <c r="AA337" s="464" t="str">
        <f>$B$24</f>
        <v>作業員C</v>
      </c>
      <c r="AB337" s="472"/>
      <c r="AC337" s="472"/>
      <c r="AD337" s="472"/>
      <c r="AE337" s="472"/>
      <c r="AF337" s="434" t="s">
        <v>3</v>
      </c>
      <c r="AG337" s="434"/>
      <c r="AH337" s="434"/>
      <c r="AI337" s="442" t="s">
        <v>14</v>
      </c>
      <c r="AJ337" s="442"/>
      <c r="AK337" s="449"/>
      <c r="AN337" s="177"/>
      <c r="AO337" s="177"/>
    </row>
    <row r="338" spans="1:41" ht="29.25" customHeight="1">
      <c r="A338" s="13"/>
      <c r="B338" s="13"/>
      <c r="C338" s="403"/>
      <c r="D338" s="416"/>
      <c r="E338" s="416"/>
      <c r="F338" s="425" t="s">
        <v>23</v>
      </c>
      <c r="G338" s="428"/>
      <c r="H338" s="435">
        <f>AF20+AF36+AF52+AF68+AF84+AF100+AF116+AF132+AF148+AF164+AF180+AF196+AF212+AF228+AF244+AF260+AF276+AF292+AF308+AF324</f>
        <v>0</v>
      </c>
      <c r="I338" s="435"/>
      <c r="J338" s="435"/>
      <c r="K338" s="443">
        <f>AI20+AI36+AI52+AI68+AI84+AI100+AI116+AI132+AI148+AI164+AI180+AI196+AI212+AI228+AI244+AI260+AI276+AI292+AI308+AI324</f>
        <v>0</v>
      </c>
      <c r="L338" s="443"/>
      <c r="M338" s="450"/>
      <c r="N338" s="13"/>
      <c r="O338" s="403"/>
      <c r="P338" s="416"/>
      <c r="Q338" s="416"/>
      <c r="R338" s="425" t="s">
        <v>23</v>
      </c>
      <c r="S338" s="428"/>
      <c r="T338" s="435">
        <f>AF22+AF38+AF54+AF70+AF86+AF102+AF118+AF134+AF150+AF166+AF182+AF198+AF214+AF230+AF246+AF262+AF278+AF294+AF310+AF326</f>
        <v>0</v>
      </c>
      <c r="U338" s="435"/>
      <c r="V338" s="435"/>
      <c r="W338" s="443">
        <f>AI22+AI38+AI54+AI70+AI86+AI102+AI118+AI134+AI150+AI166+AI182+AI198+AI214+AI230+AI246+AI262+AI278+AI294+AI310+AI326</f>
        <v>0</v>
      </c>
      <c r="X338" s="443"/>
      <c r="Y338" s="450"/>
      <c r="Z338" s="13"/>
      <c r="AA338" s="465"/>
      <c r="AB338" s="473"/>
      <c r="AC338" s="473"/>
      <c r="AD338" s="477" t="s">
        <v>23</v>
      </c>
      <c r="AE338" s="490"/>
      <c r="AF338" s="435">
        <f>AF24+AF40+AF56+AF72+AF88+AF104+AF120+AF136+AF152+AF168+AF184+AF200+AF216+AF232+AF248+AF264+AF280+AF296+AF312+AF328</f>
        <v>0</v>
      </c>
      <c r="AG338" s="435"/>
      <c r="AH338" s="435"/>
      <c r="AI338" s="443">
        <f>AI24+AI40+AI56+AI72+AI88+AI104+AI120+AI136+AI152+AI168+AI184+AI200+AI216+AI232+AI248+AI264+AI280+AI296+AI312+AI328</f>
        <v>0</v>
      </c>
      <c r="AJ338" s="443"/>
      <c r="AK338" s="450"/>
      <c r="AN338" s="177"/>
      <c r="AO338" s="177"/>
    </row>
    <row r="339" spans="1:41" ht="29.25" customHeight="1">
      <c r="A339" s="13"/>
      <c r="B339" s="13"/>
      <c r="C339" s="404"/>
      <c r="D339" s="417"/>
      <c r="E339" s="417"/>
      <c r="F339" s="426" t="s">
        <v>59</v>
      </c>
      <c r="G339" s="429"/>
      <c r="H339" s="436">
        <f>AG20+AG36+AG52+AG68+AG84+AG100+AG116+AG132+AG148+AG164+AG180+AG196+AG212+AG228+AG244+AG260+AG276+AG292+AG308+AG324</f>
        <v>0</v>
      </c>
      <c r="I339" s="436"/>
      <c r="J339" s="436"/>
      <c r="K339" s="444">
        <f>AJ20+AJ36+AJ52+AJ68+AJ84+AJ100+AJ116+AJ132+AJ148+AJ164+AJ180+AJ196+AJ212+AJ228+AJ244+AJ260+AJ276+AJ292+AJ308+AJ324</f>
        <v>0</v>
      </c>
      <c r="L339" s="444"/>
      <c r="M339" s="451"/>
      <c r="N339" s="13"/>
      <c r="O339" s="404"/>
      <c r="P339" s="417"/>
      <c r="Q339" s="417"/>
      <c r="R339" s="426" t="s">
        <v>59</v>
      </c>
      <c r="S339" s="429"/>
      <c r="T339" s="436">
        <f>AG22+AG38+AG54+AG70+AG86+AG102+AG118+AG134+AG150+AG166+AG182+AG198+AG214+AG230+AG246+AG262+AG278+AG294+AG310+AG326</f>
        <v>0</v>
      </c>
      <c r="U339" s="436"/>
      <c r="V339" s="436"/>
      <c r="W339" s="444">
        <f>AJ22+AJ38+AJ54+AJ70+AJ86+AJ102+AJ118+AJ134+AJ150+AJ166+AJ182+AJ198+AJ214+AJ230+AJ246+AJ262+AJ278+AJ294+AJ310+AJ326</f>
        <v>0</v>
      </c>
      <c r="X339" s="444"/>
      <c r="Y339" s="451"/>
      <c r="Z339" s="13"/>
      <c r="AA339" s="466"/>
      <c r="AB339" s="474"/>
      <c r="AC339" s="474"/>
      <c r="AD339" s="478" t="s">
        <v>59</v>
      </c>
      <c r="AE339" s="491"/>
      <c r="AF339" s="436">
        <f>AG24+AG40+AG56+AG72+AG88+AG104+AG120+AG136+AG152+AG168+AG184+AG200+AG216+AG232+AG248+AG264+AG280+AG296+AG312+AG328</f>
        <v>0</v>
      </c>
      <c r="AG339" s="436"/>
      <c r="AH339" s="436"/>
      <c r="AI339" s="444">
        <f>AJ24+AJ40+AJ56+AJ72+AJ88+AJ104+AJ120+AJ136+AJ152+AJ168+AJ184+AJ200+AJ216+AJ232+AJ248+AJ264+AJ280+AJ296+AJ312+AJ328</f>
        <v>0</v>
      </c>
      <c r="AJ339" s="444"/>
      <c r="AK339" s="451"/>
      <c r="AN339" s="177"/>
      <c r="AO339" s="177"/>
    </row>
    <row r="340" spans="1:41" ht="29.25" hidden="1" customHeight="1">
      <c r="A340" s="13"/>
      <c r="B340" s="13"/>
      <c r="C340" s="405"/>
      <c r="D340" s="418"/>
      <c r="E340" s="418"/>
      <c r="F340" s="427" t="s">
        <v>57</v>
      </c>
      <c r="G340" s="430"/>
      <c r="H340" s="437" t="e">
        <f>ROUND(H339/H338,4)</f>
        <v>#DIV/0!</v>
      </c>
      <c r="I340" s="437"/>
      <c r="J340" s="437"/>
      <c r="K340" s="445" t="e">
        <f>ROUND(K339/K338,4)</f>
        <v>#DIV/0!</v>
      </c>
      <c r="L340" s="445"/>
      <c r="M340" s="452"/>
      <c r="N340" s="13"/>
      <c r="O340" s="405"/>
      <c r="P340" s="418"/>
      <c r="Q340" s="418"/>
      <c r="R340" s="427" t="s">
        <v>57</v>
      </c>
      <c r="S340" s="430"/>
      <c r="T340" s="437" t="e">
        <f>ROUND(T339/T338,4)</f>
        <v>#DIV/0!</v>
      </c>
      <c r="U340" s="437"/>
      <c r="V340" s="437"/>
      <c r="W340" s="445" t="e">
        <f>ROUND(W339/W338,4)</f>
        <v>#DIV/0!</v>
      </c>
      <c r="X340" s="445"/>
      <c r="Y340" s="452"/>
      <c r="Z340" s="13"/>
      <c r="AA340" s="467"/>
      <c r="AB340" s="475"/>
      <c r="AC340" s="475"/>
      <c r="AD340" s="479" t="s">
        <v>57</v>
      </c>
      <c r="AE340" s="492"/>
      <c r="AF340" s="437" t="e">
        <f>ROUND(AF339/AF338,4)</f>
        <v>#DIV/0!</v>
      </c>
      <c r="AG340" s="437"/>
      <c r="AH340" s="437"/>
      <c r="AI340" s="445" t="e">
        <f>ROUND(AI339/AI338,4)</f>
        <v>#DIV/0!</v>
      </c>
      <c r="AJ340" s="445"/>
      <c r="AK340" s="452"/>
      <c r="AN340" s="177"/>
      <c r="AO340" s="177"/>
    </row>
    <row r="341" spans="1:41" ht="27.95" customHeight="1">
      <c r="A341" s="13"/>
      <c r="B341" s="13"/>
      <c r="C341" s="406" t="s">
        <v>126</v>
      </c>
      <c r="D341" s="419"/>
      <c r="E341" s="419"/>
      <c r="F341" s="419"/>
      <c r="G341" s="419"/>
      <c r="H341" s="438">
        <f>IFERROR(ROUND(H340,3),0)</f>
        <v>0</v>
      </c>
      <c r="I341" s="438"/>
      <c r="J341" s="438"/>
      <c r="K341" s="446">
        <f>IFERROR(ROUND(K340,3),0)</f>
        <v>0</v>
      </c>
      <c r="L341" s="446"/>
      <c r="M341" s="453"/>
      <c r="N341" s="13"/>
      <c r="O341" s="406" t="s">
        <v>126</v>
      </c>
      <c r="P341" s="419"/>
      <c r="Q341" s="419"/>
      <c r="R341" s="419"/>
      <c r="S341" s="419"/>
      <c r="T341" s="438">
        <f>IFERROR(ROUND(T340,3),0)</f>
        <v>0</v>
      </c>
      <c r="U341" s="438"/>
      <c r="V341" s="438"/>
      <c r="W341" s="446">
        <f>IFERROR(ROUND(W340,3),0)</f>
        <v>0</v>
      </c>
      <c r="X341" s="446"/>
      <c r="Y341" s="453"/>
      <c r="Z341" s="13"/>
      <c r="AA341" s="406" t="s">
        <v>126</v>
      </c>
      <c r="AB341" s="419"/>
      <c r="AC341" s="419"/>
      <c r="AD341" s="419"/>
      <c r="AE341" s="419"/>
      <c r="AF341" s="438">
        <f>IFERROR(ROUND(AF340,3),0)</f>
        <v>0</v>
      </c>
      <c r="AG341" s="438"/>
      <c r="AH341" s="438"/>
      <c r="AI341" s="446">
        <f>IFERROR(ROUND(AI340,3),0)</f>
        <v>0</v>
      </c>
      <c r="AJ341" s="446"/>
      <c r="AK341" s="453"/>
      <c r="AN341" s="177"/>
      <c r="AO341" s="177"/>
    </row>
    <row r="342" spans="1:41" ht="27.75" customHeight="1">
      <c r="A342" s="13"/>
      <c r="B342" s="13"/>
      <c r="C342" s="407"/>
      <c r="D342" s="420" t="s">
        <v>67</v>
      </c>
      <c r="E342" s="420"/>
      <c r="F342" s="420"/>
      <c r="G342" s="431"/>
      <c r="H342" s="439"/>
      <c r="I342" s="439"/>
      <c r="J342" s="439"/>
      <c r="K342" s="447"/>
      <c r="L342" s="447"/>
      <c r="M342" s="454"/>
      <c r="N342" s="13"/>
      <c r="O342" s="407"/>
      <c r="P342" s="420" t="s">
        <v>67</v>
      </c>
      <c r="Q342" s="420"/>
      <c r="R342" s="420"/>
      <c r="S342" s="431"/>
      <c r="T342" s="439"/>
      <c r="U342" s="439"/>
      <c r="V342" s="439"/>
      <c r="W342" s="447"/>
      <c r="X342" s="447"/>
      <c r="Y342" s="454"/>
      <c r="Z342" s="13"/>
      <c r="AA342" s="407"/>
      <c r="AB342" s="420" t="s">
        <v>67</v>
      </c>
      <c r="AC342" s="420"/>
      <c r="AD342" s="420"/>
      <c r="AE342" s="431"/>
      <c r="AF342" s="439"/>
      <c r="AG342" s="439"/>
      <c r="AH342" s="439"/>
      <c r="AI342" s="447"/>
      <c r="AJ342" s="447"/>
      <c r="AK342" s="454"/>
      <c r="AN342" s="177"/>
      <c r="AO342" s="177"/>
    </row>
    <row r="343" spans="1:41" ht="27" customHeight="1">
      <c r="A343" s="13"/>
      <c r="B343" s="13"/>
      <c r="C343" s="408" t="s">
        <v>45</v>
      </c>
      <c r="D343" s="421"/>
      <c r="E343" s="421"/>
      <c r="F343" s="421"/>
      <c r="G343" s="421"/>
      <c r="H343" s="440" t="str">
        <f>IF(H338&lt;7,"対象外",IF(H341&gt;=0.285,"クリア","休暇不足"))</f>
        <v>対象外</v>
      </c>
      <c r="I343" s="440"/>
      <c r="J343" s="440"/>
      <c r="K343" s="421" t="str">
        <f>IF(K338&lt;7,"対象外",IF(K341&gt;=0.285,"達成","未達成"))</f>
        <v>対象外</v>
      </c>
      <c r="L343" s="421"/>
      <c r="M343" s="455"/>
      <c r="N343" s="13"/>
      <c r="O343" s="408" t="s">
        <v>45</v>
      </c>
      <c r="P343" s="421"/>
      <c r="Q343" s="421"/>
      <c r="R343" s="421"/>
      <c r="S343" s="421"/>
      <c r="T343" s="440" t="str">
        <f>IF(T338&lt;7,"対象外",IF(T341&gt;=0.285,"クリア","休暇不足"))</f>
        <v>対象外</v>
      </c>
      <c r="U343" s="440"/>
      <c r="V343" s="440"/>
      <c r="W343" s="421" t="str">
        <f>IF(W338&lt;7,"対象外",IF(W341&gt;=0.285,"達成","未達成"))</f>
        <v>対象外</v>
      </c>
      <c r="X343" s="421"/>
      <c r="Y343" s="455"/>
      <c r="Z343" s="13"/>
      <c r="AA343" s="408" t="s">
        <v>45</v>
      </c>
      <c r="AB343" s="421"/>
      <c r="AC343" s="421"/>
      <c r="AD343" s="421"/>
      <c r="AE343" s="421"/>
      <c r="AF343" s="440" t="str">
        <f>IF(AF338&lt;7,"対象外",IF(AF341&gt;=0.285,"クリア","休暇不足"))</f>
        <v>対象外</v>
      </c>
      <c r="AG343" s="440"/>
      <c r="AH343" s="440"/>
      <c r="AI343" s="421" t="str">
        <f>IF(AI338&lt;7,"対象外",IF(AI341&gt;=0.285,"達成","未達成"))</f>
        <v>対象外</v>
      </c>
      <c r="AJ343" s="421"/>
      <c r="AK343" s="455"/>
      <c r="AN343" s="177"/>
      <c r="AO343" s="177"/>
    </row>
    <row r="344" spans="1:41" ht="27" customHeight="1">
      <c r="A344" s="13"/>
      <c r="B344" s="13"/>
      <c r="C344" s="409"/>
      <c r="D344" s="422"/>
      <c r="E344" s="422"/>
      <c r="F344" s="422"/>
      <c r="G344" s="422"/>
      <c r="H344" s="441"/>
      <c r="I344" s="441"/>
      <c r="J344" s="441"/>
      <c r="K344" s="422"/>
      <c r="L344" s="422"/>
      <c r="M344" s="422"/>
      <c r="O344" s="456"/>
      <c r="P344" s="457"/>
      <c r="Q344" s="457"/>
      <c r="R344" s="457"/>
      <c r="S344" s="457"/>
      <c r="T344" s="441"/>
      <c r="U344" s="441"/>
      <c r="V344" s="441"/>
      <c r="W344" s="422"/>
      <c r="X344" s="422"/>
      <c r="Y344" s="422"/>
      <c r="AA344" s="456"/>
      <c r="AB344" s="457"/>
      <c r="AC344" s="457"/>
      <c r="AD344" s="457"/>
      <c r="AE344" s="457"/>
      <c r="AF344" s="441"/>
      <c r="AG344" s="441"/>
      <c r="AH344" s="441"/>
      <c r="AI344" s="422"/>
      <c r="AJ344" s="422"/>
      <c r="AK344" s="422"/>
      <c r="AN344" s="177"/>
      <c r="AO344" s="177"/>
    </row>
    <row r="345" spans="1:41" s="1" customFormat="1" ht="27" customHeight="1">
      <c r="C345" s="402" t="str">
        <f>$B$26</f>
        <v>作業員D</v>
      </c>
      <c r="D345" s="423"/>
      <c r="E345" s="423"/>
      <c r="F345" s="423"/>
      <c r="G345" s="423"/>
      <c r="H345" s="434" t="s">
        <v>3</v>
      </c>
      <c r="I345" s="434"/>
      <c r="J345" s="434"/>
      <c r="K345" s="442" t="s">
        <v>14</v>
      </c>
      <c r="L345" s="442"/>
      <c r="M345" s="449"/>
      <c r="O345" s="402" t="str">
        <f>$B$28</f>
        <v>作業員E</v>
      </c>
      <c r="P345" s="423"/>
      <c r="Q345" s="423"/>
      <c r="R345" s="423"/>
      <c r="S345" s="423"/>
      <c r="T345" s="434" t="s">
        <v>3</v>
      </c>
      <c r="U345" s="434"/>
      <c r="V345" s="434"/>
      <c r="W345" s="442" t="s">
        <v>14</v>
      </c>
      <c r="X345" s="442"/>
      <c r="Y345" s="449"/>
      <c r="AA345" s="464" t="str">
        <f>$B$30</f>
        <v>作業員F</v>
      </c>
      <c r="AB345" s="476"/>
      <c r="AC345" s="476"/>
      <c r="AD345" s="476"/>
      <c r="AE345" s="476"/>
      <c r="AF345" s="434" t="s">
        <v>3</v>
      </c>
      <c r="AG345" s="434"/>
      <c r="AH345" s="434"/>
      <c r="AI345" s="442" t="s">
        <v>14</v>
      </c>
      <c r="AJ345" s="442"/>
      <c r="AK345" s="449"/>
      <c r="AN345" s="177"/>
      <c r="AO345" s="177"/>
    </row>
    <row r="346" spans="1:41" s="1" customFormat="1" ht="27" customHeight="1">
      <c r="C346" s="403"/>
      <c r="D346" s="416"/>
      <c r="E346" s="416"/>
      <c r="F346" s="425" t="s">
        <v>23</v>
      </c>
      <c r="G346" s="428"/>
      <c r="H346" s="435">
        <f>AF26+AF42+AF58+AF74+AF90+AF106+AF122+AF138+AF154+AF170+AF186+AF202+AF218+AF234+AF250+AF266+AF282+AF298+AF314+AF330</f>
        <v>0</v>
      </c>
      <c r="I346" s="435"/>
      <c r="J346" s="435"/>
      <c r="K346" s="443">
        <f>AI26+AI42+AI58+AI74+AI90+AI106+AI122+AI138+AI154+AI170+AI186+AI202+AI218+AI234+AI250+AI266+AI282+AI298+AI314+AI330</f>
        <v>0</v>
      </c>
      <c r="L346" s="443"/>
      <c r="M346" s="450"/>
      <c r="O346" s="403"/>
      <c r="P346" s="416"/>
      <c r="Q346" s="416"/>
      <c r="R346" s="425" t="s">
        <v>23</v>
      </c>
      <c r="S346" s="428"/>
      <c r="T346" s="435">
        <f>AF28+AF44+AF60+AF76+AF92+AF108+AF124+AF140+AF156+AF172+AF188+AF204+AF220+AF236+AF252+AF268+AF284+AF300+AF316+AF332</f>
        <v>0</v>
      </c>
      <c r="U346" s="435"/>
      <c r="V346" s="435"/>
      <c r="W346" s="443">
        <f>AI28+AI44+AI60+AI76+AI92+AI108+AI124+AI140+AI156+AI172+AI188+AI204+AI220+AI236+AI252+AI268+AI284+AI300+AI316+AI332</f>
        <v>0</v>
      </c>
      <c r="X346" s="443"/>
      <c r="Y346" s="450"/>
      <c r="AA346" s="465"/>
      <c r="AB346" s="473"/>
      <c r="AC346" s="473"/>
      <c r="AD346" s="477" t="s">
        <v>23</v>
      </c>
      <c r="AE346" s="490"/>
      <c r="AF346" s="435">
        <f>AF30+AF46+AF62+AF78+AF94+AF110+AF126+AF142+AF158+AF174+AF190+AF206+AF222+AF238+AF254+AF270+AF286+AF302+AF318+AF334</f>
        <v>0</v>
      </c>
      <c r="AG346" s="435"/>
      <c r="AH346" s="435"/>
      <c r="AI346" s="443">
        <f>AI30+AI46+AI62+AI78+AI94+AI110+AI126+AI142+AI158+AI174+AI190+AI206+AI222+AI238+AI254+AI270+AI286+AI302+AI318+AI334</f>
        <v>0</v>
      </c>
      <c r="AJ346" s="443"/>
      <c r="AK346" s="450"/>
      <c r="AN346" s="177"/>
      <c r="AO346" s="177"/>
    </row>
    <row r="347" spans="1:41" s="1" customFormat="1" ht="27" customHeight="1">
      <c r="C347" s="404"/>
      <c r="D347" s="417"/>
      <c r="E347" s="417"/>
      <c r="F347" s="426" t="s">
        <v>59</v>
      </c>
      <c r="G347" s="429"/>
      <c r="H347" s="436">
        <f>AG26+AG42+AG58+AG74+AG90+AG106+AG122+AG138+AG154+AG170+AG186+AG202+AG218+AG234+AG250+AG266+AG282+AG298+AG314+AG330</f>
        <v>0</v>
      </c>
      <c r="I347" s="436"/>
      <c r="J347" s="436"/>
      <c r="K347" s="444">
        <f>AJ26+AJ42+AJ58+AJ74+AJ90+AJ106+AJ122+AJ138+AJ154+AJ170+AJ186+AJ202+AJ218+AJ234+AJ250+AJ266+AJ282+AJ298+AJ314+AJ330</f>
        <v>0</v>
      </c>
      <c r="L347" s="444"/>
      <c r="M347" s="451"/>
      <c r="O347" s="404"/>
      <c r="P347" s="417"/>
      <c r="Q347" s="417"/>
      <c r="R347" s="426" t="s">
        <v>59</v>
      </c>
      <c r="S347" s="429"/>
      <c r="T347" s="436">
        <f>AG28+AG44+AG60+AG76+AG92+AG108+AG124+AG140+AG156+AG172+AG188+AG204+AG220+AG236+AG252+AG268+AG284+AG300+AG316+AG332</f>
        <v>0</v>
      </c>
      <c r="U347" s="436"/>
      <c r="V347" s="436"/>
      <c r="W347" s="444">
        <f>AJ28+AJ44+AJ60+AJ76+AJ92+AJ108+AJ124+AJ140+AJ156+AJ172+AJ188+AJ204+AJ220+AJ236+AJ252+AJ268+AJ284+AJ300+AJ316+AJ332</f>
        <v>0</v>
      </c>
      <c r="X347" s="444"/>
      <c r="Y347" s="451"/>
      <c r="AA347" s="466"/>
      <c r="AB347" s="474"/>
      <c r="AC347" s="474"/>
      <c r="AD347" s="478" t="s">
        <v>59</v>
      </c>
      <c r="AE347" s="491"/>
      <c r="AF347" s="436">
        <f>AG30+AG46+AG62+AG78+AG94+AG110+AG126+AG142+AG158+AG174+AG190+AG206+AG222+AG238+AG254+AG270+AG286+AG302+AG318+AG334</f>
        <v>0</v>
      </c>
      <c r="AG347" s="436"/>
      <c r="AH347" s="436"/>
      <c r="AI347" s="444">
        <f>AJ30+AJ46+AJ62+AJ78+AJ94+AJ110+AJ126+AJ142+AJ158+AJ174+AJ190+AJ206+AJ222+AJ238+AJ254+AJ270+AJ286+AJ302+AJ318+AJ334</f>
        <v>0</v>
      </c>
      <c r="AJ347" s="444"/>
      <c r="AK347" s="451"/>
      <c r="AN347" s="177"/>
      <c r="AO347" s="177"/>
    </row>
    <row r="348" spans="1:41" ht="34.5" hidden="1" customHeight="1">
      <c r="A348" s="13"/>
      <c r="B348" s="13"/>
      <c r="C348" s="405"/>
      <c r="D348" s="418"/>
      <c r="E348" s="418"/>
      <c r="F348" s="427" t="s">
        <v>57</v>
      </c>
      <c r="G348" s="430"/>
      <c r="H348" s="437" t="e">
        <f>ROUND(H347/H346,4)</f>
        <v>#DIV/0!</v>
      </c>
      <c r="I348" s="437"/>
      <c r="J348" s="437"/>
      <c r="K348" s="445" t="e">
        <f>ROUND(K347/K346,4)</f>
        <v>#DIV/0!</v>
      </c>
      <c r="L348" s="445"/>
      <c r="M348" s="452"/>
      <c r="O348" s="405"/>
      <c r="P348" s="418"/>
      <c r="Q348" s="418"/>
      <c r="R348" s="427" t="s">
        <v>57</v>
      </c>
      <c r="S348" s="430"/>
      <c r="T348" s="437" t="e">
        <f>ROUND(T347/T346,4)</f>
        <v>#DIV/0!</v>
      </c>
      <c r="U348" s="437"/>
      <c r="V348" s="437"/>
      <c r="W348" s="445" t="e">
        <f>ROUND(W347/W346,4)</f>
        <v>#DIV/0!</v>
      </c>
      <c r="X348" s="445"/>
      <c r="Y348" s="452"/>
      <c r="AA348" s="467"/>
      <c r="AB348" s="475"/>
      <c r="AC348" s="475"/>
      <c r="AD348" s="479" t="s">
        <v>57</v>
      </c>
      <c r="AE348" s="492"/>
      <c r="AF348" s="437" t="e">
        <f>ROUND(AF347/AF346,4)</f>
        <v>#DIV/0!</v>
      </c>
      <c r="AG348" s="437"/>
      <c r="AH348" s="437"/>
      <c r="AI348" s="445" t="e">
        <f>ROUND(AI347/AI346,4)</f>
        <v>#DIV/0!</v>
      </c>
      <c r="AJ348" s="445"/>
      <c r="AK348" s="452"/>
      <c r="AN348" s="177"/>
      <c r="AO348" s="177"/>
    </row>
    <row r="349" spans="1:41" ht="27.95" customHeight="1">
      <c r="A349" s="13"/>
      <c r="B349" s="13"/>
      <c r="C349" s="406" t="s">
        <v>126</v>
      </c>
      <c r="D349" s="419"/>
      <c r="E349" s="419"/>
      <c r="F349" s="419"/>
      <c r="G349" s="419"/>
      <c r="H349" s="438">
        <f>IFERROR(ROUND(H348,3),0)</f>
        <v>0</v>
      </c>
      <c r="I349" s="438"/>
      <c r="J349" s="438"/>
      <c r="K349" s="446">
        <f>IFERROR(ROUND(K348,3),0)</f>
        <v>0</v>
      </c>
      <c r="L349" s="446"/>
      <c r="M349" s="453"/>
      <c r="N349" s="13"/>
      <c r="O349" s="406" t="s">
        <v>126</v>
      </c>
      <c r="P349" s="419"/>
      <c r="Q349" s="419"/>
      <c r="R349" s="419"/>
      <c r="S349" s="419"/>
      <c r="T349" s="438">
        <f>IFERROR(ROUND(T348,3),0)</f>
        <v>0</v>
      </c>
      <c r="U349" s="438"/>
      <c r="V349" s="438"/>
      <c r="W349" s="446">
        <f>IFERROR(ROUND(W348,3),0)</f>
        <v>0</v>
      </c>
      <c r="X349" s="446"/>
      <c r="Y349" s="453"/>
      <c r="Z349" s="13"/>
      <c r="AA349" s="406" t="s">
        <v>126</v>
      </c>
      <c r="AB349" s="419"/>
      <c r="AC349" s="419"/>
      <c r="AD349" s="419"/>
      <c r="AE349" s="419"/>
      <c r="AF349" s="438">
        <f>IFERROR(ROUND(AF348,3),0)</f>
        <v>0</v>
      </c>
      <c r="AG349" s="438"/>
      <c r="AH349" s="438"/>
      <c r="AI349" s="446">
        <f>IFERROR(ROUND(AI348,3),0)</f>
        <v>0</v>
      </c>
      <c r="AJ349" s="446"/>
      <c r="AK349" s="453"/>
      <c r="AN349" s="177"/>
      <c r="AO349" s="177"/>
    </row>
    <row r="350" spans="1:41" ht="27.75" customHeight="1">
      <c r="A350" s="13"/>
      <c r="B350" s="13"/>
      <c r="C350" s="407"/>
      <c r="D350" s="420" t="s">
        <v>67</v>
      </c>
      <c r="E350" s="420"/>
      <c r="F350" s="420"/>
      <c r="G350" s="431"/>
      <c r="H350" s="439"/>
      <c r="I350" s="439"/>
      <c r="J350" s="439"/>
      <c r="K350" s="447"/>
      <c r="L350" s="447"/>
      <c r="M350" s="454"/>
      <c r="N350" s="13"/>
      <c r="O350" s="407"/>
      <c r="P350" s="420" t="s">
        <v>67</v>
      </c>
      <c r="Q350" s="420"/>
      <c r="R350" s="420"/>
      <c r="S350" s="431"/>
      <c r="T350" s="439"/>
      <c r="U350" s="439"/>
      <c r="V350" s="439"/>
      <c r="W350" s="447"/>
      <c r="X350" s="447"/>
      <c r="Y350" s="454"/>
      <c r="Z350" s="13"/>
      <c r="AA350" s="407"/>
      <c r="AB350" s="420" t="s">
        <v>67</v>
      </c>
      <c r="AC350" s="420"/>
      <c r="AD350" s="420"/>
      <c r="AE350" s="431"/>
      <c r="AF350" s="439"/>
      <c r="AG350" s="439"/>
      <c r="AH350" s="439"/>
      <c r="AI350" s="447"/>
      <c r="AJ350" s="447"/>
      <c r="AK350" s="454"/>
      <c r="AN350" s="177"/>
      <c r="AO350" s="177"/>
    </row>
    <row r="351" spans="1:41" ht="27" customHeight="1">
      <c r="A351" s="13"/>
      <c r="B351" s="13"/>
      <c r="C351" s="408" t="s">
        <v>45</v>
      </c>
      <c r="D351" s="421"/>
      <c r="E351" s="421"/>
      <c r="F351" s="421"/>
      <c r="G351" s="421"/>
      <c r="H351" s="440" t="str">
        <f>IF(H346&lt;7,"対象外",IF(H349&gt;=0.285,"クリア","休暇不足"))</f>
        <v>対象外</v>
      </c>
      <c r="I351" s="440"/>
      <c r="J351" s="440"/>
      <c r="K351" s="421" t="str">
        <f>IF(K346&lt;7,"対象外",IF(K349&gt;=0.285,"達成","未達成"))</f>
        <v>対象外</v>
      </c>
      <c r="L351" s="421"/>
      <c r="M351" s="455"/>
      <c r="N351" s="13"/>
      <c r="O351" s="408" t="s">
        <v>45</v>
      </c>
      <c r="P351" s="421"/>
      <c r="Q351" s="421"/>
      <c r="R351" s="421"/>
      <c r="S351" s="421"/>
      <c r="T351" s="440" t="str">
        <f>IF(T346&lt;7,"対象外",IF(T349&gt;=0.285,"クリア","休暇不足"))</f>
        <v>対象外</v>
      </c>
      <c r="U351" s="440"/>
      <c r="V351" s="440"/>
      <c r="W351" s="421" t="str">
        <f>IF(W346&lt;7,"対象外",IF(W349&gt;=0.285,"達成","未達成"))</f>
        <v>対象外</v>
      </c>
      <c r="X351" s="421"/>
      <c r="Y351" s="455"/>
      <c r="Z351" s="13"/>
      <c r="AA351" s="408" t="s">
        <v>45</v>
      </c>
      <c r="AB351" s="421"/>
      <c r="AC351" s="421"/>
      <c r="AD351" s="421"/>
      <c r="AE351" s="421"/>
      <c r="AF351" s="440" t="str">
        <f>IF(AF346&lt;7,"対象外",IF(AF349&gt;=0.285,"クリア","休暇不足"))</f>
        <v>対象外</v>
      </c>
      <c r="AG351" s="440"/>
      <c r="AH351" s="440"/>
      <c r="AI351" s="421" t="str">
        <f>IF(AI346&lt;7,"対象外",IF(AI349&gt;=0.285,"達成","未達成"))</f>
        <v>対象外</v>
      </c>
      <c r="AJ351" s="421"/>
      <c r="AK351" s="455"/>
      <c r="AN351" s="177"/>
      <c r="AO351" s="177"/>
    </row>
    <row r="352" spans="1:41" s="1" customFormat="1" ht="26.25" hidden="1">
      <c r="A352" s="13"/>
      <c r="B352" s="13"/>
      <c r="C352" s="2"/>
      <c r="D352" s="2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283"/>
      <c r="AB352" s="286"/>
      <c r="AC352" s="286"/>
      <c r="AD352" s="286"/>
      <c r="AE352" s="286"/>
      <c r="AF352" s="320"/>
      <c r="AG352" s="320"/>
      <c r="AH352" s="320"/>
      <c r="AI352" s="286"/>
      <c r="AJ352" s="286"/>
      <c r="AK352" s="286"/>
      <c r="AN352" s="177"/>
      <c r="AO352" s="177"/>
    </row>
    <row r="353" spans="1:37" hidden="1"/>
    <row r="354" spans="1:37" s="1" customFormat="1" hidden="1">
      <c r="A354" s="14"/>
      <c r="B354" s="42"/>
      <c r="C354" s="29"/>
      <c r="D354" s="25"/>
      <c r="E354" s="40"/>
      <c r="F354" s="42"/>
      <c r="G354" s="42"/>
      <c r="H354" s="42"/>
      <c r="I354" s="42"/>
      <c r="J354" s="42"/>
      <c r="K354" s="42"/>
      <c r="L354" s="42"/>
      <c r="M354" s="42"/>
      <c r="N354" s="42"/>
      <c r="O354" s="42"/>
      <c r="P354" s="42"/>
      <c r="Q354" s="42"/>
      <c r="R354" s="42"/>
      <c r="S354" s="42"/>
      <c r="T354" s="42"/>
      <c r="U354" s="42"/>
      <c r="V354" s="42"/>
      <c r="W354" s="42"/>
      <c r="X354" s="42"/>
      <c r="Y354" s="42"/>
      <c r="Z354" s="42"/>
      <c r="AA354" s="42"/>
      <c r="AB354" s="42"/>
      <c r="AC354" s="42"/>
      <c r="AD354" s="42"/>
      <c r="AE354" s="42"/>
      <c r="AF354" s="42"/>
      <c r="AG354" s="42"/>
      <c r="AH354" s="42"/>
      <c r="AI354" s="42"/>
      <c r="AJ354" s="158"/>
    </row>
    <row r="355" spans="1:37" s="1" customFormat="1" ht="21" hidden="1">
      <c r="A355" s="15"/>
      <c r="C355" s="30"/>
      <c r="D355" s="34" t="s">
        <v>43</v>
      </c>
      <c r="E355" s="34" t="s">
        <v>43</v>
      </c>
      <c r="G355" s="40" t="s">
        <v>91</v>
      </c>
      <c r="AA355" s="41" t="s">
        <v>17</v>
      </c>
      <c r="AB355" s="41">
        <v>0</v>
      </c>
      <c r="AF355" s="109"/>
      <c r="AJ355" s="159"/>
    </row>
    <row r="356" spans="1:37" s="1" customFormat="1" ht="31.5" hidden="1">
      <c r="A356" s="15"/>
      <c r="C356" s="30"/>
      <c r="D356" s="34" t="s">
        <v>36</v>
      </c>
      <c r="E356" s="34" t="s">
        <v>36</v>
      </c>
      <c r="G356" s="40" t="s">
        <v>28</v>
      </c>
      <c r="K356" s="448" t="s">
        <v>122</v>
      </c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57"/>
      <c r="AA356" s="1" t="s">
        <v>35</v>
      </c>
      <c r="AB356" s="41">
        <v>1</v>
      </c>
      <c r="AF356" s="109"/>
      <c r="AJ356" s="159"/>
    </row>
    <row r="357" spans="1:37" s="1" customFormat="1" ht="18.75" hidden="1" customHeight="1">
      <c r="A357" s="15"/>
      <c r="C357" s="30"/>
      <c r="D357" s="34" t="s">
        <v>107</v>
      </c>
      <c r="E357" s="34" t="s">
        <v>107</v>
      </c>
      <c r="G357" s="40" t="s">
        <v>112</v>
      </c>
      <c r="K357" s="448" t="s">
        <v>123</v>
      </c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57"/>
      <c r="AA357" s="41" t="s">
        <v>44</v>
      </c>
      <c r="AB357" s="41">
        <v>2</v>
      </c>
      <c r="AF357" s="109"/>
      <c r="AJ357" s="159"/>
    </row>
    <row r="358" spans="1:37" s="1" customFormat="1" ht="19.5" hidden="1" customHeight="1">
      <c r="A358" s="15"/>
      <c r="C358" s="30"/>
      <c r="D358" s="34" t="s">
        <v>96</v>
      </c>
      <c r="E358" s="34" t="s">
        <v>96</v>
      </c>
      <c r="G358" s="40" t="s">
        <v>111</v>
      </c>
      <c r="K358" s="448" t="s">
        <v>124</v>
      </c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57"/>
      <c r="AA358" s="41" t="s">
        <v>4</v>
      </c>
      <c r="AB358" s="41">
        <v>3</v>
      </c>
      <c r="AJ358" s="159"/>
    </row>
    <row r="359" spans="1:37" s="1" customFormat="1" ht="19.5" hidden="1" customHeight="1">
      <c r="A359" s="15"/>
      <c r="C359" s="30"/>
      <c r="D359" s="34" t="s">
        <v>97</v>
      </c>
      <c r="E359" s="34" t="s">
        <v>97</v>
      </c>
      <c r="G359" s="41" t="s">
        <v>92</v>
      </c>
      <c r="K359" s="448" t="s">
        <v>125</v>
      </c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57"/>
      <c r="AA359" s="41" t="s">
        <v>55</v>
      </c>
      <c r="AB359" s="41">
        <v>4</v>
      </c>
      <c r="AJ359" s="159"/>
    </row>
    <row r="360" spans="1:37" s="1" customFormat="1" ht="19.5" hidden="1" customHeight="1">
      <c r="A360" s="15"/>
      <c r="C360" s="30"/>
      <c r="D360" s="34"/>
      <c r="E360" s="34"/>
      <c r="K360" s="47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57"/>
      <c r="AA360" s="41" t="s">
        <v>19</v>
      </c>
      <c r="AB360" s="41">
        <v>5</v>
      </c>
      <c r="AJ360" s="159"/>
    </row>
    <row r="361" spans="1:37" s="1" customFormat="1" ht="19.5" hidden="1" customHeight="1">
      <c r="A361" s="15"/>
      <c r="C361" s="30"/>
      <c r="D361" s="34"/>
      <c r="E361" s="34"/>
      <c r="K361" s="47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57"/>
      <c r="AA361" s="41" t="s">
        <v>62</v>
      </c>
      <c r="AB361" s="41">
        <v>6</v>
      </c>
      <c r="AJ361" s="159"/>
    </row>
    <row r="362" spans="1:37" s="1" customFormat="1" ht="19.5" hidden="1" customHeight="1">
      <c r="A362" s="15"/>
      <c r="C362" s="30"/>
      <c r="D362" s="34"/>
      <c r="E362" s="34"/>
      <c r="K362" s="47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57"/>
      <c r="AJ362" s="159"/>
    </row>
    <row r="363" spans="1:37" s="1" customFormat="1" ht="19.5" hidden="1" customHeight="1">
      <c r="A363" s="15"/>
      <c r="C363" s="30"/>
      <c r="D363" s="36"/>
      <c r="E363" s="34"/>
      <c r="K363" s="47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57"/>
      <c r="AJ363" s="159"/>
    </row>
    <row r="364" spans="1:37" s="1" customFormat="1" ht="19.5" hidden="1" customHeight="1">
      <c r="A364" s="15"/>
      <c r="C364" s="30"/>
      <c r="D364" s="30"/>
      <c r="AJ364" s="159"/>
    </row>
    <row r="365" spans="1:37" s="1" customFormat="1" ht="19.5" hidden="1" customHeight="1">
      <c r="A365" s="15"/>
      <c r="C365" s="30"/>
      <c r="D365" s="30"/>
      <c r="AJ365" s="159"/>
    </row>
    <row r="366" spans="1:37" s="1" customFormat="1" ht="19.5" hidden="1" customHeight="1">
      <c r="A366" s="15"/>
      <c r="C366" s="30"/>
      <c r="D366" s="30"/>
      <c r="AJ366" s="159"/>
    </row>
    <row r="367" spans="1:37" s="1" customFormat="1" hidden="1">
      <c r="A367" s="15"/>
      <c r="C367" s="30"/>
      <c r="D367" s="30"/>
      <c r="AJ367" s="159"/>
    </row>
    <row r="368" spans="1:37" hidden="1">
      <c r="A368" s="15"/>
      <c r="B368" s="41"/>
      <c r="C368" s="30"/>
      <c r="D368" s="30">
        <v>1</v>
      </c>
      <c r="E368" s="30">
        <v>2</v>
      </c>
      <c r="F368" s="30">
        <v>3</v>
      </c>
      <c r="G368" s="30">
        <v>4</v>
      </c>
      <c r="H368" s="30">
        <v>5</v>
      </c>
      <c r="I368" s="30">
        <v>6</v>
      </c>
      <c r="J368" s="30">
        <v>7</v>
      </c>
      <c r="K368" s="30">
        <v>8</v>
      </c>
      <c r="L368" s="30">
        <v>9</v>
      </c>
      <c r="M368" s="30">
        <v>10</v>
      </c>
      <c r="N368" s="30">
        <v>11</v>
      </c>
      <c r="O368" s="30">
        <v>12</v>
      </c>
      <c r="P368" s="30">
        <v>13</v>
      </c>
      <c r="Q368" s="30">
        <v>14</v>
      </c>
      <c r="R368" s="30">
        <v>15</v>
      </c>
      <c r="S368" s="30">
        <v>16</v>
      </c>
      <c r="T368" s="30">
        <v>17</v>
      </c>
      <c r="U368" s="30">
        <v>18</v>
      </c>
      <c r="V368" s="30">
        <v>19</v>
      </c>
      <c r="W368" s="30">
        <v>20</v>
      </c>
      <c r="X368" s="30">
        <v>21</v>
      </c>
      <c r="Y368" s="30">
        <v>22</v>
      </c>
      <c r="Z368" s="30">
        <v>23</v>
      </c>
      <c r="AA368" s="30">
        <v>24</v>
      </c>
      <c r="AB368" s="30">
        <v>25</v>
      </c>
      <c r="AC368" s="30">
        <v>26</v>
      </c>
      <c r="AD368" s="30">
        <v>27</v>
      </c>
      <c r="AE368" s="30">
        <v>28</v>
      </c>
      <c r="AF368" s="41"/>
      <c r="AG368" s="41"/>
      <c r="AH368" s="41"/>
      <c r="AI368" s="41"/>
      <c r="AJ368" s="159"/>
      <c r="AK368" s="41"/>
    </row>
    <row r="369" spans="1:53" hidden="1">
      <c r="A369" s="16"/>
      <c r="B369" s="110"/>
      <c r="C369" s="31">
        <v>1</v>
      </c>
      <c r="D369" s="37">
        <f>H4</f>
        <v>45383</v>
      </c>
      <c r="E369" s="37">
        <f t="shared" ref="E369:AE408" si="0">D369+1</f>
        <v>45384</v>
      </c>
      <c r="F369" s="37">
        <f t="shared" si="0"/>
        <v>45385</v>
      </c>
      <c r="G369" s="37">
        <f t="shared" si="0"/>
        <v>45386</v>
      </c>
      <c r="H369" s="37">
        <f t="shared" si="0"/>
        <v>45387</v>
      </c>
      <c r="I369" s="37">
        <f t="shared" si="0"/>
        <v>45388</v>
      </c>
      <c r="J369" s="37">
        <f t="shared" si="0"/>
        <v>45389</v>
      </c>
      <c r="K369" s="37">
        <f t="shared" si="0"/>
        <v>45390</v>
      </c>
      <c r="L369" s="37">
        <f t="shared" si="0"/>
        <v>45391</v>
      </c>
      <c r="M369" s="37">
        <f t="shared" si="0"/>
        <v>45392</v>
      </c>
      <c r="N369" s="37">
        <f t="shared" si="0"/>
        <v>45393</v>
      </c>
      <c r="O369" s="37">
        <f t="shared" si="0"/>
        <v>45394</v>
      </c>
      <c r="P369" s="37">
        <f t="shared" si="0"/>
        <v>45395</v>
      </c>
      <c r="Q369" s="37">
        <f t="shared" si="0"/>
        <v>45396</v>
      </c>
      <c r="R369" s="37">
        <f t="shared" si="0"/>
        <v>45397</v>
      </c>
      <c r="S369" s="37">
        <f t="shared" si="0"/>
        <v>45398</v>
      </c>
      <c r="T369" s="37">
        <f t="shared" si="0"/>
        <v>45399</v>
      </c>
      <c r="U369" s="37">
        <f t="shared" si="0"/>
        <v>45400</v>
      </c>
      <c r="V369" s="37">
        <f t="shared" si="0"/>
        <v>45401</v>
      </c>
      <c r="W369" s="37">
        <f t="shared" si="0"/>
        <v>45402</v>
      </c>
      <c r="X369" s="37">
        <f t="shared" si="0"/>
        <v>45403</v>
      </c>
      <c r="Y369" s="37">
        <f t="shared" si="0"/>
        <v>45404</v>
      </c>
      <c r="Z369" s="37">
        <f t="shared" si="0"/>
        <v>45405</v>
      </c>
      <c r="AA369" s="37">
        <f t="shared" si="0"/>
        <v>45406</v>
      </c>
      <c r="AB369" s="37">
        <f t="shared" si="0"/>
        <v>45407</v>
      </c>
      <c r="AC369" s="37">
        <f t="shared" si="0"/>
        <v>45408</v>
      </c>
      <c r="AD369" s="37">
        <f t="shared" si="0"/>
        <v>45409</v>
      </c>
      <c r="AE369" s="37">
        <f t="shared" si="0"/>
        <v>45410</v>
      </c>
      <c r="AF369" s="110"/>
      <c r="AG369" s="110"/>
      <c r="AH369" s="110"/>
      <c r="AI369" s="110"/>
      <c r="AJ369" s="160"/>
      <c r="AK369" s="110"/>
      <c r="AN369" s="4"/>
      <c r="AO369" s="4"/>
    </row>
    <row r="370" spans="1:53" hidden="1">
      <c r="A370" s="16"/>
      <c r="B370" s="110"/>
      <c r="C370" s="31">
        <v>2</v>
      </c>
      <c r="D370" s="37">
        <f t="shared" ref="D370:D408" si="1">AE369+1</f>
        <v>45411</v>
      </c>
      <c r="E370" s="37">
        <f t="shared" si="0"/>
        <v>45412</v>
      </c>
      <c r="F370" s="37">
        <f t="shared" si="0"/>
        <v>45413</v>
      </c>
      <c r="G370" s="37">
        <f t="shared" si="0"/>
        <v>45414</v>
      </c>
      <c r="H370" s="37">
        <f t="shared" si="0"/>
        <v>45415</v>
      </c>
      <c r="I370" s="37">
        <f t="shared" si="0"/>
        <v>45416</v>
      </c>
      <c r="J370" s="37">
        <f t="shared" si="0"/>
        <v>45417</v>
      </c>
      <c r="K370" s="37">
        <f t="shared" si="0"/>
        <v>45418</v>
      </c>
      <c r="L370" s="37">
        <f t="shared" si="0"/>
        <v>45419</v>
      </c>
      <c r="M370" s="37">
        <f t="shared" si="0"/>
        <v>45420</v>
      </c>
      <c r="N370" s="37">
        <f t="shared" si="0"/>
        <v>45421</v>
      </c>
      <c r="O370" s="37">
        <f t="shared" si="0"/>
        <v>45422</v>
      </c>
      <c r="P370" s="37">
        <f t="shared" si="0"/>
        <v>45423</v>
      </c>
      <c r="Q370" s="37">
        <f t="shared" si="0"/>
        <v>45424</v>
      </c>
      <c r="R370" s="37">
        <f t="shared" si="0"/>
        <v>45425</v>
      </c>
      <c r="S370" s="37">
        <f t="shared" si="0"/>
        <v>45426</v>
      </c>
      <c r="T370" s="37">
        <f t="shared" si="0"/>
        <v>45427</v>
      </c>
      <c r="U370" s="37">
        <f t="shared" si="0"/>
        <v>45428</v>
      </c>
      <c r="V370" s="37">
        <f t="shared" si="0"/>
        <v>45429</v>
      </c>
      <c r="W370" s="37">
        <f t="shared" si="0"/>
        <v>45430</v>
      </c>
      <c r="X370" s="37">
        <f t="shared" si="0"/>
        <v>45431</v>
      </c>
      <c r="Y370" s="37">
        <f t="shared" si="0"/>
        <v>45432</v>
      </c>
      <c r="Z370" s="37">
        <f t="shared" si="0"/>
        <v>45433</v>
      </c>
      <c r="AA370" s="37">
        <f t="shared" si="0"/>
        <v>45434</v>
      </c>
      <c r="AB370" s="37">
        <f t="shared" si="0"/>
        <v>45435</v>
      </c>
      <c r="AC370" s="37">
        <f t="shared" si="0"/>
        <v>45436</v>
      </c>
      <c r="AD370" s="37">
        <f t="shared" si="0"/>
        <v>45437</v>
      </c>
      <c r="AE370" s="37">
        <f t="shared" si="0"/>
        <v>45438</v>
      </c>
      <c r="AF370" s="110"/>
      <c r="AG370" s="110"/>
      <c r="AH370" s="110"/>
      <c r="AI370" s="110"/>
      <c r="AJ370" s="160"/>
      <c r="AK370" s="110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</row>
    <row r="371" spans="1:53" hidden="1">
      <c r="A371" s="16"/>
      <c r="B371" s="110"/>
      <c r="C371" s="31">
        <v>3</v>
      </c>
      <c r="D371" s="37">
        <f t="shared" si="1"/>
        <v>45439</v>
      </c>
      <c r="E371" s="37">
        <f t="shared" si="0"/>
        <v>45440</v>
      </c>
      <c r="F371" s="37">
        <f t="shared" si="0"/>
        <v>45441</v>
      </c>
      <c r="G371" s="37">
        <f t="shared" si="0"/>
        <v>45442</v>
      </c>
      <c r="H371" s="37">
        <f t="shared" si="0"/>
        <v>45443</v>
      </c>
      <c r="I371" s="37">
        <f t="shared" si="0"/>
        <v>45444</v>
      </c>
      <c r="J371" s="37">
        <f t="shared" si="0"/>
        <v>45445</v>
      </c>
      <c r="K371" s="37">
        <f t="shared" si="0"/>
        <v>45446</v>
      </c>
      <c r="L371" s="37">
        <f t="shared" si="0"/>
        <v>45447</v>
      </c>
      <c r="M371" s="37">
        <f t="shared" si="0"/>
        <v>45448</v>
      </c>
      <c r="N371" s="37">
        <f t="shared" si="0"/>
        <v>45449</v>
      </c>
      <c r="O371" s="37">
        <f t="shared" si="0"/>
        <v>45450</v>
      </c>
      <c r="P371" s="37">
        <f t="shared" si="0"/>
        <v>45451</v>
      </c>
      <c r="Q371" s="37">
        <f t="shared" si="0"/>
        <v>45452</v>
      </c>
      <c r="R371" s="37">
        <f t="shared" si="0"/>
        <v>45453</v>
      </c>
      <c r="S371" s="37">
        <f t="shared" si="0"/>
        <v>45454</v>
      </c>
      <c r="T371" s="37">
        <f t="shared" si="0"/>
        <v>45455</v>
      </c>
      <c r="U371" s="37">
        <f t="shared" si="0"/>
        <v>45456</v>
      </c>
      <c r="V371" s="37">
        <f t="shared" si="0"/>
        <v>45457</v>
      </c>
      <c r="W371" s="37">
        <f t="shared" si="0"/>
        <v>45458</v>
      </c>
      <c r="X371" s="37">
        <f t="shared" si="0"/>
        <v>45459</v>
      </c>
      <c r="Y371" s="37">
        <f t="shared" si="0"/>
        <v>45460</v>
      </c>
      <c r="Z371" s="37">
        <f t="shared" si="0"/>
        <v>45461</v>
      </c>
      <c r="AA371" s="37">
        <f t="shared" si="0"/>
        <v>45462</v>
      </c>
      <c r="AB371" s="37">
        <f t="shared" si="0"/>
        <v>45463</v>
      </c>
      <c r="AC371" s="37">
        <f t="shared" si="0"/>
        <v>45464</v>
      </c>
      <c r="AD371" s="37">
        <f t="shared" si="0"/>
        <v>45465</v>
      </c>
      <c r="AE371" s="37">
        <f t="shared" si="0"/>
        <v>45466</v>
      </c>
      <c r="AF371" s="110"/>
      <c r="AG371" s="110"/>
      <c r="AH371" s="110"/>
      <c r="AI371" s="110"/>
      <c r="AJ371" s="160"/>
      <c r="AK371" s="110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</row>
    <row r="372" spans="1:53" s="4" customFormat="1" ht="17.25" hidden="1" customHeight="1">
      <c r="A372" s="16"/>
      <c r="C372" s="31">
        <v>4</v>
      </c>
      <c r="D372" s="37">
        <f t="shared" si="1"/>
        <v>45467</v>
      </c>
      <c r="E372" s="37">
        <f t="shared" si="0"/>
        <v>45468</v>
      </c>
      <c r="F372" s="37">
        <f t="shared" si="0"/>
        <v>45469</v>
      </c>
      <c r="G372" s="37">
        <f t="shared" si="0"/>
        <v>45470</v>
      </c>
      <c r="H372" s="37">
        <f t="shared" si="0"/>
        <v>45471</v>
      </c>
      <c r="I372" s="37">
        <f t="shared" si="0"/>
        <v>45472</v>
      </c>
      <c r="J372" s="37">
        <f t="shared" si="0"/>
        <v>45473</v>
      </c>
      <c r="K372" s="37">
        <f t="shared" si="0"/>
        <v>45474</v>
      </c>
      <c r="L372" s="37">
        <f t="shared" si="0"/>
        <v>45475</v>
      </c>
      <c r="M372" s="37">
        <f t="shared" si="0"/>
        <v>45476</v>
      </c>
      <c r="N372" s="37">
        <f t="shared" si="0"/>
        <v>45477</v>
      </c>
      <c r="O372" s="37">
        <f t="shared" si="0"/>
        <v>45478</v>
      </c>
      <c r="P372" s="37">
        <f t="shared" si="0"/>
        <v>45479</v>
      </c>
      <c r="Q372" s="37">
        <f t="shared" si="0"/>
        <v>45480</v>
      </c>
      <c r="R372" s="37">
        <f t="shared" si="0"/>
        <v>45481</v>
      </c>
      <c r="S372" s="37">
        <f t="shared" si="0"/>
        <v>45482</v>
      </c>
      <c r="T372" s="37">
        <f t="shared" si="0"/>
        <v>45483</v>
      </c>
      <c r="U372" s="37">
        <f t="shared" si="0"/>
        <v>45484</v>
      </c>
      <c r="V372" s="37">
        <f t="shared" si="0"/>
        <v>45485</v>
      </c>
      <c r="W372" s="37">
        <f t="shared" si="0"/>
        <v>45486</v>
      </c>
      <c r="X372" s="37">
        <f t="shared" si="0"/>
        <v>45487</v>
      </c>
      <c r="Y372" s="37">
        <f t="shared" si="0"/>
        <v>45488</v>
      </c>
      <c r="Z372" s="37">
        <f t="shared" si="0"/>
        <v>45489</v>
      </c>
      <c r="AA372" s="37">
        <f t="shared" si="0"/>
        <v>45490</v>
      </c>
      <c r="AB372" s="37">
        <f t="shared" si="0"/>
        <v>45491</v>
      </c>
      <c r="AC372" s="37">
        <f t="shared" si="0"/>
        <v>45492</v>
      </c>
      <c r="AD372" s="37">
        <f t="shared" si="0"/>
        <v>45493</v>
      </c>
      <c r="AE372" s="37">
        <f t="shared" si="0"/>
        <v>45494</v>
      </c>
      <c r="AJ372" s="160"/>
    </row>
    <row r="373" spans="1:53" s="4" customFormat="1" ht="17.25" hidden="1" customHeight="1">
      <c r="A373" s="16"/>
      <c r="C373" s="31">
        <v>5</v>
      </c>
      <c r="D373" s="37">
        <f t="shared" si="1"/>
        <v>45495</v>
      </c>
      <c r="E373" s="37">
        <f t="shared" si="0"/>
        <v>45496</v>
      </c>
      <c r="F373" s="37">
        <f t="shared" si="0"/>
        <v>45497</v>
      </c>
      <c r="G373" s="37">
        <f t="shared" si="0"/>
        <v>45498</v>
      </c>
      <c r="H373" s="37">
        <f t="shared" si="0"/>
        <v>45499</v>
      </c>
      <c r="I373" s="37">
        <f t="shared" si="0"/>
        <v>45500</v>
      </c>
      <c r="J373" s="37">
        <f t="shared" si="0"/>
        <v>45501</v>
      </c>
      <c r="K373" s="37">
        <f t="shared" si="0"/>
        <v>45502</v>
      </c>
      <c r="L373" s="37">
        <f t="shared" si="0"/>
        <v>45503</v>
      </c>
      <c r="M373" s="37">
        <f t="shared" si="0"/>
        <v>45504</v>
      </c>
      <c r="N373" s="37">
        <f t="shared" si="0"/>
        <v>45505</v>
      </c>
      <c r="O373" s="37">
        <f t="shared" si="0"/>
        <v>45506</v>
      </c>
      <c r="P373" s="37">
        <f t="shared" si="0"/>
        <v>45507</v>
      </c>
      <c r="Q373" s="37">
        <f t="shared" si="0"/>
        <v>45508</v>
      </c>
      <c r="R373" s="37">
        <f t="shared" si="0"/>
        <v>45509</v>
      </c>
      <c r="S373" s="37">
        <f t="shared" si="0"/>
        <v>45510</v>
      </c>
      <c r="T373" s="37">
        <f t="shared" si="0"/>
        <v>45511</v>
      </c>
      <c r="U373" s="37">
        <f t="shared" si="0"/>
        <v>45512</v>
      </c>
      <c r="V373" s="37">
        <f t="shared" si="0"/>
        <v>45513</v>
      </c>
      <c r="W373" s="37">
        <f t="shared" si="0"/>
        <v>45514</v>
      </c>
      <c r="X373" s="37">
        <f t="shared" si="0"/>
        <v>45515</v>
      </c>
      <c r="Y373" s="37">
        <f t="shared" si="0"/>
        <v>45516</v>
      </c>
      <c r="Z373" s="37">
        <f t="shared" si="0"/>
        <v>45517</v>
      </c>
      <c r="AA373" s="37">
        <f t="shared" si="0"/>
        <v>45518</v>
      </c>
      <c r="AB373" s="37">
        <f t="shared" si="0"/>
        <v>45519</v>
      </c>
      <c r="AC373" s="37">
        <f t="shared" si="0"/>
        <v>45520</v>
      </c>
      <c r="AD373" s="37">
        <f t="shared" si="0"/>
        <v>45521</v>
      </c>
      <c r="AE373" s="37">
        <f t="shared" si="0"/>
        <v>45522</v>
      </c>
      <c r="AJ373" s="160"/>
    </row>
    <row r="374" spans="1:53" s="4" customFormat="1" ht="17.25" hidden="1" customHeight="1">
      <c r="A374" s="16"/>
      <c r="C374" s="31">
        <v>6</v>
      </c>
      <c r="D374" s="37">
        <f t="shared" si="1"/>
        <v>45523</v>
      </c>
      <c r="E374" s="37">
        <f t="shared" si="0"/>
        <v>45524</v>
      </c>
      <c r="F374" s="37">
        <f t="shared" si="0"/>
        <v>45525</v>
      </c>
      <c r="G374" s="37">
        <f t="shared" si="0"/>
        <v>45526</v>
      </c>
      <c r="H374" s="37">
        <f t="shared" si="0"/>
        <v>45527</v>
      </c>
      <c r="I374" s="37">
        <f t="shared" si="0"/>
        <v>45528</v>
      </c>
      <c r="J374" s="37">
        <f t="shared" si="0"/>
        <v>45529</v>
      </c>
      <c r="K374" s="37">
        <f t="shared" si="0"/>
        <v>45530</v>
      </c>
      <c r="L374" s="37">
        <f t="shared" si="0"/>
        <v>45531</v>
      </c>
      <c r="M374" s="37">
        <f t="shared" si="0"/>
        <v>45532</v>
      </c>
      <c r="N374" s="37">
        <f t="shared" si="0"/>
        <v>45533</v>
      </c>
      <c r="O374" s="37">
        <f t="shared" si="0"/>
        <v>45534</v>
      </c>
      <c r="P374" s="37">
        <f t="shared" si="0"/>
        <v>45535</v>
      </c>
      <c r="Q374" s="37">
        <f t="shared" si="0"/>
        <v>45536</v>
      </c>
      <c r="R374" s="37">
        <f t="shared" si="0"/>
        <v>45537</v>
      </c>
      <c r="S374" s="37">
        <f t="shared" si="0"/>
        <v>45538</v>
      </c>
      <c r="T374" s="37">
        <f t="shared" si="0"/>
        <v>45539</v>
      </c>
      <c r="U374" s="37">
        <f t="shared" si="0"/>
        <v>45540</v>
      </c>
      <c r="V374" s="37">
        <f t="shared" si="0"/>
        <v>45541</v>
      </c>
      <c r="W374" s="37">
        <f t="shared" si="0"/>
        <v>45542</v>
      </c>
      <c r="X374" s="37">
        <f t="shared" si="0"/>
        <v>45543</v>
      </c>
      <c r="Y374" s="37">
        <f t="shared" si="0"/>
        <v>45544</v>
      </c>
      <c r="Z374" s="37">
        <f t="shared" si="0"/>
        <v>45545</v>
      </c>
      <c r="AA374" s="37">
        <f t="shared" si="0"/>
        <v>45546</v>
      </c>
      <c r="AB374" s="37">
        <f t="shared" si="0"/>
        <v>45547</v>
      </c>
      <c r="AC374" s="37">
        <f t="shared" si="0"/>
        <v>45548</v>
      </c>
      <c r="AD374" s="37">
        <f t="shared" si="0"/>
        <v>45549</v>
      </c>
      <c r="AE374" s="37">
        <f t="shared" si="0"/>
        <v>45550</v>
      </c>
      <c r="AJ374" s="160"/>
    </row>
    <row r="375" spans="1:53" s="4" customFormat="1" ht="17.25" hidden="1" customHeight="1">
      <c r="A375" s="16"/>
      <c r="C375" s="31">
        <v>7</v>
      </c>
      <c r="D375" s="37">
        <f t="shared" si="1"/>
        <v>45551</v>
      </c>
      <c r="E375" s="37">
        <f t="shared" si="0"/>
        <v>45552</v>
      </c>
      <c r="F375" s="37">
        <f t="shared" si="0"/>
        <v>45553</v>
      </c>
      <c r="G375" s="37">
        <f t="shared" si="0"/>
        <v>45554</v>
      </c>
      <c r="H375" s="37">
        <f t="shared" si="0"/>
        <v>45555</v>
      </c>
      <c r="I375" s="37">
        <f t="shared" si="0"/>
        <v>45556</v>
      </c>
      <c r="J375" s="37">
        <f t="shared" si="0"/>
        <v>45557</v>
      </c>
      <c r="K375" s="37">
        <f t="shared" si="0"/>
        <v>45558</v>
      </c>
      <c r="L375" s="37">
        <f t="shared" si="0"/>
        <v>45559</v>
      </c>
      <c r="M375" s="37">
        <f t="shared" si="0"/>
        <v>45560</v>
      </c>
      <c r="N375" s="37">
        <f t="shared" si="0"/>
        <v>45561</v>
      </c>
      <c r="O375" s="37">
        <f t="shared" si="0"/>
        <v>45562</v>
      </c>
      <c r="P375" s="37">
        <f t="shared" si="0"/>
        <v>45563</v>
      </c>
      <c r="Q375" s="37">
        <f t="shared" si="0"/>
        <v>45564</v>
      </c>
      <c r="R375" s="37">
        <f t="shared" si="0"/>
        <v>45565</v>
      </c>
      <c r="S375" s="37">
        <f t="shared" si="0"/>
        <v>45566</v>
      </c>
      <c r="T375" s="37">
        <f t="shared" si="0"/>
        <v>45567</v>
      </c>
      <c r="U375" s="37">
        <f t="shared" si="0"/>
        <v>45568</v>
      </c>
      <c r="V375" s="37">
        <f t="shared" si="0"/>
        <v>45569</v>
      </c>
      <c r="W375" s="37">
        <f t="shared" si="0"/>
        <v>45570</v>
      </c>
      <c r="X375" s="37">
        <f t="shared" si="0"/>
        <v>45571</v>
      </c>
      <c r="Y375" s="37">
        <f t="shared" si="0"/>
        <v>45572</v>
      </c>
      <c r="Z375" s="37">
        <f t="shared" si="0"/>
        <v>45573</v>
      </c>
      <c r="AA375" s="37">
        <f t="shared" si="0"/>
        <v>45574</v>
      </c>
      <c r="AB375" s="37">
        <f t="shared" si="0"/>
        <v>45575</v>
      </c>
      <c r="AC375" s="37">
        <f t="shared" si="0"/>
        <v>45576</v>
      </c>
      <c r="AD375" s="37">
        <f t="shared" si="0"/>
        <v>45577</v>
      </c>
      <c r="AE375" s="37">
        <f t="shared" si="0"/>
        <v>45578</v>
      </c>
      <c r="AJ375" s="160"/>
    </row>
    <row r="376" spans="1:53" s="4" customFormat="1" ht="17.25" hidden="1" customHeight="1">
      <c r="A376" s="16"/>
      <c r="C376" s="31">
        <v>8</v>
      </c>
      <c r="D376" s="37">
        <f t="shared" si="1"/>
        <v>45579</v>
      </c>
      <c r="E376" s="37">
        <f t="shared" si="0"/>
        <v>45580</v>
      </c>
      <c r="F376" s="37">
        <f t="shared" si="0"/>
        <v>45581</v>
      </c>
      <c r="G376" s="37">
        <f t="shared" si="0"/>
        <v>45582</v>
      </c>
      <c r="H376" s="37">
        <f t="shared" si="0"/>
        <v>45583</v>
      </c>
      <c r="I376" s="37">
        <f t="shared" si="0"/>
        <v>45584</v>
      </c>
      <c r="J376" s="37">
        <f t="shared" si="0"/>
        <v>45585</v>
      </c>
      <c r="K376" s="37">
        <f t="shared" si="0"/>
        <v>45586</v>
      </c>
      <c r="L376" s="37">
        <f t="shared" si="0"/>
        <v>45587</v>
      </c>
      <c r="M376" s="37">
        <f t="shared" si="0"/>
        <v>45588</v>
      </c>
      <c r="N376" s="37">
        <f t="shared" si="0"/>
        <v>45589</v>
      </c>
      <c r="O376" s="37">
        <f t="shared" si="0"/>
        <v>45590</v>
      </c>
      <c r="P376" s="37">
        <f t="shared" si="0"/>
        <v>45591</v>
      </c>
      <c r="Q376" s="37">
        <f t="shared" si="0"/>
        <v>45592</v>
      </c>
      <c r="R376" s="37">
        <f t="shared" si="0"/>
        <v>45593</v>
      </c>
      <c r="S376" s="37">
        <f t="shared" si="0"/>
        <v>45594</v>
      </c>
      <c r="T376" s="37">
        <f t="shared" si="0"/>
        <v>45595</v>
      </c>
      <c r="U376" s="37">
        <f t="shared" si="0"/>
        <v>45596</v>
      </c>
      <c r="V376" s="37">
        <f t="shared" si="0"/>
        <v>45597</v>
      </c>
      <c r="W376" s="37">
        <f t="shared" si="0"/>
        <v>45598</v>
      </c>
      <c r="X376" s="37">
        <f t="shared" si="0"/>
        <v>45599</v>
      </c>
      <c r="Y376" s="37">
        <f t="shared" si="0"/>
        <v>45600</v>
      </c>
      <c r="Z376" s="37">
        <f t="shared" si="0"/>
        <v>45601</v>
      </c>
      <c r="AA376" s="37">
        <f t="shared" si="0"/>
        <v>45602</v>
      </c>
      <c r="AB376" s="37">
        <f t="shared" si="0"/>
        <v>45603</v>
      </c>
      <c r="AC376" s="37">
        <f t="shared" si="0"/>
        <v>45604</v>
      </c>
      <c r="AD376" s="37">
        <f t="shared" si="0"/>
        <v>45605</v>
      </c>
      <c r="AE376" s="37">
        <f t="shared" si="0"/>
        <v>45606</v>
      </c>
      <c r="AJ376" s="160"/>
    </row>
    <row r="377" spans="1:53" s="4" customFormat="1" ht="17.25" hidden="1" customHeight="1">
      <c r="A377" s="16"/>
      <c r="C377" s="31">
        <v>9</v>
      </c>
      <c r="D377" s="37">
        <f t="shared" si="1"/>
        <v>45607</v>
      </c>
      <c r="E377" s="37">
        <f t="shared" si="0"/>
        <v>45608</v>
      </c>
      <c r="F377" s="37">
        <f t="shared" si="0"/>
        <v>45609</v>
      </c>
      <c r="G377" s="37">
        <f t="shared" si="0"/>
        <v>45610</v>
      </c>
      <c r="H377" s="37">
        <f t="shared" si="0"/>
        <v>45611</v>
      </c>
      <c r="I377" s="37">
        <f t="shared" si="0"/>
        <v>45612</v>
      </c>
      <c r="J377" s="37">
        <f t="shared" si="0"/>
        <v>45613</v>
      </c>
      <c r="K377" s="37">
        <f t="shared" si="0"/>
        <v>45614</v>
      </c>
      <c r="L377" s="37">
        <f t="shared" si="0"/>
        <v>45615</v>
      </c>
      <c r="M377" s="37">
        <f t="shared" si="0"/>
        <v>45616</v>
      </c>
      <c r="N377" s="37">
        <f t="shared" si="0"/>
        <v>45617</v>
      </c>
      <c r="O377" s="37">
        <f t="shared" si="0"/>
        <v>45618</v>
      </c>
      <c r="P377" s="37">
        <f t="shared" si="0"/>
        <v>45619</v>
      </c>
      <c r="Q377" s="37">
        <f t="shared" si="0"/>
        <v>45620</v>
      </c>
      <c r="R377" s="37">
        <f t="shared" si="0"/>
        <v>45621</v>
      </c>
      <c r="S377" s="37">
        <f t="shared" si="0"/>
        <v>45622</v>
      </c>
      <c r="T377" s="37">
        <f t="shared" si="0"/>
        <v>45623</v>
      </c>
      <c r="U377" s="37">
        <f t="shared" si="0"/>
        <v>45624</v>
      </c>
      <c r="V377" s="37">
        <f t="shared" si="0"/>
        <v>45625</v>
      </c>
      <c r="W377" s="37">
        <f t="shared" si="0"/>
        <v>45626</v>
      </c>
      <c r="X377" s="37">
        <f t="shared" si="0"/>
        <v>45627</v>
      </c>
      <c r="Y377" s="37">
        <f t="shared" si="0"/>
        <v>45628</v>
      </c>
      <c r="Z377" s="37">
        <f t="shared" si="0"/>
        <v>45629</v>
      </c>
      <c r="AA377" s="37">
        <f t="shared" si="0"/>
        <v>45630</v>
      </c>
      <c r="AB377" s="37">
        <f t="shared" si="0"/>
        <v>45631</v>
      </c>
      <c r="AC377" s="37">
        <f t="shared" si="0"/>
        <v>45632</v>
      </c>
      <c r="AD377" s="37">
        <f t="shared" si="0"/>
        <v>45633</v>
      </c>
      <c r="AE377" s="37">
        <f t="shared" si="0"/>
        <v>45634</v>
      </c>
      <c r="AJ377" s="160"/>
    </row>
    <row r="378" spans="1:53" s="4" customFormat="1" ht="17.25" hidden="1" customHeight="1">
      <c r="A378" s="16"/>
      <c r="C378" s="31">
        <v>10</v>
      </c>
      <c r="D378" s="37">
        <f t="shared" si="1"/>
        <v>45635</v>
      </c>
      <c r="E378" s="37">
        <f t="shared" si="0"/>
        <v>45636</v>
      </c>
      <c r="F378" s="37">
        <f t="shared" si="0"/>
        <v>45637</v>
      </c>
      <c r="G378" s="37">
        <f t="shared" si="0"/>
        <v>45638</v>
      </c>
      <c r="H378" s="37">
        <f t="shared" si="0"/>
        <v>45639</v>
      </c>
      <c r="I378" s="37">
        <f t="shared" si="0"/>
        <v>45640</v>
      </c>
      <c r="J378" s="37">
        <f t="shared" si="0"/>
        <v>45641</v>
      </c>
      <c r="K378" s="37">
        <f t="shared" si="0"/>
        <v>45642</v>
      </c>
      <c r="L378" s="37">
        <f t="shared" si="0"/>
        <v>45643</v>
      </c>
      <c r="M378" s="37">
        <f t="shared" si="0"/>
        <v>45644</v>
      </c>
      <c r="N378" s="37">
        <f t="shared" si="0"/>
        <v>45645</v>
      </c>
      <c r="O378" s="37">
        <f t="shared" si="0"/>
        <v>45646</v>
      </c>
      <c r="P378" s="37">
        <f t="shared" si="0"/>
        <v>45647</v>
      </c>
      <c r="Q378" s="37">
        <f t="shared" si="0"/>
        <v>45648</v>
      </c>
      <c r="R378" s="37">
        <f t="shared" si="0"/>
        <v>45649</v>
      </c>
      <c r="S378" s="37">
        <f t="shared" si="0"/>
        <v>45650</v>
      </c>
      <c r="T378" s="37">
        <f t="shared" si="0"/>
        <v>45651</v>
      </c>
      <c r="U378" s="37">
        <f t="shared" si="0"/>
        <v>45652</v>
      </c>
      <c r="V378" s="37">
        <f t="shared" si="0"/>
        <v>45653</v>
      </c>
      <c r="W378" s="37">
        <f t="shared" si="0"/>
        <v>45654</v>
      </c>
      <c r="X378" s="37">
        <f t="shared" si="0"/>
        <v>45655</v>
      </c>
      <c r="Y378" s="37">
        <f t="shared" si="0"/>
        <v>45656</v>
      </c>
      <c r="Z378" s="37">
        <f t="shared" si="0"/>
        <v>45657</v>
      </c>
      <c r="AA378" s="37">
        <f t="shared" si="0"/>
        <v>45658</v>
      </c>
      <c r="AB378" s="37">
        <f t="shared" si="0"/>
        <v>45659</v>
      </c>
      <c r="AC378" s="37">
        <f t="shared" si="0"/>
        <v>45660</v>
      </c>
      <c r="AD378" s="37">
        <f t="shared" si="0"/>
        <v>45661</v>
      </c>
      <c r="AE378" s="37">
        <f t="shared" si="0"/>
        <v>45662</v>
      </c>
      <c r="AJ378" s="160"/>
    </row>
    <row r="379" spans="1:53" s="4" customFormat="1" ht="17.25" hidden="1" customHeight="1">
      <c r="A379" s="16"/>
      <c r="C379" s="31">
        <v>11</v>
      </c>
      <c r="D379" s="37">
        <f t="shared" si="1"/>
        <v>45663</v>
      </c>
      <c r="E379" s="37">
        <f t="shared" si="0"/>
        <v>45664</v>
      </c>
      <c r="F379" s="37">
        <f t="shared" si="0"/>
        <v>45665</v>
      </c>
      <c r="G379" s="37">
        <f t="shared" si="0"/>
        <v>45666</v>
      </c>
      <c r="H379" s="37">
        <f t="shared" si="0"/>
        <v>45667</v>
      </c>
      <c r="I379" s="37">
        <f t="shared" si="0"/>
        <v>45668</v>
      </c>
      <c r="J379" s="37">
        <f t="shared" si="0"/>
        <v>45669</v>
      </c>
      <c r="K379" s="37">
        <f t="shared" si="0"/>
        <v>45670</v>
      </c>
      <c r="L379" s="37">
        <f t="shared" si="0"/>
        <v>45671</v>
      </c>
      <c r="M379" s="37">
        <f t="shared" si="0"/>
        <v>45672</v>
      </c>
      <c r="N379" s="37">
        <f t="shared" si="0"/>
        <v>45673</v>
      </c>
      <c r="O379" s="37">
        <f t="shared" si="0"/>
        <v>45674</v>
      </c>
      <c r="P379" s="37">
        <f t="shared" si="0"/>
        <v>45675</v>
      </c>
      <c r="Q379" s="37">
        <f t="shared" si="0"/>
        <v>45676</v>
      </c>
      <c r="R379" s="37">
        <f t="shared" si="0"/>
        <v>45677</v>
      </c>
      <c r="S379" s="37">
        <f t="shared" si="0"/>
        <v>45678</v>
      </c>
      <c r="T379" s="37">
        <f t="shared" si="0"/>
        <v>45679</v>
      </c>
      <c r="U379" s="37">
        <f t="shared" si="0"/>
        <v>45680</v>
      </c>
      <c r="V379" s="37">
        <f t="shared" si="0"/>
        <v>45681</v>
      </c>
      <c r="W379" s="37">
        <f t="shared" si="0"/>
        <v>45682</v>
      </c>
      <c r="X379" s="37">
        <f t="shared" si="0"/>
        <v>45683</v>
      </c>
      <c r="Y379" s="37">
        <f t="shared" si="0"/>
        <v>45684</v>
      </c>
      <c r="Z379" s="37">
        <f t="shared" si="0"/>
        <v>45685</v>
      </c>
      <c r="AA379" s="37">
        <f t="shared" si="0"/>
        <v>45686</v>
      </c>
      <c r="AB379" s="37">
        <f t="shared" si="0"/>
        <v>45687</v>
      </c>
      <c r="AC379" s="37">
        <f t="shared" si="0"/>
        <v>45688</v>
      </c>
      <c r="AD379" s="37">
        <f t="shared" si="0"/>
        <v>45689</v>
      </c>
      <c r="AE379" s="37">
        <f t="shared" si="0"/>
        <v>45690</v>
      </c>
      <c r="AJ379" s="160"/>
    </row>
    <row r="380" spans="1:53" s="4" customFormat="1" ht="17.25" hidden="1" customHeight="1">
      <c r="A380" s="16"/>
      <c r="C380" s="31">
        <v>12</v>
      </c>
      <c r="D380" s="37">
        <f t="shared" si="1"/>
        <v>45691</v>
      </c>
      <c r="E380" s="37">
        <f t="shared" si="0"/>
        <v>45692</v>
      </c>
      <c r="F380" s="37">
        <f t="shared" si="0"/>
        <v>45693</v>
      </c>
      <c r="G380" s="37">
        <f t="shared" si="0"/>
        <v>45694</v>
      </c>
      <c r="H380" s="37">
        <f t="shared" si="0"/>
        <v>45695</v>
      </c>
      <c r="I380" s="37">
        <f t="shared" si="0"/>
        <v>45696</v>
      </c>
      <c r="J380" s="37">
        <f t="shared" si="0"/>
        <v>45697</v>
      </c>
      <c r="K380" s="37">
        <f t="shared" si="0"/>
        <v>45698</v>
      </c>
      <c r="L380" s="37">
        <f t="shared" si="0"/>
        <v>45699</v>
      </c>
      <c r="M380" s="37">
        <f t="shared" si="0"/>
        <v>45700</v>
      </c>
      <c r="N380" s="37">
        <f t="shared" si="0"/>
        <v>45701</v>
      </c>
      <c r="O380" s="37">
        <f t="shared" si="0"/>
        <v>45702</v>
      </c>
      <c r="P380" s="37">
        <f t="shared" si="0"/>
        <v>45703</v>
      </c>
      <c r="Q380" s="37">
        <f t="shared" si="0"/>
        <v>45704</v>
      </c>
      <c r="R380" s="37">
        <f t="shared" si="0"/>
        <v>45705</v>
      </c>
      <c r="S380" s="37">
        <f t="shared" si="0"/>
        <v>45706</v>
      </c>
      <c r="T380" s="37">
        <f t="shared" si="0"/>
        <v>45707</v>
      </c>
      <c r="U380" s="37">
        <f t="shared" si="0"/>
        <v>45708</v>
      </c>
      <c r="V380" s="37">
        <f t="shared" si="0"/>
        <v>45709</v>
      </c>
      <c r="W380" s="37">
        <f t="shared" si="0"/>
        <v>45710</v>
      </c>
      <c r="X380" s="37">
        <f t="shared" si="0"/>
        <v>45711</v>
      </c>
      <c r="Y380" s="37">
        <f t="shared" si="0"/>
        <v>45712</v>
      </c>
      <c r="Z380" s="37">
        <f t="shared" si="0"/>
        <v>45713</v>
      </c>
      <c r="AA380" s="37">
        <f t="shared" si="0"/>
        <v>45714</v>
      </c>
      <c r="AB380" s="37">
        <f t="shared" si="0"/>
        <v>45715</v>
      </c>
      <c r="AC380" s="37">
        <f t="shared" si="0"/>
        <v>45716</v>
      </c>
      <c r="AD380" s="37">
        <f t="shared" si="0"/>
        <v>45717</v>
      </c>
      <c r="AE380" s="37">
        <f t="shared" si="0"/>
        <v>45718</v>
      </c>
      <c r="AJ380" s="160"/>
    </row>
    <row r="381" spans="1:53" s="4" customFormat="1" ht="17.25" hidden="1" customHeight="1">
      <c r="A381" s="16"/>
      <c r="C381" s="31">
        <v>13</v>
      </c>
      <c r="D381" s="37">
        <f t="shared" si="1"/>
        <v>45719</v>
      </c>
      <c r="E381" s="37">
        <f t="shared" si="0"/>
        <v>45720</v>
      </c>
      <c r="F381" s="37">
        <f t="shared" si="0"/>
        <v>45721</v>
      </c>
      <c r="G381" s="37">
        <f t="shared" si="0"/>
        <v>45722</v>
      </c>
      <c r="H381" s="37">
        <f t="shared" si="0"/>
        <v>45723</v>
      </c>
      <c r="I381" s="37">
        <f t="shared" si="0"/>
        <v>45724</v>
      </c>
      <c r="J381" s="37">
        <f t="shared" si="0"/>
        <v>45725</v>
      </c>
      <c r="K381" s="37">
        <f t="shared" si="0"/>
        <v>45726</v>
      </c>
      <c r="L381" s="37">
        <f t="shared" si="0"/>
        <v>45727</v>
      </c>
      <c r="M381" s="37">
        <f t="shared" si="0"/>
        <v>45728</v>
      </c>
      <c r="N381" s="37">
        <f t="shared" si="0"/>
        <v>45729</v>
      </c>
      <c r="O381" s="37">
        <f t="shared" si="0"/>
        <v>45730</v>
      </c>
      <c r="P381" s="37">
        <f t="shared" si="0"/>
        <v>45731</v>
      </c>
      <c r="Q381" s="37">
        <f t="shared" si="0"/>
        <v>45732</v>
      </c>
      <c r="R381" s="37">
        <f t="shared" si="0"/>
        <v>45733</v>
      </c>
      <c r="S381" s="37">
        <f t="shared" si="0"/>
        <v>45734</v>
      </c>
      <c r="T381" s="37">
        <f t="shared" si="0"/>
        <v>45735</v>
      </c>
      <c r="U381" s="37">
        <f t="shared" si="0"/>
        <v>45736</v>
      </c>
      <c r="V381" s="37">
        <f t="shared" si="0"/>
        <v>45737</v>
      </c>
      <c r="W381" s="37">
        <f t="shared" si="0"/>
        <v>45738</v>
      </c>
      <c r="X381" s="37">
        <f t="shared" si="0"/>
        <v>45739</v>
      </c>
      <c r="Y381" s="37">
        <f t="shared" si="0"/>
        <v>45740</v>
      </c>
      <c r="Z381" s="37">
        <f t="shared" si="0"/>
        <v>45741</v>
      </c>
      <c r="AA381" s="37">
        <f t="shared" si="0"/>
        <v>45742</v>
      </c>
      <c r="AB381" s="37">
        <f t="shared" si="0"/>
        <v>45743</v>
      </c>
      <c r="AC381" s="37">
        <f t="shared" si="0"/>
        <v>45744</v>
      </c>
      <c r="AD381" s="37">
        <f t="shared" si="0"/>
        <v>45745</v>
      </c>
      <c r="AE381" s="37">
        <f t="shared" si="0"/>
        <v>45746</v>
      </c>
      <c r="AJ381" s="160"/>
    </row>
    <row r="382" spans="1:53" s="4" customFormat="1" ht="17.25" hidden="1" customHeight="1">
      <c r="A382" s="16"/>
      <c r="C382" s="31">
        <v>14</v>
      </c>
      <c r="D382" s="37">
        <f t="shared" si="1"/>
        <v>45747</v>
      </c>
      <c r="E382" s="37">
        <f t="shared" si="0"/>
        <v>45748</v>
      </c>
      <c r="F382" s="37">
        <f t="shared" si="0"/>
        <v>45749</v>
      </c>
      <c r="G382" s="37">
        <f t="shared" si="0"/>
        <v>45750</v>
      </c>
      <c r="H382" s="37">
        <f t="shared" si="0"/>
        <v>45751</v>
      </c>
      <c r="I382" s="37">
        <f t="shared" si="0"/>
        <v>45752</v>
      </c>
      <c r="J382" s="37">
        <f t="shared" si="0"/>
        <v>45753</v>
      </c>
      <c r="K382" s="37">
        <f t="shared" si="0"/>
        <v>45754</v>
      </c>
      <c r="L382" s="37">
        <f t="shared" si="0"/>
        <v>45755</v>
      </c>
      <c r="M382" s="37">
        <f t="shared" si="0"/>
        <v>45756</v>
      </c>
      <c r="N382" s="37">
        <f t="shared" si="0"/>
        <v>45757</v>
      </c>
      <c r="O382" s="37">
        <f t="shared" si="0"/>
        <v>45758</v>
      </c>
      <c r="P382" s="37">
        <f t="shared" si="0"/>
        <v>45759</v>
      </c>
      <c r="Q382" s="37">
        <f t="shared" si="0"/>
        <v>45760</v>
      </c>
      <c r="R382" s="37">
        <f t="shared" si="0"/>
        <v>45761</v>
      </c>
      <c r="S382" s="37">
        <f t="shared" si="0"/>
        <v>45762</v>
      </c>
      <c r="T382" s="37">
        <f t="shared" si="0"/>
        <v>45763</v>
      </c>
      <c r="U382" s="37">
        <f t="shared" si="0"/>
        <v>45764</v>
      </c>
      <c r="V382" s="37">
        <f t="shared" si="0"/>
        <v>45765</v>
      </c>
      <c r="W382" s="37">
        <f t="shared" si="0"/>
        <v>45766</v>
      </c>
      <c r="X382" s="37">
        <f t="shared" si="0"/>
        <v>45767</v>
      </c>
      <c r="Y382" s="37">
        <f t="shared" si="0"/>
        <v>45768</v>
      </c>
      <c r="Z382" s="37">
        <f t="shared" si="0"/>
        <v>45769</v>
      </c>
      <c r="AA382" s="37">
        <f t="shared" si="0"/>
        <v>45770</v>
      </c>
      <c r="AB382" s="37">
        <f t="shared" si="0"/>
        <v>45771</v>
      </c>
      <c r="AC382" s="37">
        <f t="shared" si="0"/>
        <v>45772</v>
      </c>
      <c r="AD382" s="37">
        <f t="shared" si="0"/>
        <v>45773</v>
      </c>
      <c r="AE382" s="37">
        <f t="shared" si="0"/>
        <v>45774</v>
      </c>
      <c r="AJ382" s="160"/>
    </row>
    <row r="383" spans="1:53" s="4" customFormat="1" ht="17.25" hidden="1" customHeight="1">
      <c r="A383" s="16"/>
      <c r="C383" s="31">
        <v>15</v>
      </c>
      <c r="D383" s="37">
        <f t="shared" si="1"/>
        <v>45775</v>
      </c>
      <c r="E383" s="37">
        <f t="shared" si="0"/>
        <v>45776</v>
      </c>
      <c r="F383" s="37">
        <f t="shared" si="0"/>
        <v>45777</v>
      </c>
      <c r="G383" s="37">
        <f t="shared" si="0"/>
        <v>45778</v>
      </c>
      <c r="H383" s="37">
        <f t="shared" si="0"/>
        <v>45779</v>
      </c>
      <c r="I383" s="37">
        <f t="shared" si="0"/>
        <v>45780</v>
      </c>
      <c r="J383" s="37">
        <f t="shared" si="0"/>
        <v>45781</v>
      </c>
      <c r="K383" s="37">
        <f t="shared" si="0"/>
        <v>45782</v>
      </c>
      <c r="L383" s="37">
        <f t="shared" si="0"/>
        <v>45783</v>
      </c>
      <c r="M383" s="37">
        <f t="shared" si="0"/>
        <v>45784</v>
      </c>
      <c r="N383" s="37">
        <f t="shared" si="0"/>
        <v>45785</v>
      </c>
      <c r="O383" s="37">
        <f t="shared" si="0"/>
        <v>45786</v>
      </c>
      <c r="P383" s="37">
        <f t="shared" si="0"/>
        <v>45787</v>
      </c>
      <c r="Q383" s="37">
        <f t="shared" si="0"/>
        <v>45788</v>
      </c>
      <c r="R383" s="37">
        <f t="shared" si="0"/>
        <v>45789</v>
      </c>
      <c r="S383" s="37">
        <f t="shared" si="0"/>
        <v>45790</v>
      </c>
      <c r="T383" s="37">
        <f t="shared" si="0"/>
        <v>45791</v>
      </c>
      <c r="U383" s="37">
        <f t="shared" si="0"/>
        <v>45792</v>
      </c>
      <c r="V383" s="37">
        <f t="shared" si="0"/>
        <v>45793</v>
      </c>
      <c r="W383" s="37">
        <f t="shared" si="0"/>
        <v>45794</v>
      </c>
      <c r="X383" s="37">
        <f t="shared" si="0"/>
        <v>45795</v>
      </c>
      <c r="Y383" s="37">
        <f t="shared" si="0"/>
        <v>45796</v>
      </c>
      <c r="Z383" s="37">
        <f t="shared" si="0"/>
        <v>45797</v>
      </c>
      <c r="AA383" s="37">
        <f t="shared" si="0"/>
        <v>45798</v>
      </c>
      <c r="AB383" s="37">
        <f t="shared" si="0"/>
        <v>45799</v>
      </c>
      <c r="AC383" s="37">
        <f t="shared" si="0"/>
        <v>45800</v>
      </c>
      <c r="AD383" s="37">
        <f t="shared" si="0"/>
        <v>45801</v>
      </c>
      <c r="AE383" s="37">
        <f t="shared" si="0"/>
        <v>45802</v>
      </c>
      <c r="AJ383" s="160"/>
    </row>
    <row r="384" spans="1:53" s="4" customFormat="1" ht="17.25" hidden="1" customHeight="1">
      <c r="A384" s="16"/>
      <c r="C384" s="31">
        <v>16</v>
      </c>
      <c r="D384" s="37">
        <f t="shared" si="1"/>
        <v>45803</v>
      </c>
      <c r="E384" s="37">
        <f t="shared" si="0"/>
        <v>45804</v>
      </c>
      <c r="F384" s="37">
        <f t="shared" si="0"/>
        <v>45805</v>
      </c>
      <c r="G384" s="37">
        <f t="shared" si="0"/>
        <v>45806</v>
      </c>
      <c r="H384" s="37">
        <f t="shared" si="0"/>
        <v>45807</v>
      </c>
      <c r="I384" s="37">
        <f t="shared" si="0"/>
        <v>45808</v>
      </c>
      <c r="J384" s="37">
        <f t="shared" si="0"/>
        <v>45809</v>
      </c>
      <c r="K384" s="37">
        <f t="shared" si="0"/>
        <v>45810</v>
      </c>
      <c r="L384" s="37">
        <f t="shared" si="0"/>
        <v>45811</v>
      </c>
      <c r="M384" s="37">
        <f t="shared" si="0"/>
        <v>45812</v>
      </c>
      <c r="N384" s="37">
        <f t="shared" si="0"/>
        <v>45813</v>
      </c>
      <c r="O384" s="37">
        <f t="shared" si="0"/>
        <v>45814</v>
      </c>
      <c r="P384" s="37">
        <f t="shared" si="0"/>
        <v>45815</v>
      </c>
      <c r="Q384" s="37">
        <f t="shared" si="0"/>
        <v>45816</v>
      </c>
      <c r="R384" s="37">
        <f t="shared" si="0"/>
        <v>45817</v>
      </c>
      <c r="S384" s="37">
        <f t="shared" si="0"/>
        <v>45818</v>
      </c>
      <c r="T384" s="37">
        <f t="shared" si="0"/>
        <v>45819</v>
      </c>
      <c r="U384" s="37">
        <f t="shared" si="0"/>
        <v>45820</v>
      </c>
      <c r="V384" s="37">
        <f t="shared" si="0"/>
        <v>45821</v>
      </c>
      <c r="W384" s="37">
        <f t="shared" si="0"/>
        <v>45822</v>
      </c>
      <c r="X384" s="37">
        <f t="shared" si="0"/>
        <v>45823</v>
      </c>
      <c r="Y384" s="37">
        <f t="shared" si="0"/>
        <v>45824</v>
      </c>
      <c r="Z384" s="37">
        <f t="shared" si="0"/>
        <v>45825</v>
      </c>
      <c r="AA384" s="37">
        <f t="shared" si="0"/>
        <v>45826</v>
      </c>
      <c r="AB384" s="37">
        <f t="shared" si="0"/>
        <v>45827</v>
      </c>
      <c r="AC384" s="37">
        <f t="shared" si="0"/>
        <v>45828</v>
      </c>
      <c r="AD384" s="37">
        <f t="shared" si="0"/>
        <v>45829</v>
      </c>
      <c r="AE384" s="37">
        <f t="shared" si="0"/>
        <v>45830</v>
      </c>
      <c r="AJ384" s="160"/>
    </row>
    <row r="385" spans="1:53" s="4" customFormat="1" ht="17.25" hidden="1" customHeight="1">
      <c r="A385" s="16"/>
      <c r="C385" s="31">
        <v>17</v>
      </c>
      <c r="D385" s="37">
        <f t="shared" si="1"/>
        <v>45831</v>
      </c>
      <c r="E385" s="37">
        <f t="shared" si="0"/>
        <v>45832</v>
      </c>
      <c r="F385" s="37">
        <f t="shared" si="0"/>
        <v>45833</v>
      </c>
      <c r="G385" s="37">
        <f t="shared" si="0"/>
        <v>45834</v>
      </c>
      <c r="H385" s="37">
        <f t="shared" si="0"/>
        <v>45835</v>
      </c>
      <c r="I385" s="37">
        <f t="shared" si="0"/>
        <v>45836</v>
      </c>
      <c r="J385" s="37">
        <f t="shared" si="0"/>
        <v>45837</v>
      </c>
      <c r="K385" s="37">
        <f t="shared" si="0"/>
        <v>45838</v>
      </c>
      <c r="L385" s="37">
        <f t="shared" si="0"/>
        <v>45839</v>
      </c>
      <c r="M385" s="37">
        <f t="shared" si="0"/>
        <v>45840</v>
      </c>
      <c r="N385" s="37">
        <f t="shared" si="0"/>
        <v>45841</v>
      </c>
      <c r="O385" s="37">
        <f t="shared" si="0"/>
        <v>45842</v>
      </c>
      <c r="P385" s="37">
        <f t="shared" si="0"/>
        <v>45843</v>
      </c>
      <c r="Q385" s="37">
        <f t="shared" si="0"/>
        <v>45844</v>
      </c>
      <c r="R385" s="37">
        <f t="shared" si="0"/>
        <v>45845</v>
      </c>
      <c r="S385" s="37">
        <f t="shared" si="0"/>
        <v>45846</v>
      </c>
      <c r="T385" s="37">
        <f t="shared" si="0"/>
        <v>45847</v>
      </c>
      <c r="U385" s="37">
        <f t="shared" si="0"/>
        <v>45848</v>
      </c>
      <c r="V385" s="37">
        <f t="shared" si="0"/>
        <v>45849</v>
      </c>
      <c r="W385" s="37">
        <f t="shared" si="0"/>
        <v>45850</v>
      </c>
      <c r="X385" s="37">
        <f t="shared" si="0"/>
        <v>45851</v>
      </c>
      <c r="Y385" s="37">
        <f t="shared" si="0"/>
        <v>45852</v>
      </c>
      <c r="Z385" s="37">
        <f t="shared" si="0"/>
        <v>45853</v>
      </c>
      <c r="AA385" s="37">
        <f t="shared" si="0"/>
        <v>45854</v>
      </c>
      <c r="AB385" s="37">
        <f t="shared" si="0"/>
        <v>45855</v>
      </c>
      <c r="AC385" s="37">
        <f t="shared" si="0"/>
        <v>45856</v>
      </c>
      <c r="AD385" s="37">
        <f t="shared" si="0"/>
        <v>45857</v>
      </c>
      <c r="AE385" s="37">
        <f t="shared" si="0"/>
        <v>45858</v>
      </c>
      <c r="AJ385" s="160"/>
    </row>
    <row r="386" spans="1:53" s="4" customFormat="1" ht="17.25" hidden="1" customHeight="1">
      <c r="A386" s="16"/>
      <c r="C386" s="31">
        <v>18</v>
      </c>
      <c r="D386" s="37">
        <f t="shared" si="1"/>
        <v>45859</v>
      </c>
      <c r="E386" s="37">
        <f t="shared" si="0"/>
        <v>45860</v>
      </c>
      <c r="F386" s="37">
        <f t="shared" si="0"/>
        <v>45861</v>
      </c>
      <c r="G386" s="37">
        <f t="shared" si="0"/>
        <v>45862</v>
      </c>
      <c r="H386" s="37">
        <f t="shared" si="0"/>
        <v>45863</v>
      </c>
      <c r="I386" s="37">
        <f t="shared" si="0"/>
        <v>45864</v>
      </c>
      <c r="J386" s="37">
        <f t="shared" si="0"/>
        <v>45865</v>
      </c>
      <c r="K386" s="37">
        <f t="shared" si="0"/>
        <v>45866</v>
      </c>
      <c r="L386" s="37">
        <f t="shared" si="0"/>
        <v>45867</v>
      </c>
      <c r="M386" s="37">
        <f t="shared" si="0"/>
        <v>45868</v>
      </c>
      <c r="N386" s="37">
        <f t="shared" si="0"/>
        <v>45869</v>
      </c>
      <c r="O386" s="37">
        <f t="shared" si="0"/>
        <v>45870</v>
      </c>
      <c r="P386" s="37">
        <f t="shared" si="0"/>
        <v>45871</v>
      </c>
      <c r="Q386" s="37">
        <f t="shared" si="0"/>
        <v>45872</v>
      </c>
      <c r="R386" s="37">
        <f t="shared" si="0"/>
        <v>45873</v>
      </c>
      <c r="S386" s="37">
        <f t="shared" si="0"/>
        <v>45874</v>
      </c>
      <c r="T386" s="37">
        <f t="shared" si="0"/>
        <v>45875</v>
      </c>
      <c r="U386" s="37">
        <f t="shared" si="0"/>
        <v>45876</v>
      </c>
      <c r="V386" s="37">
        <f t="shared" si="0"/>
        <v>45877</v>
      </c>
      <c r="W386" s="37">
        <f t="shared" si="0"/>
        <v>45878</v>
      </c>
      <c r="X386" s="37">
        <f t="shared" si="0"/>
        <v>45879</v>
      </c>
      <c r="Y386" s="37">
        <f t="shared" si="0"/>
        <v>45880</v>
      </c>
      <c r="Z386" s="37">
        <f t="shared" si="0"/>
        <v>45881</v>
      </c>
      <c r="AA386" s="37">
        <f t="shared" si="0"/>
        <v>45882</v>
      </c>
      <c r="AB386" s="37">
        <f t="shared" si="0"/>
        <v>45883</v>
      </c>
      <c r="AC386" s="37">
        <f t="shared" si="0"/>
        <v>45884</v>
      </c>
      <c r="AD386" s="37">
        <f t="shared" si="0"/>
        <v>45885</v>
      </c>
      <c r="AE386" s="37">
        <f t="shared" si="0"/>
        <v>45886</v>
      </c>
      <c r="AJ386" s="160"/>
    </row>
    <row r="387" spans="1:53" s="4" customFormat="1" ht="17.25" hidden="1" customHeight="1">
      <c r="A387" s="16"/>
      <c r="C387" s="31">
        <v>19</v>
      </c>
      <c r="D387" s="37">
        <f t="shared" si="1"/>
        <v>45887</v>
      </c>
      <c r="E387" s="37">
        <f t="shared" si="0"/>
        <v>45888</v>
      </c>
      <c r="F387" s="37">
        <f t="shared" si="0"/>
        <v>45889</v>
      </c>
      <c r="G387" s="37">
        <f t="shared" si="0"/>
        <v>45890</v>
      </c>
      <c r="H387" s="37">
        <f t="shared" si="0"/>
        <v>45891</v>
      </c>
      <c r="I387" s="37">
        <f t="shared" si="0"/>
        <v>45892</v>
      </c>
      <c r="J387" s="37">
        <f t="shared" si="0"/>
        <v>45893</v>
      </c>
      <c r="K387" s="37">
        <f t="shared" si="0"/>
        <v>45894</v>
      </c>
      <c r="L387" s="37">
        <f t="shared" si="0"/>
        <v>45895</v>
      </c>
      <c r="M387" s="37">
        <f t="shared" si="0"/>
        <v>45896</v>
      </c>
      <c r="N387" s="37">
        <f t="shared" si="0"/>
        <v>45897</v>
      </c>
      <c r="O387" s="37">
        <f t="shared" si="0"/>
        <v>45898</v>
      </c>
      <c r="P387" s="37">
        <f t="shared" si="0"/>
        <v>45899</v>
      </c>
      <c r="Q387" s="37">
        <f t="shared" si="0"/>
        <v>45900</v>
      </c>
      <c r="R387" s="37">
        <f t="shared" si="0"/>
        <v>45901</v>
      </c>
      <c r="S387" s="37">
        <f t="shared" si="0"/>
        <v>45902</v>
      </c>
      <c r="T387" s="37">
        <f t="shared" si="0"/>
        <v>45903</v>
      </c>
      <c r="U387" s="37">
        <f t="shared" si="0"/>
        <v>45904</v>
      </c>
      <c r="V387" s="37">
        <f t="shared" si="0"/>
        <v>45905</v>
      </c>
      <c r="W387" s="37">
        <f t="shared" si="0"/>
        <v>45906</v>
      </c>
      <c r="X387" s="37">
        <f t="shared" si="0"/>
        <v>45907</v>
      </c>
      <c r="Y387" s="37">
        <f t="shared" si="0"/>
        <v>45908</v>
      </c>
      <c r="Z387" s="37">
        <f t="shared" si="0"/>
        <v>45909</v>
      </c>
      <c r="AA387" s="37">
        <f t="shared" si="0"/>
        <v>45910</v>
      </c>
      <c r="AB387" s="37">
        <f t="shared" si="0"/>
        <v>45911</v>
      </c>
      <c r="AC387" s="37">
        <f t="shared" si="0"/>
        <v>45912</v>
      </c>
      <c r="AD387" s="37">
        <f t="shared" si="0"/>
        <v>45913</v>
      </c>
      <c r="AE387" s="37">
        <f t="shared" si="0"/>
        <v>45914</v>
      </c>
      <c r="AJ387" s="160"/>
    </row>
    <row r="388" spans="1:53" s="4" customFormat="1" ht="17.25" hidden="1" customHeight="1">
      <c r="A388" s="16"/>
      <c r="C388" s="31">
        <v>20</v>
      </c>
      <c r="D388" s="37">
        <f t="shared" si="1"/>
        <v>45915</v>
      </c>
      <c r="E388" s="37">
        <f t="shared" si="0"/>
        <v>45916</v>
      </c>
      <c r="F388" s="37">
        <f t="shared" si="0"/>
        <v>45917</v>
      </c>
      <c r="G388" s="37">
        <f t="shared" si="0"/>
        <v>45918</v>
      </c>
      <c r="H388" s="37">
        <f t="shared" si="0"/>
        <v>45919</v>
      </c>
      <c r="I388" s="37">
        <f t="shared" si="0"/>
        <v>45920</v>
      </c>
      <c r="J388" s="37">
        <f t="shared" si="0"/>
        <v>45921</v>
      </c>
      <c r="K388" s="37">
        <f t="shared" si="0"/>
        <v>45922</v>
      </c>
      <c r="L388" s="37">
        <f t="shared" si="0"/>
        <v>45923</v>
      </c>
      <c r="M388" s="37">
        <f t="shared" si="0"/>
        <v>45924</v>
      </c>
      <c r="N388" s="37">
        <f t="shared" si="0"/>
        <v>45925</v>
      </c>
      <c r="O388" s="37">
        <f t="shared" si="0"/>
        <v>45926</v>
      </c>
      <c r="P388" s="37">
        <f t="shared" si="0"/>
        <v>45927</v>
      </c>
      <c r="Q388" s="37">
        <f t="shared" si="0"/>
        <v>45928</v>
      </c>
      <c r="R388" s="37">
        <f t="shared" si="0"/>
        <v>45929</v>
      </c>
      <c r="S388" s="37">
        <f t="shared" si="0"/>
        <v>45930</v>
      </c>
      <c r="T388" s="37">
        <f t="shared" si="0"/>
        <v>45931</v>
      </c>
      <c r="U388" s="37">
        <f t="shared" si="0"/>
        <v>45932</v>
      </c>
      <c r="V388" s="37">
        <f t="shared" si="0"/>
        <v>45933</v>
      </c>
      <c r="W388" s="37">
        <f t="shared" si="0"/>
        <v>45934</v>
      </c>
      <c r="X388" s="37">
        <f t="shared" si="0"/>
        <v>45935</v>
      </c>
      <c r="Y388" s="37">
        <f t="shared" si="0"/>
        <v>45936</v>
      </c>
      <c r="Z388" s="37">
        <f t="shared" si="0"/>
        <v>45937</v>
      </c>
      <c r="AA388" s="37">
        <f t="shared" si="0"/>
        <v>45938</v>
      </c>
      <c r="AB388" s="37">
        <f t="shared" si="0"/>
        <v>45939</v>
      </c>
      <c r="AC388" s="37">
        <f t="shared" si="0"/>
        <v>45940</v>
      </c>
      <c r="AD388" s="37">
        <f t="shared" si="0"/>
        <v>45941</v>
      </c>
      <c r="AE388" s="37">
        <f t="shared" si="0"/>
        <v>45942</v>
      </c>
      <c r="AJ388" s="160"/>
    </row>
    <row r="389" spans="1:53" s="4" customFormat="1" ht="17.25" hidden="1" customHeight="1">
      <c r="A389" s="16"/>
      <c r="C389" s="31">
        <v>21</v>
      </c>
      <c r="D389" s="37">
        <f t="shared" si="1"/>
        <v>45943</v>
      </c>
      <c r="E389" s="37">
        <f t="shared" si="0"/>
        <v>45944</v>
      </c>
      <c r="F389" s="37">
        <f t="shared" si="0"/>
        <v>45945</v>
      </c>
      <c r="G389" s="37">
        <f t="shared" si="0"/>
        <v>45946</v>
      </c>
      <c r="H389" s="37">
        <f t="shared" si="0"/>
        <v>45947</v>
      </c>
      <c r="I389" s="37">
        <f t="shared" si="0"/>
        <v>45948</v>
      </c>
      <c r="J389" s="37">
        <f t="shared" si="0"/>
        <v>45949</v>
      </c>
      <c r="K389" s="37">
        <f t="shared" si="0"/>
        <v>45950</v>
      </c>
      <c r="L389" s="37">
        <f t="shared" si="0"/>
        <v>45951</v>
      </c>
      <c r="M389" s="37">
        <f t="shared" si="0"/>
        <v>45952</v>
      </c>
      <c r="N389" s="37">
        <f t="shared" si="0"/>
        <v>45953</v>
      </c>
      <c r="O389" s="37">
        <f t="shared" si="0"/>
        <v>45954</v>
      </c>
      <c r="P389" s="37">
        <f t="shared" si="0"/>
        <v>45955</v>
      </c>
      <c r="Q389" s="37">
        <f t="shared" si="0"/>
        <v>45956</v>
      </c>
      <c r="R389" s="37">
        <f t="shared" si="0"/>
        <v>45957</v>
      </c>
      <c r="S389" s="37">
        <f t="shared" si="0"/>
        <v>45958</v>
      </c>
      <c r="T389" s="37">
        <f t="shared" si="0"/>
        <v>45959</v>
      </c>
      <c r="U389" s="37">
        <f t="shared" si="0"/>
        <v>45960</v>
      </c>
      <c r="V389" s="37">
        <f t="shared" si="0"/>
        <v>45961</v>
      </c>
      <c r="W389" s="37">
        <f t="shared" si="0"/>
        <v>45962</v>
      </c>
      <c r="X389" s="37">
        <f t="shared" si="0"/>
        <v>45963</v>
      </c>
      <c r="Y389" s="37">
        <f t="shared" si="0"/>
        <v>45964</v>
      </c>
      <c r="Z389" s="37">
        <f t="shared" si="0"/>
        <v>45965</v>
      </c>
      <c r="AA389" s="37">
        <f t="shared" si="0"/>
        <v>45966</v>
      </c>
      <c r="AB389" s="37">
        <f t="shared" si="0"/>
        <v>45967</v>
      </c>
      <c r="AC389" s="37">
        <f t="shared" si="0"/>
        <v>45968</v>
      </c>
      <c r="AD389" s="37">
        <f t="shared" si="0"/>
        <v>45969</v>
      </c>
      <c r="AE389" s="37">
        <f t="shared" si="0"/>
        <v>45970</v>
      </c>
      <c r="AJ389" s="160"/>
    </row>
    <row r="390" spans="1:53" s="4" customFormat="1" ht="17.25" hidden="1" customHeight="1">
      <c r="A390" s="15"/>
      <c r="B390" s="41"/>
      <c r="C390" s="31">
        <v>22</v>
      </c>
      <c r="D390" s="37">
        <f t="shared" si="1"/>
        <v>45971</v>
      </c>
      <c r="E390" s="37">
        <f t="shared" si="0"/>
        <v>45972</v>
      </c>
      <c r="F390" s="37">
        <f t="shared" si="0"/>
        <v>45973</v>
      </c>
      <c r="G390" s="37">
        <f t="shared" si="0"/>
        <v>45974</v>
      </c>
      <c r="H390" s="37">
        <f t="shared" si="0"/>
        <v>45975</v>
      </c>
      <c r="I390" s="37">
        <f t="shared" si="0"/>
        <v>45976</v>
      </c>
      <c r="J390" s="37">
        <f t="shared" si="0"/>
        <v>45977</v>
      </c>
      <c r="K390" s="37">
        <f t="shared" si="0"/>
        <v>45978</v>
      </c>
      <c r="L390" s="37">
        <f t="shared" si="0"/>
        <v>45979</v>
      </c>
      <c r="M390" s="37">
        <f t="shared" si="0"/>
        <v>45980</v>
      </c>
      <c r="N390" s="37">
        <f t="shared" si="0"/>
        <v>45981</v>
      </c>
      <c r="O390" s="37">
        <f t="shared" si="0"/>
        <v>45982</v>
      </c>
      <c r="P390" s="37">
        <f t="shared" si="0"/>
        <v>45983</v>
      </c>
      <c r="Q390" s="37">
        <f t="shared" si="0"/>
        <v>45984</v>
      </c>
      <c r="R390" s="37">
        <f t="shared" si="0"/>
        <v>45985</v>
      </c>
      <c r="S390" s="37">
        <f t="shared" si="0"/>
        <v>45986</v>
      </c>
      <c r="T390" s="37">
        <f t="shared" si="0"/>
        <v>45987</v>
      </c>
      <c r="U390" s="37">
        <f t="shared" si="0"/>
        <v>45988</v>
      </c>
      <c r="V390" s="37">
        <f t="shared" si="0"/>
        <v>45989</v>
      </c>
      <c r="W390" s="37">
        <f t="shared" si="0"/>
        <v>45990</v>
      </c>
      <c r="X390" s="37">
        <f t="shared" si="0"/>
        <v>45991</v>
      </c>
      <c r="Y390" s="37">
        <f t="shared" si="0"/>
        <v>45992</v>
      </c>
      <c r="Z390" s="37">
        <f t="shared" si="0"/>
        <v>45993</v>
      </c>
      <c r="AA390" s="37">
        <f t="shared" si="0"/>
        <v>45994</v>
      </c>
      <c r="AB390" s="37">
        <f t="shared" si="0"/>
        <v>45995</v>
      </c>
      <c r="AC390" s="37">
        <f t="shared" si="0"/>
        <v>45996</v>
      </c>
      <c r="AD390" s="37">
        <f t="shared" si="0"/>
        <v>45997</v>
      </c>
      <c r="AE390" s="37">
        <f t="shared" si="0"/>
        <v>45998</v>
      </c>
      <c r="AF390" s="41"/>
      <c r="AG390" s="41"/>
      <c r="AH390" s="41"/>
      <c r="AI390" s="41"/>
      <c r="AJ390" s="159"/>
      <c r="AK390" s="41"/>
      <c r="AN390" s="1"/>
      <c r="AO390" s="1"/>
    </row>
    <row r="391" spans="1:53" s="4" customFormat="1" ht="17.25" hidden="1" customHeight="1">
      <c r="A391" s="15"/>
      <c r="B391" s="41"/>
      <c r="C391" s="31">
        <v>23</v>
      </c>
      <c r="D391" s="37">
        <f t="shared" si="1"/>
        <v>45999</v>
      </c>
      <c r="E391" s="37">
        <f t="shared" si="0"/>
        <v>46000</v>
      </c>
      <c r="F391" s="37">
        <f t="shared" si="0"/>
        <v>46001</v>
      </c>
      <c r="G391" s="37">
        <f t="shared" si="0"/>
        <v>46002</v>
      </c>
      <c r="H391" s="37">
        <f t="shared" si="0"/>
        <v>46003</v>
      </c>
      <c r="I391" s="37">
        <f t="shared" si="0"/>
        <v>46004</v>
      </c>
      <c r="J391" s="37">
        <f t="shared" si="0"/>
        <v>46005</v>
      </c>
      <c r="K391" s="37">
        <f t="shared" si="0"/>
        <v>46006</v>
      </c>
      <c r="L391" s="37">
        <f t="shared" si="0"/>
        <v>46007</v>
      </c>
      <c r="M391" s="37">
        <f t="shared" si="0"/>
        <v>46008</v>
      </c>
      <c r="N391" s="37">
        <f t="shared" si="0"/>
        <v>46009</v>
      </c>
      <c r="O391" s="37">
        <f t="shared" si="0"/>
        <v>46010</v>
      </c>
      <c r="P391" s="37">
        <f t="shared" si="0"/>
        <v>46011</v>
      </c>
      <c r="Q391" s="37">
        <f t="shared" si="0"/>
        <v>46012</v>
      </c>
      <c r="R391" s="37">
        <f t="shared" si="0"/>
        <v>46013</v>
      </c>
      <c r="S391" s="37">
        <f t="shared" si="0"/>
        <v>46014</v>
      </c>
      <c r="T391" s="37">
        <f t="shared" si="0"/>
        <v>46015</v>
      </c>
      <c r="U391" s="37">
        <f t="shared" si="0"/>
        <v>46016</v>
      </c>
      <c r="V391" s="37">
        <f t="shared" si="0"/>
        <v>46017</v>
      </c>
      <c r="W391" s="37">
        <f t="shared" si="0"/>
        <v>46018</v>
      </c>
      <c r="X391" s="37">
        <f t="shared" si="0"/>
        <v>46019</v>
      </c>
      <c r="Y391" s="37">
        <f t="shared" si="0"/>
        <v>46020</v>
      </c>
      <c r="Z391" s="37">
        <f t="shared" si="0"/>
        <v>46021</v>
      </c>
      <c r="AA391" s="37">
        <f t="shared" si="0"/>
        <v>46022</v>
      </c>
      <c r="AB391" s="37">
        <f t="shared" si="0"/>
        <v>46023</v>
      </c>
      <c r="AC391" s="37">
        <f t="shared" si="0"/>
        <v>46024</v>
      </c>
      <c r="AD391" s="37">
        <f t="shared" si="0"/>
        <v>46025</v>
      </c>
      <c r="AE391" s="37">
        <f t="shared" si="0"/>
        <v>46026</v>
      </c>
      <c r="AF391" s="41"/>
      <c r="AG391" s="41"/>
      <c r="AH391" s="41"/>
      <c r="AI391" s="41"/>
      <c r="AJ391" s="159"/>
      <c r="AK391" s="4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</row>
    <row r="392" spans="1:53" s="4" customFormat="1" hidden="1">
      <c r="A392" s="15"/>
      <c r="B392" s="41"/>
      <c r="C392" s="31">
        <v>24</v>
      </c>
      <c r="D392" s="37">
        <f t="shared" si="1"/>
        <v>46027</v>
      </c>
      <c r="E392" s="37">
        <f t="shared" si="0"/>
        <v>46028</v>
      </c>
      <c r="F392" s="37">
        <f t="shared" si="0"/>
        <v>46029</v>
      </c>
      <c r="G392" s="37">
        <f t="shared" si="0"/>
        <v>46030</v>
      </c>
      <c r="H392" s="37">
        <f t="shared" si="0"/>
        <v>46031</v>
      </c>
      <c r="I392" s="37">
        <f t="shared" si="0"/>
        <v>46032</v>
      </c>
      <c r="J392" s="37">
        <f t="shared" si="0"/>
        <v>46033</v>
      </c>
      <c r="K392" s="37">
        <f t="shared" si="0"/>
        <v>46034</v>
      </c>
      <c r="L392" s="37">
        <f t="shared" si="0"/>
        <v>46035</v>
      </c>
      <c r="M392" s="37">
        <f t="shared" si="0"/>
        <v>46036</v>
      </c>
      <c r="N392" s="37">
        <f t="shared" si="0"/>
        <v>46037</v>
      </c>
      <c r="O392" s="37">
        <f t="shared" si="0"/>
        <v>46038</v>
      </c>
      <c r="P392" s="37">
        <f t="shared" si="0"/>
        <v>46039</v>
      </c>
      <c r="Q392" s="37">
        <f t="shared" si="0"/>
        <v>46040</v>
      </c>
      <c r="R392" s="37">
        <f t="shared" si="0"/>
        <v>46041</v>
      </c>
      <c r="S392" s="37">
        <f t="shared" si="0"/>
        <v>46042</v>
      </c>
      <c r="T392" s="37">
        <f t="shared" si="0"/>
        <v>46043</v>
      </c>
      <c r="U392" s="37">
        <f t="shared" si="0"/>
        <v>46044</v>
      </c>
      <c r="V392" s="37">
        <f t="shared" si="0"/>
        <v>46045</v>
      </c>
      <c r="W392" s="37">
        <f t="shared" si="0"/>
        <v>46046</v>
      </c>
      <c r="X392" s="37">
        <f t="shared" si="0"/>
        <v>46047</v>
      </c>
      <c r="Y392" s="37">
        <f t="shared" si="0"/>
        <v>46048</v>
      </c>
      <c r="Z392" s="37">
        <f t="shared" si="0"/>
        <v>46049</v>
      </c>
      <c r="AA392" s="37">
        <f t="shared" si="0"/>
        <v>46050</v>
      </c>
      <c r="AB392" s="37">
        <f t="shared" si="0"/>
        <v>46051</v>
      </c>
      <c r="AC392" s="37">
        <f t="shared" si="0"/>
        <v>46052</v>
      </c>
      <c r="AD392" s="37">
        <f t="shared" si="0"/>
        <v>46053</v>
      </c>
      <c r="AE392" s="37">
        <f t="shared" si="0"/>
        <v>46054</v>
      </c>
      <c r="AF392" s="41"/>
      <c r="AG392" s="41"/>
      <c r="AH392" s="41"/>
      <c r="AI392" s="41"/>
      <c r="AJ392" s="159"/>
      <c r="AK392" s="4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</row>
    <row r="393" spans="1:53" hidden="1">
      <c r="A393" s="15"/>
      <c r="B393" s="41"/>
      <c r="C393" s="31">
        <v>25</v>
      </c>
      <c r="D393" s="37">
        <f t="shared" si="1"/>
        <v>46055</v>
      </c>
      <c r="E393" s="37">
        <f t="shared" si="0"/>
        <v>46056</v>
      </c>
      <c r="F393" s="37">
        <f t="shared" si="0"/>
        <v>46057</v>
      </c>
      <c r="G393" s="37">
        <f t="shared" si="0"/>
        <v>46058</v>
      </c>
      <c r="H393" s="37">
        <f t="shared" si="0"/>
        <v>46059</v>
      </c>
      <c r="I393" s="37">
        <f t="shared" si="0"/>
        <v>46060</v>
      </c>
      <c r="J393" s="37">
        <f t="shared" si="0"/>
        <v>46061</v>
      </c>
      <c r="K393" s="37">
        <f t="shared" si="0"/>
        <v>46062</v>
      </c>
      <c r="L393" s="37">
        <f t="shared" si="0"/>
        <v>46063</v>
      </c>
      <c r="M393" s="37">
        <f t="shared" si="0"/>
        <v>46064</v>
      </c>
      <c r="N393" s="37">
        <f t="shared" si="0"/>
        <v>46065</v>
      </c>
      <c r="O393" s="37">
        <f t="shared" si="0"/>
        <v>46066</v>
      </c>
      <c r="P393" s="37">
        <f t="shared" si="0"/>
        <v>46067</v>
      </c>
      <c r="Q393" s="37">
        <f t="shared" si="0"/>
        <v>46068</v>
      </c>
      <c r="R393" s="37">
        <f t="shared" si="0"/>
        <v>46069</v>
      </c>
      <c r="S393" s="37">
        <f t="shared" si="0"/>
        <v>46070</v>
      </c>
      <c r="T393" s="37">
        <f t="shared" si="0"/>
        <v>46071</v>
      </c>
      <c r="U393" s="37">
        <f t="shared" si="0"/>
        <v>46072</v>
      </c>
      <c r="V393" s="37">
        <f t="shared" si="0"/>
        <v>46073</v>
      </c>
      <c r="W393" s="37">
        <f t="shared" si="0"/>
        <v>46074</v>
      </c>
      <c r="X393" s="37">
        <f t="shared" si="0"/>
        <v>46075</v>
      </c>
      <c r="Y393" s="37">
        <f t="shared" si="0"/>
        <v>46076</v>
      </c>
      <c r="Z393" s="37">
        <f t="shared" si="0"/>
        <v>46077</v>
      </c>
      <c r="AA393" s="37">
        <f t="shared" si="0"/>
        <v>46078</v>
      </c>
      <c r="AB393" s="37">
        <f t="shared" si="0"/>
        <v>46079</v>
      </c>
      <c r="AC393" s="37">
        <f t="shared" si="0"/>
        <v>46080</v>
      </c>
      <c r="AD393" s="37">
        <f t="shared" si="0"/>
        <v>46081</v>
      </c>
      <c r="AE393" s="37">
        <f t="shared" si="0"/>
        <v>46082</v>
      </c>
      <c r="AF393" s="41"/>
      <c r="AG393" s="41"/>
      <c r="AH393" s="41"/>
      <c r="AI393" s="41"/>
      <c r="AJ393" s="159"/>
      <c r="AK393" s="41"/>
    </row>
    <row r="394" spans="1:53" hidden="1">
      <c r="A394" s="15"/>
      <c r="B394" s="41"/>
      <c r="C394" s="31">
        <v>26</v>
      </c>
      <c r="D394" s="37">
        <f t="shared" si="1"/>
        <v>46083</v>
      </c>
      <c r="E394" s="37">
        <f t="shared" si="0"/>
        <v>46084</v>
      </c>
      <c r="F394" s="37">
        <f t="shared" si="0"/>
        <v>46085</v>
      </c>
      <c r="G394" s="37">
        <f t="shared" si="0"/>
        <v>46086</v>
      </c>
      <c r="H394" s="37">
        <f t="shared" si="0"/>
        <v>46087</v>
      </c>
      <c r="I394" s="37">
        <f t="shared" si="0"/>
        <v>46088</v>
      </c>
      <c r="J394" s="37">
        <f t="shared" si="0"/>
        <v>46089</v>
      </c>
      <c r="K394" s="37">
        <f t="shared" si="0"/>
        <v>46090</v>
      </c>
      <c r="L394" s="37">
        <f t="shared" si="0"/>
        <v>46091</v>
      </c>
      <c r="M394" s="37">
        <f t="shared" si="0"/>
        <v>46092</v>
      </c>
      <c r="N394" s="37">
        <f t="shared" si="0"/>
        <v>46093</v>
      </c>
      <c r="O394" s="37">
        <f t="shared" si="0"/>
        <v>46094</v>
      </c>
      <c r="P394" s="37">
        <f t="shared" si="0"/>
        <v>46095</v>
      </c>
      <c r="Q394" s="37">
        <f t="shared" si="0"/>
        <v>46096</v>
      </c>
      <c r="R394" s="37">
        <f t="shared" si="0"/>
        <v>46097</v>
      </c>
      <c r="S394" s="37">
        <f t="shared" si="0"/>
        <v>46098</v>
      </c>
      <c r="T394" s="37">
        <f t="shared" si="0"/>
        <v>46099</v>
      </c>
      <c r="U394" s="37">
        <f t="shared" si="0"/>
        <v>46100</v>
      </c>
      <c r="V394" s="37">
        <f t="shared" si="0"/>
        <v>46101</v>
      </c>
      <c r="W394" s="37">
        <f t="shared" si="0"/>
        <v>46102</v>
      </c>
      <c r="X394" s="37">
        <f t="shared" si="0"/>
        <v>46103</v>
      </c>
      <c r="Y394" s="37">
        <f t="shared" si="0"/>
        <v>46104</v>
      </c>
      <c r="Z394" s="37">
        <f t="shared" si="0"/>
        <v>46105</v>
      </c>
      <c r="AA394" s="37">
        <f t="shared" si="0"/>
        <v>46106</v>
      </c>
      <c r="AB394" s="37">
        <f t="shared" si="0"/>
        <v>46107</v>
      </c>
      <c r="AC394" s="37">
        <f t="shared" si="0"/>
        <v>46108</v>
      </c>
      <c r="AD394" s="37">
        <f t="shared" si="0"/>
        <v>46109</v>
      </c>
      <c r="AE394" s="37">
        <f t="shared" si="0"/>
        <v>46110</v>
      </c>
      <c r="AF394" s="41"/>
      <c r="AG394" s="41"/>
      <c r="AH394" s="41"/>
      <c r="AI394" s="41"/>
      <c r="AJ394" s="159"/>
      <c r="AK394" s="41"/>
    </row>
    <row r="395" spans="1:53" hidden="1">
      <c r="A395" s="15"/>
      <c r="B395" s="41"/>
      <c r="C395" s="31">
        <v>27</v>
      </c>
      <c r="D395" s="37">
        <f t="shared" si="1"/>
        <v>46111</v>
      </c>
      <c r="E395" s="37">
        <f t="shared" si="0"/>
        <v>46112</v>
      </c>
      <c r="F395" s="37">
        <f t="shared" si="0"/>
        <v>46113</v>
      </c>
      <c r="G395" s="37">
        <f t="shared" si="0"/>
        <v>46114</v>
      </c>
      <c r="H395" s="37">
        <f t="shared" si="0"/>
        <v>46115</v>
      </c>
      <c r="I395" s="37">
        <f t="shared" si="0"/>
        <v>46116</v>
      </c>
      <c r="J395" s="37">
        <f t="shared" si="0"/>
        <v>46117</v>
      </c>
      <c r="K395" s="37">
        <f t="shared" si="0"/>
        <v>46118</v>
      </c>
      <c r="L395" s="37">
        <f t="shared" si="0"/>
        <v>46119</v>
      </c>
      <c r="M395" s="37">
        <f t="shared" si="0"/>
        <v>46120</v>
      </c>
      <c r="N395" s="37">
        <f t="shared" si="0"/>
        <v>46121</v>
      </c>
      <c r="O395" s="37">
        <f t="shared" si="0"/>
        <v>46122</v>
      </c>
      <c r="P395" s="37">
        <f t="shared" si="0"/>
        <v>46123</v>
      </c>
      <c r="Q395" s="37">
        <f t="shared" si="0"/>
        <v>46124</v>
      </c>
      <c r="R395" s="37">
        <f t="shared" si="0"/>
        <v>46125</v>
      </c>
      <c r="S395" s="37">
        <f t="shared" si="0"/>
        <v>46126</v>
      </c>
      <c r="T395" s="37">
        <f t="shared" si="0"/>
        <v>46127</v>
      </c>
      <c r="U395" s="37">
        <f t="shared" si="0"/>
        <v>46128</v>
      </c>
      <c r="V395" s="37">
        <f t="shared" si="0"/>
        <v>46129</v>
      </c>
      <c r="W395" s="37">
        <f t="shared" si="0"/>
        <v>46130</v>
      </c>
      <c r="X395" s="37">
        <f t="shared" si="0"/>
        <v>46131</v>
      </c>
      <c r="Y395" s="37">
        <f t="shared" si="0"/>
        <v>46132</v>
      </c>
      <c r="Z395" s="37">
        <f t="shared" si="0"/>
        <v>46133</v>
      </c>
      <c r="AA395" s="37">
        <f t="shared" si="0"/>
        <v>46134</v>
      </c>
      <c r="AB395" s="37">
        <f t="shared" si="0"/>
        <v>46135</v>
      </c>
      <c r="AC395" s="37">
        <f t="shared" si="0"/>
        <v>46136</v>
      </c>
      <c r="AD395" s="37">
        <f t="shared" si="0"/>
        <v>46137</v>
      </c>
      <c r="AE395" s="37">
        <f t="shared" si="0"/>
        <v>46138</v>
      </c>
      <c r="AF395" s="41"/>
      <c r="AG395" s="41"/>
      <c r="AH395" s="41"/>
      <c r="AI395" s="41"/>
      <c r="AJ395" s="159"/>
      <c r="AK395" s="41"/>
    </row>
    <row r="396" spans="1:53" hidden="1">
      <c r="A396" s="15"/>
      <c r="B396" s="41"/>
      <c r="C396" s="31">
        <v>28</v>
      </c>
      <c r="D396" s="37">
        <f t="shared" si="1"/>
        <v>46139</v>
      </c>
      <c r="E396" s="37">
        <f t="shared" si="0"/>
        <v>46140</v>
      </c>
      <c r="F396" s="37">
        <f t="shared" si="0"/>
        <v>46141</v>
      </c>
      <c r="G396" s="37">
        <f t="shared" si="0"/>
        <v>46142</v>
      </c>
      <c r="H396" s="37">
        <f t="shared" si="0"/>
        <v>46143</v>
      </c>
      <c r="I396" s="37">
        <f t="shared" si="0"/>
        <v>46144</v>
      </c>
      <c r="J396" s="37">
        <f t="shared" si="0"/>
        <v>46145</v>
      </c>
      <c r="K396" s="37">
        <f t="shared" si="0"/>
        <v>46146</v>
      </c>
      <c r="L396" s="37">
        <f t="shared" si="0"/>
        <v>46147</v>
      </c>
      <c r="M396" s="37">
        <f t="shared" si="0"/>
        <v>46148</v>
      </c>
      <c r="N396" s="37">
        <f t="shared" si="0"/>
        <v>46149</v>
      </c>
      <c r="O396" s="37">
        <f t="shared" si="0"/>
        <v>46150</v>
      </c>
      <c r="P396" s="37">
        <f t="shared" si="0"/>
        <v>46151</v>
      </c>
      <c r="Q396" s="37">
        <f t="shared" si="0"/>
        <v>46152</v>
      </c>
      <c r="R396" s="37">
        <f t="shared" si="0"/>
        <v>46153</v>
      </c>
      <c r="S396" s="37">
        <f t="shared" si="0"/>
        <v>46154</v>
      </c>
      <c r="T396" s="37">
        <f t="shared" si="0"/>
        <v>46155</v>
      </c>
      <c r="U396" s="37">
        <f t="shared" si="0"/>
        <v>46156</v>
      </c>
      <c r="V396" s="37">
        <f t="shared" si="0"/>
        <v>46157</v>
      </c>
      <c r="W396" s="37">
        <f t="shared" si="0"/>
        <v>46158</v>
      </c>
      <c r="X396" s="37">
        <f t="shared" si="0"/>
        <v>46159</v>
      </c>
      <c r="Y396" s="37">
        <f t="shared" si="0"/>
        <v>46160</v>
      </c>
      <c r="Z396" s="37">
        <f t="shared" si="0"/>
        <v>46161</v>
      </c>
      <c r="AA396" s="37">
        <f t="shared" si="0"/>
        <v>46162</v>
      </c>
      <c r="AB396" s="37">
        <f t="shared" si="0"/>
        <v>46163</v>
      </c>
      <c r="AC396" s="37">
        <f t="shared" si="0"/>
        <v>46164</v>
      </c>
      <c r="AD396" s="37">
        <f t="shared" si="0"/>
        <v>46165</v>
      </c>
      <c r="AE396" s="37">
        <f t="shared" si="0"/>
        <v>46166</v>
      </c>
      <c r="AF396" s="41"/>
      <c r="AG396" s="41"/>
      <c r="AH396" s="41"/>
      <c r="AI396" s="41"/>
      <c r="AJ396" s="159"/>
      <c r="AK396" s="41"/>
    </row>
    <row r="397" spans="1:53" hidden="1">
      <c r="A397" s="15"/>
      <c r="B397" s="41"/>
      <c r="C397" s="31">
        <v>29</v>
      </c>
      <c r="D397" s="37">
        <f t="shared" si="1"/>
        <v>46167</v>
      </c>
      <c r="E397" s="37">
        <f t="shared" si="0"/>
        <v>46168</v>
      </c>
      <c r="F397" s="37">
        <f t="shared" si="0"/>
        <v>46169</v>
      </c>
      <c r="G397" s="37">
        <f t="shared" si="0"/>
        <v>46170</v>
      </c>
      <c r="H397" s="37">
        <f t="shared" si="0"/>
        <v>46171</v>
      </c>
      <c r="I397" s="37">
        <f t="shared" si="0"/>
        <v>46172</v>
      </c>
      <c r="J397" s="37">
        <f t="shared" si="0"/>
        <v>46173</v>
      </c>
      <c r="K397" s="37">
        <f t="shared" si="0"/>
        <v>46174</v>
      </c>
      <c r="L397" s="37">
        <f t="shared" si="0"/>
        <v>46175</v>
      </c>
      <c r="M397" s="37">
        <f t="shared" si="0"/>
        <v>46176</v>
      </c>
      <c r="N397" s="37">
        <f t="shared" si="0"/>
        <v>46177</v>
      </c>
      <c r="O397" s="37">
        <f t="shared" si="0"/>
        <v>46178</v>
      </c>
      <c r="P397" s="37">
        <f t="shared" si="0"/>
        <v>46179</v>
      </c>
      <c r="Q397" s="37">
        <f t="shared" si="0"/>
        <v>46180</v>
      </c>
      <c r="R397" s="37">
        <f t="shared" si="0"/>
        <v>46181</v>
      </c>
      <c r="S397" s="37">
        <f t="shared" si="0"/>
        <v>46182</v>
      </c>
      <c r="T397" s="37">
        <f t="shared" si="0"/>
        <v>46183</v>
      </c>
      <c r="U397" s="37">
        <f t="shared" si="0"/>
        <v>46184</v>
      </c>
      <c r="V397" s="37">
        <f t="shared" si="0"/>
        <v>46185</v>
      </c>
      <c r="W397" s="37">
        <f t="shared" si="0"/>
        <v>46186</v>
      </c>
      <c r="X397" s="37">
        <f t="shared" si="0"/>
        <v>46187</v>
      </c>
      <c r="Y397" s="37">
        <f t="shared" si="0"/>
        <v>46188</v>
      </c>
      <c r="Z397" s="37">
        <f t="shared" si="0"/>
        <v>46189</v>
      </c>
      <c r="AA397" s="37">
        <f t="shared" si="0"/>
        <v>46190</v>
      </c>
      <c r="AB397" s="37">
        <f t="shared" si="0"/>
        <v>46191</v>
      </c>
      <c r="AC397" s="37">
        <f t="shared" si="0"/>
        <v>46192</v>
      </c>
      <c r="AD397" s="37">
        <f t="shared" si="0"/>
        <v>46193</v>
      </c>
      <c r="AE397" s="37">
        <f t="shared" si="0"/>
        <v>46194</v>
      </c>
      <c r="AF397" s="41"/>
      <c r="AG397" s="41"/>
      <c r="AH397" s="41"/>
      <c r="AI397" s="41"/>
      <c r="AJ397" s="159"/>
      <c r="AK397" s="41"/>
    </row>
    <row r="398" spans="1:53" hidden="1">
      <c r="A398" s="15"/>
      <c r="B398" s="41"/>
      <c r="C398" s="31">
        <v>30</v>
      </c>
      <c r="D398" s="37">
        <f t="shared" si="1"/>
        <v>46195</v>
      </c>
      <c r="E398" s="37">
        <f t="shared" si="0"/>
        <v>46196</v>
      </c>
      <c r="F398" s="37">
        <f t="shared" si="0"/>
        <v>46197</v>
      </c>
      <c r="G398" s="37">
        <f t="shared" si="0"/>
        <v>46198</v>
      </c>
      <c r="H398" s="37">
        <f t="shared" si="0"/>
        <v>46199</v>
      </c>
      <c r="I398" s="37">
        <f t="shared" si="0"/>
        <v>46200</v>
      </c>
      <c r="J398" s="37">
        <f t="shared" si="0"/>
        <v>46201</v>
      </c>
      <c r="K398" s="37">
        <f t="shared" si="0"/>
        <v>46202</v>
      </c>
      <c r="L398" s="37">
        <f t="shared" si="0"/>
        <v>46203</v>
      </c>
      <c r="M398" s="37">
        <f t="shared" si="0"/>
        <v>46204</v>
      </c>
      <c r="N398" s="37">
        <f t="shared" si="0"/>
        <v>46205</v>
      </c>
      <c r="O398" s="37">
        <f t="shared" si="0"/>
        <v>46206</v>
      </c>
      <c r="P398" s="37">
        <f t="shared" si="0"/>
        <v>46207</v>
      </c>
      <c r="Q398" s="37">
        <f t="shared" si="0"/>
        <v>46208</v>
      </c>
      <c r="R398" s="37">
        <f t="shared" si="0"/>
        <v>46209</v>
      </c>
      <c r="S398" s="37">
        <f t="shared" si="0"/>
        <v>46210</v>
      </c>
      <c r="T398" s="37">
        <f t="shared" si="0"/>
        <v>46211</v>
      </c>
      <c r="U398" s="37">
        <f t="shared" si="0"/>
        <v>46212</v>
      </c>
      <c r="V398" s="37">
        <f t="shared" si="0"/>
        <v>46213</v>
      </c>
      <c r="W398" s="37">
        <f t="shared" si="0"/>
        <v>46214</v>
      </c>
      <c r="X398" s="37">
        <f t="shared" si="0"/>
        <v>46215</v>
      </c>
      <c r="Y398" s="37">
        <f t="shared" si="0"/>
        <v>46216</v>
      </c>
      <c r="Z398" s="37">
        <f t="shared" si="0"/>
        <v>46217</v>
      </c>
      <c r="AA398" s="37">
        <f t="shared" si="0"/>
        <v>46218</v>
      </c>
      <c r="AB398" s="37">
        <f t="shared" si="0"/>
        <v>46219</v>
      </c>
      <c r="AC398" s="37">
        <f t="shared" si="0"/>
        <v>46220</v>
      </c>
      <c r="AD398" s="37">
        <f t="shared" si="0"/>
        <v>46221</v>
      </c>
      <c r="AE398" s="37">
        <f t="shared" si="0"/>
        <v>46222</v>
      </c>
      <c r="AF398" s="41"/>
      <c r="AG398" s="41"/>
      <c r="AH398" s="41"/>
      <c r="AI398" s="41"/>
      <c r="AJ398" s="159"/>
      <c r="AK398" s="41"/>
    </row>
    <row r="399" spans="1:53" hidden="1">
      <c r="A399" s="15"/>
      <c r="B399" s="41"/>
      <c r="C399" s="31">
        <v>31</v>
      </c>
      <c r="D399" s="37">
        <f t="shared" si="1"/>
        <v>46223</v>
      </c>
      <c r="E399" s="37">
        <f t="shared" si="0"/>
        <v>46224</v>
      </c>
      <c r="F399" s="37">
        <f t="shared" si="0"/>
        <v>46225</v>
      </c>
      <c r="G399" s="37">
        <f t="shared" si="0"/>
        <v>46226</v>
      </c>
      <c r="H399" s="37">
        <f t="shared" si="0"/>
        <v>46227</v>
      </c>
      <c r="I399" s="37">
        <f t="shared" si="0"/>
        <v>46228</v>
      </c>
      <c r="J399" s="37">
        <f t="shared" si="0"/>
        <v>46229</v>
      </c>
      <c r="K399" s="37">
        <f t="shared" si="0"/>
        <v>46230</v>
      </c>
      <c r="L399" s="37">
        <f t="shared" si="0"/>
        <v>46231</v>
      </c>
      <c r="M399" s="37">
        <f t="shared" si="0"/>
        <v>46232</v>
      </c>
      <c r="N399" s="37">
        <f t="shared" si="0"/>
        <v>46233</v>
      </c>
      <c r="O399" s="37">
        <f t="shared" si="0"/>
        <v>46234</v>
      </c>
      <c r="P399" s="37">
        <f t="shared" si="0"/>
        <v>46235</v>
      </c>
      <c r="Q399" s="37">
        <f t="shared" si="0"/>
        <v>46236</v>
      </c>
      <c r="R399" s="37">
        <f t="shared" si="0"/>
        <v>46237</v>
      </c>
      <c r="S399" s="37">
        <f t="shared" si="0"/>
        <v>46238</v>
      </c>
      <c r="T399" s="37">
        <f t="shared" si="0"/>
        <v>46239</v>
      </c>
      <c r="U399" s="37">
        <f t="shared" si="0"/>
        <v>46240</v>
      </c>
      <c r="V399" s="37">
        <f t="shared" si="0"/>
        <v>46241</v>
      </c>
      <c r="W399" s="37">
        <f t="shared" si="0"/>
        <v>46242</v>
      </c>
      <c r="X399" s="37">
        <f t="shared" si="0"/>
        <v>46243</v>
      </c>
      <c r="Y399" s="37">
        <f t="shared" si="0"/>
        <v>46244</v>
      </c>
      <c r="Z399" s="37">
        <f t="shared" si="0"/>
        <v>46245</v>
      </c>
      <c r="AA399" s="37">
        <f t="shared" si="0"/>
        <v>46246</v>
      </c>
      <c r="AB399" s="37">
        <f t="shared" si="0"/>
        <v>46247</v>
      </c>
      <c r="AC399" s="37">
        <f t="shared" si="0"/>
        <v>46248</v>
      </c>
      <c r="AD399" s="37">
        <f t="shared" si="0"/>
        <v>46249</v>
      </c>
      <c r="AE399" s="37">
        <f t="shared" si="0"/>
        <v>46250</v>
      </c>
      <c r="AF399" s="41"/>
      <c r="AG399" s="41"/>
      <c r="AH399" s="41"/>
      <c r="AI399" s="41"/>
      <c r="AJ399" s="159"/>
      <c r="AK399" s="41"/>
    </row>
    <row r="400" spans="1:53" hidden="1">
      <c r="A400" s="15"/>
      <c r="B400" s="41"/>
      <c r="C400" s="31">
        <v>32</v>
      </c>
      <c r="D400" s="37">
        <f t="shared" si="1"/>
        <v>46251</v>
      </c>
      <c r="E400" s="37">
        <f t="shared" si="0"/>
        <v>46252</v>
      </c>
      <c r="F400" s="37">
        <f t="shared" si="0"/>
        <v>46253</v>
      </c>
      <c r="G400" s="37">
        <f t="shared" si="0"/>
        <v>46254</v>
      </c>
      <c r="H400" s="37">
        <f t="shared" si="0"/>
        <v>46255</v>
      </c>
      <c r="I400" s="37">
        <f t="shared" si="0"/>
        <v>46256</v>
      </c>
      <c r="J400" s="37">
        <f t="shared" si="0"/>
        <v>46257</v>
      </c>
      <c r="K400" s="37">
        <f t="shared" si="0"/>
        <v>46258</v>
      </c>
      <c r="L400" s="37">
        <f t="shared" si="0"/>
        <v>46259</v>
      </c>
      <c r="M400" s="37">
        <f t="shared" si="0"/>
        <v>46260</v>
      </c>
      <c r="N400" s="37">
        <f t="shared" si="0"/>
        <v>46261</v>
      </c>
      <c r="O400" s="37">
        <f t="shared" si="0"/>
        <v>46262</v>
      </c>
      <c r="P400" s="37">
        <f t="shared" si="0"/>
        <v>46263</v>
      </c>
      <c r="Q400" s="37">
        <f t="shared" si="0"/>
        <v>46264</v>
      </c>
      <c r="R400" s="37">
        <f t="shared" si="0"/>
        <v>46265</v>
      </c>
      <c r="S400" s="37">
        <f t="shared" si="0"/>
        <v>46266</v>
      </c>
      <c r="T400" s="37">
        <f t="shared" si="0"/>
        <v>46267</v>
      </c>
      <c r="U400" s="37">
        <f t="shared" si="0"/>
        <v>46268</v>
      </c>
      <c r="V400" s="37">
        <f t="shared" si="0"/>
        <v>46269</v>
      </c>
      <c r="W400" s="37">
        <f t="shared" si="0"/>
        <v>46270</v>
      </c>
      <c r="X400" s="37">
        <f t="shared" si="0"/>
        <v>46271</v>
      </c>
      <c r="Y400" s="37">
        <f t="shared" si="0"/>
        <v>46272</v>
      </c>
      <c r="Z400" s="37">
        <f t="shared" si="0"/>
        <v>46273</v>
      </c>
      <c r="AA400" s="37">
        <f t="shared" si="0"/>
        <v>46274</v>
      </c>
      <c r="AB400" s="37">
        <f t="shared" si="0"/>
        <v>46275</v>
      </c>
      <c r="AC400" s="37">
        <f t="shared" si="0"/>
        <v>46276</v>
      </c>
      <c r="AD400" s="37">
        <f t="shared" si="0"/>
        <v>46277</v>
      </c>
      <c r="AE400" s="37">
        <f t="shared" si="0"/>
        <v>46278</v>
      </c>
      <c r="AF400" s="41"/>
      <c r="AG400" s="41"/>
      <c r="AH400" s="41"/>
      <c r="AI400" s="41"/>
      <c r="AJ400" s="159"/>
      <c r="AK400" s="41"/>
    </row>
    <row r="401" spans="1:37" hidden="1">
      <c r="A401" s="15"/>
      <c r="B401" s="41"/>
      <c r="C401" s="31">
        <v>33</v>
      </c>
      <c r="D401" s="37">
        <f t="shared" si="1"/>
        <v>46279</v>
      </c>
      <c r="E401" s="37">
        <f t="shared" si="0"/>
        <v>46280</v>
      </c>
      <c r="F401" s="37">
        <f t="shared" si="0"/>
        <v>46281</v>
      </c>
      <c r="G401" s="37">
        <f t="shared" si="0"/>
        <v>46282</v>
      </c>
      <c r="H401" s="37">
        <f t="shared" si="0"/>
        <v>46283</v>
      </c>
      <c r="I401" s="37">
        <f t="shared" si="0"/>
        <v>46284</v>
      </c>
      <c r="J401" s="37">
        <f t="shared" si="0"/>
        <v>46285</v>
      </c>
      <c r="K401" s="37">
        <f t="shared" si="0"/>
        <v>46286</v>
      </c>
      <c r="L401" s="37">
        <f t="shared" si="0"/>
        <v>46287</v>
      </c>
      <c r="M401" s="37">
        <f t="shared" si="0"/>
        <v>46288</v>
      </c>
      <c r="N401" s="37">
        <f t="shared" si="0"/>
        <v>46289</v>
      </c>
      <c r="O401" s="37">
        <f t="shared" si="0"/>
        <v>46290</v>
      </c>
      <c r="P401" s="37">
        <f t="shared" si="0"/>
        <v>46291</v>
      </c>
      <c r="Q401" s="37">
        <f t="shared" si="0"/>
        <v>46292</v>
      </c>
      <c r="R401" s="37">
        <f t="shared" si="0"/>
        <v>46293</v>
      </c>
      <c r="S401" s="37">
        <f t="shared" si="0"/>
        <v>46294</v>
      </c>
      <c r="T401" s="37">
        <f t="shared" si="0"/>
        <v>46295</v>
      </c>
      <c r="U401" s="37">
        <f t="shared" si="0"/>
        <v>46296</v>
      </c>
      <c r="V401" s="37">
        <f t="shared" si="0"/>
        <v>46297</v>
      </c>
      <c r="W401" s="37">
        <f t="shared" si="0"/>
        <v>46298</v>
      </c>
      <c r="X401" s="37">
        <f t="shared" si="0"/>
        <v>46299</v>
      </c>
      <c r="Y401" s="37">
        <f t="shared" si="0"/>
        <v>46300</v>
      </c>
      <c r="Z401" s="37">
        <f t="shared" si="0"/>
        <v>46301</v>
      </c>
      <c r="AA401" s="37">
        <f t="shared" si="0"/>
        <v>46302</v>
      </c>
      <c r="AB401" s="37">
        <f t="shared" si="0"/>
        <v>46303</v>
      </c>
      <c r="AC401" s="37">
        <f t="shared" si="0"/>
        <v>46304</v>
      </c>
      <c r="AD401" s="37">
        <f t="shared" si="0"/>
        <v>46305</v>
      </c>
      <c r="AE401" s="37">
        <f t="shared" si="0"/>
        <v>46306</v>
      </c>
      <c r="AF401" s="41"/>
      <c r="AG401" s="41"/>
      <c r="AH401" s="41"/>
      <c r="AI401" s="41"/>
      <c r="AJ401" s="159"/>
      <c r="AK401" s="41"/>
    </row>
    <row r="402" spans="1:37" hidden="1">
      <c r="A402" s="15"/>
      <c r="B402" s="41"/>
      <c r="C402" s="31">
        <v>34</v>
      </c>
      <c r="D402" s="37">
        <f t="shared" si="1"/>
        <v>46307</v>
      </c>
      <c r="E402" s="37">
        <f t="shared" si="0"/>
        <v>46308</v>
      </c>
      <c r="F402" s="37">
        <f t="shared" si="0"/>
        <v>46309</v>
      </c>
      <c r="G402" s="37">
        <f t="shared" si="0"/>
        <v>46310</v>
      </c>
      <c r="H402" s="37">
        <f t="shared" si="0"/>
        <v>46311</v>
      </c>
      <c r="I402" s="37">
        <f t="shared" si="0"/>
        <v>46312</v>
      </c>
      <c r="J402" s="37">
        <f t="shared" si="0"/>
        <v>46313</v>
      </c>
      <c r="K402" s="37">
        <f t="shared" si="0"/>
        <v>46314</v>
      </c>
      <c r="L402" s="37">
        <f t="shared" si="0"/>
        <v>46315</v>
      </c>
      <c r="M402" s="37">
        <f t="shared" si="0"/>
        <v>46316</v>
      </c>
      <c r="N402" s="37">
        <f t="shared" si="0"/>
        <v>46317</v>
      </c>
      <c r="O402" s="37">
        <f t="shared" si="0"/>
        <v>46318</v>
      </c>
      <c r="P402" s="37">
        <f t="shared" si="0"/>
        <v>46319</v>
      </c>
      <c r="Q402" s="37">
        <f t="shared" si="0"/>
        <v>46320</v>
      </c>
      <c r="R402" s="37">
        <f t="shared" si="0"/>
        <v>46321</v>
      </c>
      <c r="S402" s="37">
        <f t="shared" si="0"/>
        <v>46322</v>
      </c>
      <c r="T402" s="37">
        <f t="shared" si="0"/>
        <v>46323</v>
      </c>
      <c r="U402" s="37">
        <f t="shared" si="0"/>
        <v>46324</v>
      </c>
      <c r="V402" s="37">
        <f t="shared" si="0"/>
        <v>46325</v>
      </c>
      <c r="W402" s="37">
        <f t="shared" si="0"/>
        <v>46326</v>
      </c>
      <c r="X402" s="37">
        <f t="shared" si="0"/>
        <v>46327</v>
      </c>
      <c r="Y402" s="37">
        <f t="shared" si="0"/>
        <v>46328</v>
      </c>
      <c r="Z402" s="37">
        <f t="shared" si="0"/>
        <v>46329</v>
      </c>
      <c r="AA402" s="37">
        <f t="shared" si="0"/>
        <v>46330</v>
      </c>
      <c r="AB402" s="37">
        <f t="shared" si="0"/>
        <v>46331</v>
      </c>
      <c r="AC402" s="37">
        <f t="shared" si="0"/>
        <v>46332</v>
      </c>
      <c r="AD402" s="37">
        <f t="shared" si="0"/>
        <v>46333</v>
      </c>
      <c r="AE402" s="37">
        <f t="shared" si="0"/>
        <v>46334</v>
      </c>
      <c r="AF402" s="41"/>
      <c r="AG402" s="41"/>
      <c r="AH402" s="41"/>
      <c r="AI402" s="41"/>
      <c r="AJ402" s="159"/>
      <c r="AK402" s="41"/>
    </row>
    <row r="403" spans="1:37" s="1" customFormat="1" hidden="1">
      <c r="A403" s="15"/>
      <c r="C403" s="31">
        <v>35</v>
      </c>
      <c r="D403" s="37">
        <f t="shared" si="1"/>
        <v>46335</v>
      </c>
      <c r="E403" s="37">
        <f t="shared" si="0"/>
        <v>46336</v>
      </c>
      <c r="F403" s="37">
        <f t="shared" si="0"/>
        <v>46337</v>
      </c>
      <c r="G403" s="37">
        <f t="shared" si="0"/>
        <v>46338</v>
      </c>
      <c r="H403" s="37">
        <f t="shared" si="0"/>
        <v>46339</v>
      </c>
      <c r="I403" s="37">
        <f t="shared" si="0"/>
        <v>46340</v>
      </c>
      <c r="J403" s="37">
        <f t="shared" si="0"/>
        <v>46341</v>
      </c>
      <c r="K403" s="37">
        <f t="shared" si="0"/>
        <v>46342</v>
      </c>
      <c r="L403" s="37">
        <f t="shared" si="0"/>
        <v>46343</v>
      </c>
      <c r="M403" s="37">
        <f t="shared" si="0"/>
        <v>46344</v>
      </c>
      <c r="N403" s="37">
        <f t="shared" si="0"/>
        <v>46345</v>
      </c>
      <c r="O403" s="37">
        <f t="shared" si="0"/>
        <v>46346</v>
      </c>
      <c r="P403" s="37">
        <f t="shared" si="0"/>
        <v>46347</v>
      </c>
      <c r="Q403" s="37">
        <f t="shared" si="0"/>
        <v>46348</v>
      </c>
      <c r="R403" s="37">
        <f t="shared" si="0"/>
        <v>46349</v>
      </c>
      <c r="S403" s="37">
        <f t="shared" si="0"/>
        <v>46350</v>
      </c>
      <c r="T403" s="37">
        <f t="shared" si="0"/>
        <v>46351</v>
      </c>
      <c r="U403" s="37">
        <f t="shared" si="0"/>
        <v>46352</v>
      </c>
      <c r="V403" s="37">
        <f t="shared" si="0"/>
        <v>46353</v>
      </c>
      <c r="W403" s="37">
        <f t="shared" si="0"/>
        <v>46354</v>
      </c>
      <c r="X403" s="37">
        <f t="shared" si="0"/>
        <v>46355</v>
      </c>
      <c r="Y403" s="37">
        <f t="shared" si="0"/>
        <v>46356</v>
      </c>
      <c r="Z403" s="37">
        <f t="shared" si="0"/>
        <v>46357</v>
      </c>
      <c r="AA403" s="37">
        <f t="shared" si="0"/>
        <v>46358</v>
      </c>
      <c r="AB403" s="37">
        <f t="shared" si="0"/>
        <v>46359</v>
      </c>
      <c r="AC403" s="37">
        <f t="shared" si="0"/>
        <v>46360</v>
      </c>
      <c r="AD403" s="37">
        <f t="shared" si="0"/>
        <v>46361</v>
      </c>
      <c r="AE403" s="37">
        <f t="shared" si="0"/>
        <v>46362</v>
      </c>
      <c r="AJ403" s="159"/>
    </row>
    <row r="404" spans="1:37" s="1" customFormat="1" hidden="1">
      <c r="A404" s="15"/>
      <c r="C404" s="31">
        <v>36</v>
      </c>
      <c r="D404" s="37">
        <f t="shared" si="1"/>
        <v>46363</v>
      </c>
      <c r="E404" s="37">
        <f t="shared" si="0"/>
        <v>46364</v>
      </c>
      <c r="F404" s="37">
        <f t="shared" si="0"/>
        <v>46365</v>
      </c>
      <c r="G404" s="37">
        <f t="shared" si="0"/>
        <v>46366</v>
      </c>
      <c r="H404" s="37">
        <f t="shared" si="0"/>
        <v>46367</v>
      </c>
      <c r="I404" s="37">
        <f t="shared" si="0"/>
        <v>46368</v>
      </c>
      <c r="J404" s="37">
        <f t="shared" si="0"/>
        <v>46369</v>
      </c>
      <c r="K404" s="37">
        <f t="shared" si="0"/>
        <v>46370</v>
      </c>
      <c r="L404" s="37">
        <f t="shared" si="0"/>
        <v>46371</v>
      </c>
      <c r="M404" s="37">
        <f t="shared" si="0"/>
        <v>46372</v>
      </c>
      <c r="N404" s="37">
        <f t="shared" si="0"/>
        <v>46373</v>
      </c>
      <c r="O404" s="37">
        <f t="shared" si="0"/>
        <v>46374</v>
      </c>
      <c r="P404" s="37">
        <f t="shared" si="0"/>
        <v>46375</v>
      </c>
      <c r="Q404" s="37">
        <f t="shared" si="0"/>
        <v>46376</v>
      </c>
      <c r="R404" s="37">
        <f t="shared" si="0"/>
        <v>46377</v>
      </c>
      <c r="S404" s="37">
        <f t="shared" si="0"/>
        <v>46378</v>
      </c>
      <c r="T404" s="37">
        <f t="shared" si="0"/>
        <v>46379</v>
      </c>
      <c r="U404" s="37">
        <f t="shared" si="0"/>
        <v>46380</v>
      </c>
      <c r="V404" s="37">
        <f t="shared" si="0"/>
        <v>46381</v>
      </c>
      <c r="W404" s="37">
        <f t="shared" si="0"/>
        <v>46382</v>
      </c>
      <c r="X404" s="37">
        <f t="shared" si="0"/>
        <v>46383</v>
      </c>
      <c r="Y404" s="37">
        <f t="shared" si="0"/>
        <v>46384</v>
      </c>
      <c r="Z404" s="37">
        <f t="shared" si="0"/>
        <v>46385</v>
      </c>
      <c r="AA404" s="37">
        <f t="shared" si="0"/>
        <v>46386</v>
      </c>
      <c r="AB404" s="37">
        <f t="shared" si="0"/>
        <v>46387</v>
      </c>
      <c r="AC404" s="37">
        <f t="shared" si="0"/>
        <v>46388</v>
      </c>
      <c r="AD404" s="37">
        <f t="shared" si="0"/>
        <v>46389</v>
      </c>
      <c r="AE404" s="37">
        <f t="shared" si="0"/>
        <v>46390</v>
      </c>
      <c r="AJ404" s="159"/>
    </row>
    <row r="405" spans="1:37" s="1" customFormat="1" hidden="1">
      <c r="A405" s="15"/>
      <c r="C405" s="31">
        <v>37</v>
      </c>
      <c r="D405" s="37">
        <f t="shared" si="1"/>
        <v>46391</v>
      </c>
      <c r="E405" s="37">
        <f t="shared" si="0"/>
        <v>46392</v>
      </c>
      <c r="F405" s="37">
        <f t="shared" si="0"/>
        <v>46393</v>
      </c>
      <c r="G405" s="37">
        <f t="shared" si="0"/>
        <v>46394</v>
      </c>
      <c r="H405" s="37">
        <f t="shared" si="0"/>
        <v>46395</v>
      </c>
      <c r="I405" s="37">
        <f t="shared" si="0"/>
        <v>46396</v>
      </c>
      <c r="J405" s="37">
        <f t="shared" si="0"/>
        <v>46397</v>
      </c>
      <c r="K405" s="37">
        <f t="shared" si="0"/>
        <v>46398</v>
      </c>
      <c r="L405" s="37">
        <f t="shared" si="0"/>
        <v>46399</v>
      </c>
      <c r="M405" s="37">
        <f t="shared" si="0"/>
        <v>46400</v>
      </c>
      <c r="N405" s="37">
        <f t="shared" si="0"/>
        <v>46401</v>
      </c>
      <c r="O405" s="37">
        <f t="shared" si="0"/>
        <v>46402</v>
      </c>
      <c r="P405" s="37">
        <f t="shared" si="0"/>
        <v>46403</v>
      </c>
      <c r="Q405" s="37">
        <f t="shared" si="0"/>
        <v>46404</v>
      </c>
      <c r="R405" s="37">
        <f t="shared" si="0"/>
        <v>46405</v>
      </c>
      <c r="S405" s="37">
        <f t="shared" si="0"/>
        <v>46406</v>
      </c>
      <c r="T405" s="37">
        <f t="shared" si="0"/>
        <v>46407</v>
      </c>
      <c r="U405" s="37">
        <f t="shared" si="0"/>
        <v>46408</v>
      </c>
      <c r="V405" s="37">
        <f t="shared" si="0"/>
        <v>46409</v>
      </c>
      <c r="W405" s="37">
        <f t="shared" si="0"/>
        <v>46410</v>
      </c>
      <c r="X405" s="37">
        <f t="shared" si="0"/>
        <v>46411</v>
      </c>
      <c r="Y405" s="37">
        <f t="shared" si="0"/>
        <v>46412</v>
      </c>
      <c r="Z405" s="37">
        <f t="shared" si="0"/>
        <v>46413</v>
      </c>
      <c r="AA405" s="37">
        <f t="shared" si="0"/>
        <v>46414</v>
      </c>
      <c r="AB405" s="37">
        <f t="shared" si="0"/>
        <v>46415</v>
      </c>
      <c r="AC405" s="37">
        <f t="shared" si="0"/>
        <v>46416</v>
      </c>
      <c r="AD405" s="37">
        <f t="shared" si="0"/>
        <v>46417</v>
      </c>
      <c r="AE405" s="37">
        <f t="shared" si="0"/>
        <v>46418</v>
      </c>
      <c r="AJ405" s="159"/>
    </row>
    <row r="406" spans="1:37" s="1" customFormat="1" hidden="1">
      <c r="A406" s="15"/>
      <c r="C406" s="31">
        <v>38</v>
      </c>
      <c r="D406" s="37">
        <f t="shared" si="1"/>
        <v>46419</v>
      </c>
      <c r="E406" s="37">
        <f t="shared" si="0"/>
        <v>46420</v>
      </c>
      <c r="F406" s="37">
        <f t="shared" si="0"/>
        <v>46421</v>
      </c>
      <c r="G406" s="37">
        <f t="shared" si="0"/>
        <v>46422</v>
      </c>
      <c r="H406" s="37">
        <f t="shared" si="0"/>
        <v>46423</v>
      </c>
      <c r="I406" s="37">
        <f t="shared" si="0"/>
        <v>46424</v>
      </c>
      <c r="J406" s="37">
        <f t="shared" si="0"/>
        <v>46425</v>
      </c>
      <c r="K406" s="37">
        <f t="shared" si="0"/>
        <v>46426</v>
      </c>
      <c r="L406" s="37">
        <f t="shared" si="0"/>
        <v>46427</v>
      </c>
      <c r="M406" s="37">
        <f t="shared" si="0"/>
        <v>46428</v>
      </c>
      <c r="N406" s="37">
        <f t="shared" si="0"/>
        <v>46429</v>
      </c>
      <c r="O406" s="37">
        <f t="shared" si="0"/>
        <v>46430</v>
      </c>
      <c r="P406" s="37">
        <f t="shared" si="0"/>
        <v>46431</v>
      </c>
      <c r="Q406" s="37">
        <f t="shared" si="0"/>
        <v>46432</v>
      </c>
      <c r="R406" s="37">
        <f t="shared" si="0"/>
        <v>46433</v>
      </c>
      <c r="S406" s="37">
        <f t="shared" si="0"/>
        <v>46434</v>
      </c>
      <c r="T406" s="37">
        <f t="shared" si="0"/>
        <v>46435</v>
      </c>
      <c r="U406" s="37">
        <f t="shared" si="0"/>
        <v>46436</v>
      </c>
      <c r="V406" s="37">
        <f t="shared" si="0"/>
        <v>46437</v>
      </c>
      <c r="W406" s="37">
        <f t="shared" si="0"/>
        <v>46438</v>
      </c>
      <c r="X406" s="37">
        <f t="shared" si="0"/>
        <v>46439</v>
      </c>
      <c r="Y406" s="37">
        <f t="shared" si="0"/>
        <v>46440</v>
      </c>
      <c r="Z406" s="37">
        <f t="shared" si="0"/>
        <v>46441</v>
      </c>
      <c r="AA406" s="37">
        <f t="shared" si="0"/>
        <v>46442</v>
      </c>
      <c r="AB406" s="37">
        <f t="shared" si="0"/>
        <v>46443</v>
      </c>
      <c r="AC406" s="37">
        <f t="shared" si="0"/>
        <v>46444</v>
      </c>
      <c r="AD406" s="37">
        <f t="shared" si="0"/>
        <v>46445</v>
      </c>
      <c r="AE406" s="37">
        <f t="shared" si="0"/>
        <v>46446</v>
      </c>
      <c r="AJ406" s="159"/>
    </row>
    <row r="407" spans="1:37" s="1" customFormat="1" hidden="1">
      <c r="A407" s="15"/>
      <c r="C407" s="31">
        <v>39</v>
      </c>
      <c r="D407" s="37">
        <f t="shared" si="1"/>
        <v>46447</v>
      </c>
      <c r="E407" s="37">
        <f t="shared" si="0"/>
        <v>46448</v>
      </c>
      <c r="F407" s="37">
        <f t="shared" si="0"/>
        <v>46449</v>
      </c>
      <c r="G407" s="37">
        <f t="shared" si="0"/>
        <v>46450</v>
      </c>
      <c r="H407" s="37">
        <f t="shared" si="0"/>
        <v>46451</v>
      </c>
      <c r="I407" s="37">
        <f t="shared" si="0"/>
        <v>46452</v>
      </c>
      <c r="J407" s="37">
        <f t="shared" si="0"/>
        <v>46453</v>
      </c>
      <c r="K407" s="37">
        <f t="shared" si="0"/>
        <v>46454</v>
      </c>
      <c r="L407" s="37">
        <f t="shared" si="0"/>
        <v>46455</v>
      </c>
      <c r="M407" s="37">
        <f t="shared" si="0"/>
        <v>46456</v>
      </c>
      <c r="N407" s="37">
        <f t="shared" si="0"/>
        <v>46457</v>
      </c>
      <c r="O407" s="37">
        <f t="shared" si="0"/>
        <v>46458</v>
      </c>
      <c r="P407" s="37">
        <f t="shared" si="0"/>
        <v>46459</v>
      </c>
      <c r="Q407" s="37">
        <f t="shared" si="0"/>
        <v>46460</v>
      </c>
      <c r="R407" s="37">
        <f t="shared" si="0"/>
        <v>46461</v>
      </c>
      <c r="S407" s="37">
        <f t="shared" si="0"/>
        <v>46462</v>
      </c>
      <c r="T407" s="37">
        <f t="shared" si="0"/>
        <v>46463</v>
      </c>
      <c r="U407" s="37">
        <f t="shared" si="0"/>
        <v>46464</v>
      </c>
      <c r="V407" s="37">
        <f t="shared" si="0"/>
        <v>46465</v>
      </c>
      <c r="W407" s="37">
        <f t="shared" si="0"/>
        <v>46466</v>
      </c>
      <c r="X407" s="37">
        <f t="shared" si="0"/>
        <v>46467</v>
      </c>
      <c r="Y407" s="37">
        <f t="shared" si="0"/>
        <v>46468</v>
      </c>
      <c r="Z407" s="37">
        <f t="shared" si="0"/>
        <v>46469</v>
      </c>
      <c r="AA407" s="37">
        <f t="shared" si="0"/>
        <v>46470</v>
      </c>
      <c r="AB407" s="37">
        <f t="shared" si="0"/>
        <v>46471</v>
      </c>
      <c r="AC407" s="37">
        <f t="shared" si="0"/>
        <v>46472</v>
      </c>
      <c r="AD407" s="37">
        <f t="shared" si="0"/>
        <v>46473</v>
      </c>
      <c r="AE407" s="37">
        <f t="shared" si="0"/>
        <v>46474</v>
      </c>
      <c r="AJ407" s="159"/>
    </row>
    <row r="408" spans="1:37" s="1" customFormat="1" hidden="1">
      <c r="A408" s="17"/>
      <c r="B408" s="111"/>
      <c r="C408" s="32">
        <v>40</v>
      </c>
      <c r="D408" s="38">
        <f t="shared" si="1"/>
        <v>46475</v>
      </c>
      <c r="E408" s="38">
        <f t="shared" si="0"/>
        <v>46476</v>
      </c>
      <c r="F408" s="38">
        <f t="shared" si="0"/>
        <v>46477</v>
      </c>
      <c r="G408" s="38">
        <f t="shared" si="0"/>
        <v>46478</v>
      </c>
      <c r="H408" s="38">
        <f t="shared" si="0"/>
        <v>46479</v>
      </c>
      <c r="I408" s="38">
        <f t="shared" si="0"/>
        <v>46480</v>
      </c>
      <c r="J408" s="38">
        <f t="shared" si="0"/>
        <v>46481</v>
      </c>
      <c r="K408" s="38">
        <f t="shared" si="0"/>
        <v>46482</v>
      </c>
      <c r="L408" s="38">
        <f t="shared" si="0"/>
        <v>46483</v>
      </c>
      <c r="M408" s="38">
        <f t="shared" si="0"/>
        <v>46484</v>
      </c>
      <c r="N408" s="38">
        <f t="shared" si="0"/>
        <v>46485</v>
      </c>
      <c r="O408" s="38">
        <f t="shared" si="0"/>
        <v>46486</v>
      </c>
      <c r="P408" s="38">
        <f t="shared" si="0"/>
        <v>46487</v>
      </c>
      <c r="Q408" s="38">
        <f t="shared" si="0"/>
        <v>46488</v>
      </c>
      <c r="R408" s="38">
        <f t="shared" si="0"/>
        <v>46489</v>
      </c>
      <c r="S408" s="38">
        <f t="shared" si="0"/>
        <v>46490</v>
      </c>
      <c r="T408" s="38">
        <f t="shared" si="0"/>
        <v>46491</v>
      </c>
      <c r="U408" s="38">
        <f t="shared" si="0"/>
        <v>46492</v>
      </c>
      <c r="V408" s="38">
        <f t="shared" si="0"/>
        <v>46493</v>
      </c>
      <c r="W408" s="38">
        <f t="shared" si="0"/>
        <v>46494</v>
      </c>
      <c r="X408" s="38">
        <f t="shared" si="0"/>
        <v>46495</v>
      </c>
      <c r="Y408" s="38">
        <f t="shared" si="0"/>
        <v>46496</v>
      </c>
      <c r="Z408" s="38">
        <f t="shared" si="0"/>
        <v>46497</v>
      </c>
      <c r="AA408" s="38">
        <f t="shared" si="0"/>
        <v>46498</v>
      </c>
      <c r="AB408" s="38">
        <f t="shared" si="0"/>
        <v>46499</v>
      </c>
      <c r="AC408" s="38">
        <f t="shared" si="0"/>
        <v>46500</v>
      </c>
      <c r="AD408" s="38">
        <f t="shared" si="0"/>
        <v>46501</v>
      </c>
      <c r="AE408" s="38">
        <f t="shared" si="0"/>
        <v>46502</v>
      </c>
      <c r="AF408" s="111"/>
      <c r="AG408" s="111"/>
      <c r="AH408" s="111"/>
      <c r="AI408" s="111"/>
      <c r="AJ408" s="161"/>
    </row>
    <row r="409" spans="1:37" s="1" customFormat="1" hidden="1">
      <c r="C409" s="2"/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37"/>
      <c r="P409" s="37"/>
      <c r="Q409" s="37"/>
      <c r="R409" s="37"/>
      <c r="S409" s="37"/>
      <c r="T409" s="37"/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  <c r="AE409" s="37"/>
    </row>
    <row r="410" spans="1:37" s="1" customFormat="1" hidden="1">
      <c r="C410" s="2"/>
      <c r="D410" s="37"/>
      <c r="E410" s="37"/>
      <c r="F410" s="37"/>
      <c r="G410" s="37"/>
      <c r="H410" s="37"/>
      <c r="I410" s="37"/>
      <c r="J410" s="37"/>
      <c r="K410" s="37"/>
      <c r="L410" s="37"/>
      <c r="M410" s="37"/>
      <c r="N410" s="37"/>
      <c r="O410" s="37"/>
      <c r="P410" s="37"/>
      <c r="Q410" s="37"/>
      <c r="R410" s="37"/>
      <c r="S410" s="37"/>
      <c r="T410" s="37"/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  <c r="AE410" s="37"/>
    </row>
    <row r="411" spans="1:37" s="1" customFormat="1" hidden="1">
      <c r="C411" s="2"/>
      <c r="D411" s="37"/>
      <c r="E411" s="37"/>
      <c r="F411" s="37"/>
      <c r="G411" s="37"/>
      <c r="H411" s="37"/>
      <c r="I411" s="37"/>
      <c r="J411" s="37"/>
      <c r="K411" s="37"/>
      <c r="L411" s="37"/>
      <c r="M411" s="37"/>
      <c r="N411" s="37"/>
      <c r="O411" s="37"/>
      <c r="P411" s="37"/>
      <c r="Q411" s="37"/>
      <c r="R411" s="37"/>
      <c r="S411" s="37"/>
      <c r="T411" s="37"/>
      <c r="U411" s="37"/>
      <c r="V411" s="37"/>
      <c r="W411" s="37"/>
      <c r="X411" s="37"/>
      <c r="Y411" s="37"/>
      <c r="Z411" s="37"/>
      <c r="AA411" s="37"/>
      <c r="AB411" s="37"/>
      <c r="AC411" s="37"/>
      <c r="AD411" s="37"/>
      <c r="AE411" s="37"/>
    </row>
    <row r="412" spans="1:37" s="1" customFormat="1" hidden="1">
      <c r="C412" s="2"/>
      <c r="D412" s="37"/>
      <c r="E412" s="37"/>
      <c r="F412" s="37"/>
      <c r="G412" s="37"/>
      <c r="H412" s="37"/>
      <c r="I412" s="37"/>
      <c r="J412" s="37"/>
      <c r="K412" s="37"/>
      <c r="L412" s="37"/>
      <c r="M412" s="37"/>
      <c r="N412" s="37"/>
      <c r="O412" s="37"/>
      <c r="P412" s="37"/>
      <c r="Q412" s="37"/>
      <c r="R412" s="37"/>
      <c r="S412" s="37"/>
      <c r="T412" s="37"/>
      <c r="U412" s="37"/>
      <c r="V412" s="37"/>
      <c r="W412" s="37"/>
      <c r="X412" s="37"/>
      <c r="Y412" s="37"/>
      <c r="Z412" s="37"/>
      <c r="AA412" s="37"/>
      <c r="AB412" s="37"/>
      <c r="AC412" s="37"/>
      <c r="AD412" s="37"/>
      <c r="AE412" s="37"/>
    </row>
    <row r="413" spans="1:37" s="1" customFormat="1" hidden="1">
      <c r="C413" s="2"/>
      <c r="D413" s="37"/>
    </row>
    <row r="414" spans="1:37" s="1" customFormat="1" hidden="1">
      <c r="C414" s="2"/>
      <c r="D414" s="37"/>
    </row>
    <row r="415" spans="1:37" s="1" customFormat="1" hidden="1">
      <c r="C415" s="2"/>
      <c r="D415" s="37"/>
    </row>
    <row r="416" spans="1:37" hidden="1"/>
    <row r="417" hidden="1"/>
    <row r="418" hidden="1"/>
    <row r="419" hidden="1"/>
    <row r="420" hidden="1"/>
    <row r="421" hidden="1"/>
    <row r="422" hidden="1"/>
    <row r="423" hidden="1"/>
  </sheetData>
  <mergeCells count="985">
    <mergeCell ref="A1:U1"/>
    <mergeCell ref="AI1:AK1"/>
    <mergeCell ref="AD2:AJ2"/>
    <mergeCell ref="AA5:AE5"/>
    <mergeCell ref="B7:N7"/>
    <mergeCell ref="B8:E8"/>
    <mergeCell ref="F8:N8"/>
    <mergeCell ref="D14:J14"/>
    <mergeCell ref="K14:Q14"/>
    <mergeCell ref="R14:X14"/>
    <mergeCell ref="Y14:AE14"/>
    <mergeCell ref="AN15:AO15"/>
    <mergeCell ref="B16:C16"/>
    <mergeCell ref="B17:C17"/>
    <mergeCell ref="B18:C18"/>
    <mergeCell ref="B19:C19"/>
    <mergeCell ref="AF21:AG21"/>
    <mergeCell ref="AI21:AJ21"/>
    <mergeCell ref="AF23:AG23"/>
    <mergeCell ref="AI23:AJ23"/>
    <mergeCell ref="AF25:AG25"/>
    <mergeCell ref="AI25:AJ25"/>
    <mergeCell ref="AF27:AG27"/>
    <mergeCell ref="AI27:AJ27"/>
    <mergeCell ref="AF29:AG29"/>
    <mergeCell ref="AI29:AJ29"/>
    <mergeCell ref="AF31:AG31"/>
    <mergeCell ref="AI31:AJ31"/>
    <mergeCell ref="B32:C32"/>
    <mergeCell ref="B33:C33"/>
    <mergeCell ref="B34:C34"/>
    <mergeCell ref="B35:C35"/>
    <mergeCell ref="AF37:AG37"/>
    <mergeCell ref="AI37:AJ37"/>
    <mergeCell ref="AF39:AG39"/>
    <mergeCell ref="AI39:AJ39"/>
    <mergeCell ref="AF41:AG41"/>
    <mergeCell ref="AI41:AJ41"/>
    <mergeCell ref="AF43:AG43"/>
    <mergeCell ref="AI43:AJ43"/>
    <mergeCell ref="AF45:AG45"/>
    <mergeCell ref="AI45:AJ45"/>
    <mergeCell ref="AF47:AG47"/>
    <mergeCell ref="AI47:AJ47"/>
    <mergeCell ref="B48:C48"/>
    <mergeCell ref="B49:C49"/>
    <mergeCell ref="B50:C50"/>
    <mergeCell ref="B51:C51"/>
    <mergeCell ref="AF53:AG53"/>
    <mergeCell ref="AI53:AJ53"/>
    <mergeCell ref="AF55:AG55"/>
    <mergeCell ref="AI55:AJ55"/>
    <mergeCell ref="AF57:AG57"/>
    <mergeCell ref="AI57:AJ57"/>
    <mergeCell ref="AF59:AG59"/>
    <mergeCell ref="AI59:AJ59"/>
    <mergeCell ref="AF61:AG61"/>
    <mergeCell ref="AI61:AJ61"/>
    <mergeCell ref="AF63:AG63"/>
    <mergeCell ref="AI63:AJ63"/>
    <mergeCell ref="B64:C64"/>
    <mergeCell ref="B65:C65"/>
    <mergeCell ref="B66:C66"/>
    <mergeCell ref="B67:C67"/>
    <mergeCell ref="AF69:AG69"/>
    <mergeCell ref="AI69:AJ69"/>
    <mergeCell ref="AF71:AG71"/>
    <mergeCell ref="AI71:AJ71"/>
    <mergeCell ref="AF73:AG73"/>
    <mergeCell ref="AI73:AJ73"/>
    <mergeCell ref="AF75:AG75"/>
    <mergeCell ref="AI75:AJ75"/>
    <mergeCell ref="AF77:AG77"/>
    <mergeCell ref="AI77:AJ77"/>
    <mergeCell ref="AF79:AG79"/>
    <mergeCell ref="AI79:AJ79"/>
    <mergeCell ref="B80:C80"/>
    <mergeCell ref="B81:C81"/>
    <mergeCell ref="B82:C82"/>
    <mergeCell ref="B83:C83"/>
    <mergeCell ref="AF85:AG85"/>
    <mergeCell ref="AI85:AJ85"/>
    <mergeCell ref="AF87:AG87"/>
    <mergeCell ref="AI87:AJ87"/>
    <mergeCell ref="AF89:AG89"/>
    <mergeCell ref="AI89:AJ89"/>
    <mergeCell ref="AF91:AG91"/>
    <mergeCell ref="AI91:AJ91"/>
    <mergeCell ref="AF93:AG93"/>
    <mergeCell ref="AI93:AJ93"/>
    <mergeCell ref="AF95:AG95"/>
    <mergeCell ref="AI95:AJ95"/>
    <mergeCell ref="B96:C96"/>
    <mergeCell ref="B97:C97"/>
    <mergeCell ref="B98:C98"/>
    <mergeCell ref="B99:C99"/>
    <mergeCell ref="AF101:AG101"/>
    <mergeCell ref="AI101:AJ101"/>
    <mergeCell ref="AF103:AG103"/>
    <mergeCell ref="AI103:AJ103"/>
    <mergeCell ref="AF105:AG105"/>
    <mergeCell ref="AI105:AJ105"/>
    <mergeCell ref="AF107:AG107"/>
    <mergeCell ref="AI107:AJ107"/>
    <mergeCell ref="AF109:AG109"/>
    <mergeCell ref="AI109:AJ109"/>
    <mergeCell ref="AF111:AG111"/>
    <mergeCell ref="AI111:AJ111"/>
    <mergeCell ref="B112:C112"/>
    <mergeCell ref="B113:C113"/>
    <mergeCell ref="B114:C114"/>
    <mergeCell ref="B115:C115"/>
    <mergeCell ref="AF117:AG117"/>
    <mergeCell ref="AI117:AJ117"/>
    <mergeCell ref="AF119:AG119"/>
    <mergeCell ref="AI119:AJ119"/>
    <mergeCell ref="AF121:AG121"/>
    <mergeCell ref="AI121:AJ121"/>
    <mergeCell ref="AF123:AG123"/>
    <mergeCell ref="AI123:AJ123"/>
    <mergeCell ref="AF125:AG125"/>
    <mergeCell ref="AI125:AJ125"/>
    <mergeCell ref="AF127:AG127"/>
    <mergeCell ref="AI127:AJ127"/>
    <mergeCell ref="B128:C128"/>
    <mergeCell ref="B129:C129"/>
    <mergeCell ref="B130:C130"/>
    <mergeCell ref="B131:C131"/>
    <mergeCell ref="AF133:AG133"/>
    <mergeCell ref="AI133:AJ133"/>
    <mergeCell ref="AF135:AG135"/>
    <mergeCell ref="AI135:AJ135"/>
    <mergeCell ref="AF137:AG137"/>
    <mergeCell ref="AI137:AJ137"/>
    <mergeCell ref="AF139:AG139"/>
    <mergeCell ref="AI139:AJ139"/>
    <mergeCell ref="AF141:AG141"/>
    <mergeCell ref="AI141:AJ141"/>
    <mergeCell ref="AF143:AG143"/>
    <mergeCell ref="AI143:AJ143"/>
    <mergeCell ref="B144:C144"/>
    <mergeCell ref="B145:C145"/>
    <mergeCell ref="B146:C146"/>
    <mergeCell ref="B147:C147"/>
    <mergeCell ref="AF149:AG149"/>
    <mergeCell ref="AI149:AJ149"/>
    <mergeCell ref="AF151:AG151"/>
    <mergeCell ref="AI151:AJ151"/>
    <mergeCell ref="AF153:AG153"/>
    <mergeCell ref="AI153:AJ153"/>
    <mergeCell ref="AF155:AG155"/>
    <mergeCell ref="AI155:AJ155"/>
    <mergeCell ref="AF157:AG157"/>
    <mergeCell ref="AI157:AJ157"/>
    <mergeCell ref="AF159:AG159"/>
    <mergeCell ref="AI159:AJ159"/>
    <mergeCell ref="B160:C160"/>
    <mergeCell ref="B161:C161"/>
    <mergeCell ref="B162:C162"/>
    <mergeCell ref="B163:C163"/>
    <mergeCell ref="AF165:AG165"/>
    <mergeCell ref="AI165:AJ165"/>
    <mergeCell ref="AF167:AG167"/>
    <mergeCell ref="AI167:AJ167"/>
    <mergeCell ref="AF169:AG169"/>
    <mergeCell ref="AI169:AJ169"/>
    <mergeCell ref="AF171:AG171"/>
    <mergeCell ref="AI171:AJ171"/>
    <mergeCell ref="AF173:AG173"/>
    <mergeCell ref="AI173:AJ173"/>
    <mergeCell ref="AF175:AG175"/>
    <mergeCell ref="AI175:AJ175"/>
    <mergeCell ref="B176:C176"/>
    <mergeCell ref="B177:C177"/>
    <mergeCell ref="B178:C178"/>
    <mergeCell ref="B179:C179"/>
    <mergeCell ref="AF181:AG181"/>
    <mergeCell ref="AI181:AJ181"/>
    <mergeCell ref="AF183:AG183"/>
    <mergeCell ref="AI183:AJ183"/>
    <mergeCell ref="AF185:AG185"/>
    <mergeCell ref="AI185:AJ185"/>
    <mergeCell ref="AF187:AG187"/>
    <mergeCell ref="AI187:AJ187"/>
    <mergeCell ref="AF189:AG189"/>
    <mergeCell ref="AI189:AJ189"/>
    <mergeCell ref="AF191:AG191"/>
    <mergeCell ref="AI191:AJ191"/>
    <mergeCell ref="B192:C192"/>
    <mergeCell ref="B193:C193"/>
    <mergeCell ref="B194:C194"/>
    <mergeCell ref="B195:C195"/>
    <mergeCell ref="AF197:AG197"/>
    <mergeCell ref="AI197:AJ197"/>
    <mergeCell ref="AF199:AG199"/>
    <mergeCell ref="AI199:AJ199"/>
    <mergeCell ref="AF201:AG201"/>
    <mergeCell ref="AI201:AJ201"/>
    <mergeCell ref="AF203:AG203"/>
    <mergeCell ref="AI203:AJ203"/>
    <mergeCell ref="AF205:AG205"/>
    <mergeCell ref="AI205:AJ205"/>
    <mergeCell ref="AF207:AG207"/>
    <mergeCell ref="AI207:AJ207"/>
    <mergeCell ref="B208:C208"/>
    <mergeCell ref="B209:C209"/>
    <mergeCell ref="B210:C210"/>
    <mergeCell ref="B211:C211"/>
    <mergeCell ref="AF213:AG213"/>
    <mergeCell ref="AI213:AJ213"/>
    <mergeCell ref="AF215:AG215"/>
    <mergeCell ref="AI215:AJ215"/>
    <mergeCell ref="AF217:AG217"/>
    <mergeCell ref="AI217:AJ217"/>
    <mergeCell ref="AF219:AG219"/>
    <mergeCell ref="AI219:AJ219"/>
    <mergeCell ref="AF221:AG221"/>
    <mergeCell ref="AI221:AJ221"/>
    <mergeCell ref="AF223:AG223"/>
    <mergeCell ref="AI223:AJ223"/>
    <mergeCell ref="B224:C224"/>
    <mergeCell ref="B225:C225"/>
    <mergeCell ref="B226:C226"/>
    <mergeCell ref="B227:C227"/>
    <mergeCell ref="AF229:AG229"/>
    <mergeCell ref="AI229:AJ229"/>
    <mergeCell ref="AF231:AG231"/>
    <mergeCell ref="AI231:AJ231"/>
    <mergeCell ref="AF233:AG233"/>
    <mergeCell ref="AI233:AJ233"/>
    <mergeCell ref="AF235:AG235"/>
    <mergeCell ref="AI235:AJ235"/>
    <mergeCell ref="AF237:AG237"/>
    <mergeCell ref="AI237:AJ237"/>
    <mergeCell ref="AF239:AG239"/>
    <mergeCell ref="AI239:AJ239"/>
    <mergeCell ref="B240:C240"/>
    <mergeCell ref="B241:C241"/>
    <mergeCell ref="B242:C242"/>
    <mergeCell ref="B243:C243"/>
    <mergeCell ref="AF245:AG245"/>
    <mergeCell ref="AI245:AJ245"/>
    <mergeCell ref="AF247:AG247"/>
    <mergeCell ref="AI247:AJ247"/>
    <mergeCell ref="AF249:AG249"/>
    <mergeCell ref="AI249:AJ249"/>
    <mergeCell ref="AF251:AG251"/>
    <mergeCell ref="AI251:AJ251"/>
    <mergeCell ref="AF253:AG253"/>
    <mergeCell ref="AI253:AJ253"/>
    <mergeCell ref="AF255:AG255"/>
    <mergeCell ref="AI255:AJ255"/>
    <mergeCell ref="B256:C256"/>
    <mergeCell ref="B257:C257"/>
    <mergeCell ref="B258:C258"/>
    <mergeCell ref="B259:C259"/>
    <mergeCell ref="AF261:AG261"/>
    <mergeCell ref="AI261:AJ261"/>
    <mergeCell ref="AF263:AG263"/>
    <mergeCell ref="AI263:AJ263"/>
    <mergeCell ref="AF265:AG265"/>
    <mergeCell ref="AI265:AJ265"/>
    <mergeCell ref="AF267:AG267"/>
    <mergeCell ref="AI267:AJ267"/>
    <mergeCell ref="AF269:AG269"/>
    <mergeCell ref="AI269:AJ269"/>
    <mergeCell ref="AF271:AG271"/>
    <mergeCell ref="AI271:AJ271"/>
    <mergeCell ref="B272:C272"/>
    <mergeCell ref="B273:C273"/>
    <mergeCell ref="B274:C274"/>
    <mergeCell ref="B275:C275"/>
    <mergeCell ref="AF277:AG277"/>
    <mergeCell ref="AI277:AJ277"/>
    <mergeCell ref="AF279:AG279"/>
    <mergeCell ref="AI279:AJ279"/>
    <mergeCell ref="AF281:AG281"/>
    <mergeCell ref="AI281:AJ281"/>
    <mergeCell ref="AF283:AG283"/>
    <mergeCell ref="AI283:AJ283"/>
    <mergeCell ref="AF285:AG285"/>
    <mergeCell ref="AI285:AJ285"/>
    <mergeCell ref="AF287:AG287"/>
    <mergeCell ref="AI287:AJ287"/>
    <mergeCell ref="B288:C288"/>
    <mergeCell ref="B289:C289"/>
    <mergeCell ref="B290:C290"/>
    <mergeCell ref="B291:C291"/>
    <mergeCell ref="AF293:AG293"/>
    <mergeCell ref="AI293:AJ293"/>
    <mergeCell ref="AF295:AG295"/>
    <mergeCell ref="AI295:AJ295"/>
    <mergeCell ref="AF297:AG297"/>
    <mergeCell ref="AI297:AJ297"/>
    <mergeCell ref="AF299:AG299"/>
    <mergeCell ref="AI299:AJ299"/>
    <mergeCell ref="AF301:AG301"/>
    <mergeCell ref="AI301:AJ301"/>
    <mergeCell ref="AF303:AG303"/>
    <mergeCell ref="AI303:AJ303"/>
    <mergeCell ref="B304:C304"/>
    <mergeCell ref="B305:C305"/>
    <mergeCell ref="B306:C306"/>
    <mergeCell ref="B307:C307"/>
    <mergeCell ref="AF309:AG309"/>
    <mergeCell ref="AI309:AJ309"/>
    <mergeCell ref="AF311:AG311"/>
    <mergeCell ref="AI311:AJ311"/>
    <mergeCell ref="AF313:AG313"/>
    <mergeCell ref="AI313:AJ313"/>
    <mergeCell ref="AF315:AG315"/>
    <mergeCell ref="AI315:AJ315"/>
    <mergeCell ref="AF317:AG317"/>
    <mergeCell ref="AI317:AJ317"/>
    <mergeCell ref="AF319:AG319"/>
    <mergeCell ref="AI319:AJ319"/>
    <mergeCell ref="B320:C320"/>
    <mergeCell ref="B321:C321"/>
    <mergeCell ref="B322:C322"/>
    <mergeCell ref="B323:C323"/>
    <mergeCell ref="AF325:AG325"/>
    <mergeCell ref="AI325:AJ325"/>
    <mergeCell ref="AF327:AG327"/>
    <mergeCell ref="AI327:AJ327"/>
    <mergeCell ref="AF329:AG329"/>
    <mergeCell ref="AI329:AJ329"/>
    <mergeCell ref="AF331:AG331"/>
    <mergeCell ref="AI331:AJ331"/>
    <mergeCell ref="AF333:AG333"/>
    <mergeCell ref="AI333:AJ333"/>
    <mergeCell ref="AF335:AG335"/>
    <mergeCell ref="AI335:AJ335"/>
    <mergeCell ref="H337:J337"/>
    <mergeCell ref="K337:M337"/>
    <mergeCell ref="T337:V337"/>
    <mergeCell ref="W337:Y337"/>
    <mergeCell ref="AF337:AH337"/>
    <mergeCell ref="AI337:AK337"/>
    <mergeCell ref="C338:E338"/>
    <mergeCell ref="F338:G338"/>
    <mergeCell ref="H338:J338"/>
    <mergeCell ref="K338:M338"/>
    <mergeCell ref="O338:Q338"/>
    <mergeCell ref="R338:S338"/>
    <mergeCell ref="T338:V338"/>
    <mergeCell ref="W338:Y338"/>
    <mergeCell ref="AA338:AC338"/>
    <mergeCell ref="AD338:AE338"/>
    <mergeCell ref="AF338:AH338"/>
    <mergeCell ref="AI338:AK338"/>
    <mergeCell ref="C339:E339"/>
    <mergeCell ref="F339:G339"/>
    <mergeCell ref="H339:J339"/>
    <mergeCell ref="K339:M339"/>
    <mergeCell ref="O339:Q339"/>
    <mergeCell ref="R339:S339"/>
    <mergeCell ref="T339:V339"/>
    <mergeCell ref="W339:Y339"/>
    <mergeCell ref="AA339:AC339"/>
    <mergeCell ref="AD339:AE339"/>
    <mergeCell ref="AF339:AH339"/>
    <mergeCell ref="AI339:AK339"/>
    <mergeCell ref="C340:E340"/>
    <mergeCell ref="F340:G340"/>
    <mergeCell ref="H340:J340"/>
    <mergeCell ref="K340:M340"/>
    <mergeCell ref="O340:Q340"/>
    <mergeCell ref="R340:S340"/>
    <mergeCell ref="T340:V340"/>
    <mergeCell ref="W340:Y340"/>
    <mergeCell ref="AA340:AC340"/>
    <mergeCell ref="AD340:AE340"/>
    <mergeCell ref="AF340:AH340"/>
    <mergeCell ref="AI340:AK340"/>
    <mergeCell ref="C341:G341"/>
    <mergeCell ref="O341:S341"/>
    <mergeCell ref="AA341:AE341"/>
    <mergeCell ref="D342:F342"/>
    <mergeCell ref="P342:R342"/>
    <mergeCell ref="AB342:AD342"/>
    <mergeCell ref="C343:G343"/>
    <mergeCell ref="H343:J343"/>
    <mergeCell ref="K343:M343"/>
    <mergeCell ref="O343:S343"/>
    <mergeCell ref="T343:V343"/>
    <mergeCell ref="W343:Y343"/>
    <mergeCell ref="AA343:AE343"/>
    <mergeCell ref="AF343:AH343"/>
    <mergeCell ref="AI343:AK343"/>
    <mergeCell ref="H345:J345"/>
    <mergeCell ref="K345:M345"/>
    <mergeCell ref="T345:V345"/>
    <mergeCell ref="W345:Y345"/>
    <mergeCell ref="AF345:AH345"/>
    <mergeCell ref="AI345:AK345"/>
    <mergeCell ref="C346:E346"/>
    <mergeCell ref="F346:G346"/>
    <mergeCell ref="H346:J346"/>
    <mergeCell ref="K346:M346"/>
    <mergeCell ref="O346:Q346"/>
    <mergeCell ref="R346:S346"/>
    <mergeCell ref="T346:V346"/>
    <mergeCell ref="W346:Y346"/>
    <mergeCell ref="AA346:AC346"/>
    <mergeCell ref="AD346:AE346"/>
    <mergeCell ref="AF346:AH346"/>
    <mergeCell ref="AI346:AK346"/>
    <mergeCell ref="C347:E347"/>
    <mergeCell ref="F347:G347"/>
    <mergeCell ref="H347:J347"/>
    <mergeCell ref="K347:M347"/>
    <mergeCell ref="O347:Q347"/>
    <mergeCell ref="R347:S347"/>
    <mergeCell ref="T347:V347"/>
    <mergeCell ref="W347:Y347"/>
    <mergeCell ref="AA347:AC347"/>
    <mergeCell ref="AD347:AE347"/>
    <mergeCell ref="AF347:AH347"/>
    <mergeCell ref="AI347:AK347"/>
    <mergeCell ref="C348:E348"/>
    <mergeCell ref="F348:G348"/>
    <mergeCell ref="H348:J348"/>
    <mergeCell ref="K348:M348"/>
    <mergeCell ref="O348:Q348"/>
    <mergeCell ref="R348:S348"/>
    <mergeCell ref="T348:V348"/>
    <mergeCell ref="W348:Y348"/>
    <mergeCell ref="AA348:AC348"/>
    <mergeCell ref="AD348:AE348"/>
    <mergeCell ref="AF348:AH348"/>
    <mergeCell ref="AI348:AK348"/>
    <mergeCell ref="C349:G349"/>
    <mergeCell ref="O349:S349"/>
    <mergeCell ref="AA349:AE349"/>
    <mergeCell ref="D350:F350"/>
    <mergeCell ref="P350:R350"/>
    <mergeCell ref="AB350:AD350"/>
    <mergeCell ref="C351:G351"/>
    <mergeCell ref="H351:J351"/>
    <mergeCell ref="K351:M351"/>
    <mergeCell ref="O351:S351"/>
    <mergeCell ref="T351:V351"/>
    <mergeCell ref="W351:Y351"/>
    <mergeCell ref="AA351:AE351"/>
    <mergeCell ref="AF351:AH351"/>
    <mergeCell ref="AI351:AK351"/>
    <mergeCell ref="C4:G5"/>
    <mergeCell ref="H4:K5"/>
    <mergeCell ref="L4:L5"/>
    <mergeCell ref="M4:Q5"/>
    <mergeCell ref="R4:V5"/>
    <mergeCell ref="AA7:AE8"/>
    <mergeCell ref="AF7:AH8"/>
    <mergeCell ref="AI7:AK8"/>
    <mergeCell ref="A9:A12"/>
    <mergeCell ref="B9:B10"/>
    <mergeCell ref="C9:C10"/>
    <mergeCell ref="D9:E10"/>
    <mergeCell ref="W9:W12"/>
    <mergeCell ref="AA9:AE10"/>
    <mergeCell ref="AF9:AH10"/>
    <mergeCell ref="AI9:AK10"/>
    <mergeCell ref="B11:B12"/>
    <mergeCell ref="C11:C12"/>
    <mergeCell ref="D11:E12"/>
    <mergeCell ref="F11:F12"/>
    <mergeCell ref="G11:G12"/>
    <mergeCell ref="AA11:AE12"/>
    <mergeCell ref="AF11:AH12"/>
    <mergeCell ref="AI11:AK12"/>
    <mergeCell ref="A14:C15"/>
    <mergeCell ref="AF14:AH15"/>
    <mergeCell ref="AI14:AK15"/>
    <mergeCell ref="AF16:AF19"/>
    <mergeCell ref="AG16:AG19"/>
    <mergeCell ref="AH16:AH19"/>
    <mergeCell ref="AI16:AI19"/>
    <mergeCell ref="AJ16:AJ19"/>
    <mergeCell ref="AK16:AK19"/>
    <mergeCell ref="B20:B21"/>
    <mergeCell ref="AH20:AH21"/>
    <mergeCell ref="AK20:AK21"/>
    <mergeCell ref="B22:B23"/>
    <mergeCell ref="AH22:AH23"/>
    <mergeCell ref="AK22:AK23"/>
    <mergeCell ref="B24:B25"/>
    <mergeCell ref="AH24:AH25"/>
    <mergeCell ref="AK24:AK25"/>
    <mergeCell ref="B26:B27"/>
    <mergeCell ref="AH26:AH27"/>
    <mergeCell ref="AK26:AK27"/>
    <mergeCell ref="B28:B29"/>
    <mergeCell ref="AH28:AH29"/>
    <mergeCell ref="AK28:AK29"/>
    <mergeCell ref="B30:B31"/>
    <mergeCell ref="AH30:AH31"/>
    <mergeCell ref="AK30:AK31"/>
    <mergeCell ref="AF32:AF35"/>
    <mergeCell ref="AG32:AG35"/>
    <mergeCell ref="AH32:AH35"/>
    <mergeCell ref="AI32:AI35"/>
    <mergeCell ref="AJ32:AJ35"/>
    <mergeCell ref="AK32:AK35"/>
    <mergeCell ref="B36:B37"/>
    <mergeCell ref="AH36:AH37"/>
    <mergeCell ref="AK36:AK37"/>
    <mergeCell ref="B38:B39"/>
    <mergeCell ref="AH38:AH39"/>
    <mergeCell ref="AK38:AK39"/>
    <mergeCell ref="B40:B41"/>
    <mergeCell ref="AH40:AH41"/>
    <mergeCell ref="AK40:AK41"/>
    <mergeCell ref="B42:B43"/>
    <mergeCell ref="AH42:AH43"/>
    <mergeCell ref="AK42:AK43"/>
    <mergeCell ref="B44:B45"/>
    <mergeCell ref="AH44:AH45"/>
    <mergeCell ref="AK44:AK45"/>
    <mergeCell ref="B46:B47"/>
    <mergeCell ref="AH46:AH47"/>
    <mergeCell ref="AK46:AK47"/>
    <mergeCell ref="AF48:AF51"/>
    <mergeCell ref="AG48:AG51"/>
    <mergeCell ref="AH48:AH51"/>
    <mergeCell ref="AI48:AI51"/>
    <mergeCell ref="AJ48:AJ51"/>
    <mergeCell ref="AK48:AK51"/>
    <mergeCell ref="B52:B53"/>
    <mergeCell ref="AH52:AH53"/>
    <mergeCell ref="AK52:AK53"/>
    <mergeCell ref="B54:B55"/>
    <mergeCell ref="AH54:AH55"/>
    <mergeCell ref="AK54:AK55"/>
    <mergeCell ref="B56:B57"/>
    <mergeCell ref="AH56:AH57"/>
    <mergeCell ref="AK56:AK57"/>
    <mergeCell ref="B58:B59"/>
    <mergeCell ref="AH58:AH59"/>
    <mergeCell ref="AK58:AK59"/>
    <mergeCell ref="B60:B61"/>
    <mergeCell ref="AH60:AH61"/>
    <mergeCell ref="AK60:AK61"/>
    <mergeCell ref="B62:B63"/>
    <mergeCell ref="AH62:AH63"/>
    <mergeCell ref="AK62:AK63"/>
    <mergeCell ref="AF64:AF67"/>
    <mergeCell ref="AG64:AG67"/>
    <mergeCell ref="AH64:AH67"/>
    <mergeCell ref="AI64:AI67"/>
    <mergeCell ref="AJ64:AJ67"/>
    <mergeCell ref="AK64:AK67"/>
    <mergeCell ref="B68:B69"/>
    <mergeCell ref="AH68:AH69"/>
    <mergeCell ref="AK68:AK69"/>
    <mergeCell ref="B70:B71"/>
    <mergeCell ref="AH70:AH71"/>
    <mergeCell ref="AK70:AK71"/>
    <mergeCell ref="B72:B73"/>
    <mergeCell ref="AH72:AH73"/>
    <mergeCell ref="AK72:AK73"/>
    <mergeCell ref="B74:B75"/>
    <mergeCell ref="AH74:AH75"/>
    <mergeCell ref="AK74:AK75"/>
    <mergeCell ref="B76:B77"/>
    <mergeCell ref="AH76:AH77"/>
    <mergeCell ref="AK76:AK77"/>
    <mergeCell ref="B78:B79"/>
    <mergeCell ref="AH78:AH79"/>
    <mergeCell ref="AK78:AK79"/>
    <mergeCell ref="AF80:AF83"/>
    <mergeCell ref="AG80:AG83"/>
    <mergeCell ref="AH80:AH83"/>
    <mergeCell ref="AI80:AI83"/>
    <mergeCell ref="AJ80:AJ83"/>
    <mergeCell ref="AK80:AK83"/>
    <mergeCell ref="B84:B85"/>
    <mergeCell ref="AH84:AH85"/>
    <mergeCell ref="AK84:AK85"/>
    <mergeCell ref="B86:B87"/>
    <mergeCell ref="AH86:AH87"/>
    <mergeCell ref="AK86:AK87"/>
    <mergeCell ref="B88:B89"/>
    <mergeCell ref="AH88:AH89"/>
    <mergeCell ref="AK88:AK89"/>
    <mergeCell ref="B90:B91"/>
    <mergeCell ref="AH90:AH91"/>
    <mergeCell ref="AK90:AK91"/>
    <mergeCell ref="B92:B93"/>
    <mergeCell ref="AH92:AH93"/>
    <mergeCell ref="AK92:AK93"/>
    <mergeCell ref="B94:B95"/>
    <mergeCell ref="AH94:AH95"/>
    <mergeCell ref="AK94:AK95"/>
    <mergeCell ref="AF96:AF99"/>
    <mergeCell ref="AG96:AG99"/>
    <mergeCell ref="AH96:AH99"/>
    <mergeCell ref="AI96:AI99"/>
    <mergeCell ref="AJ96:AJ99"/>
    <mergeCell ref="AK96:AK99"/>
    <mergeCell ref="B100:B101"/>
    <mergeCell ref="AH100:AH101"/>
    <mergeCell ref="AK100:AK101"/>
    <mergeCell ref="B102:B103"/>
    <mergeCell ref="AH102:AH103"/>
    <mergeCell ref="AK102:AK103"/>
    <mergeCell ref="B104:B105"/>
    <mergeCell ref="AH104:AH105"/>
    <mergeCell ref="AK104:AK105"/>
    <mergeCell ref="B106:B107"/>
    <mergeCell ref="AH106:AH107"/>
    <mergeCell ref="AK106:AK107"/>
    <mergeCell ref="B108:B109"/>
    <mergeCell ref="AH108:AH109"/>
    <mergeCell ref="AK108:AK109"/>
    <mergeCell ref="B110:B111"/>
    <mergeCell ref="AH110:AH111"/>
    <mergeCell ref="AK110:AK111"/>
    <mergeCell ref="AF112:AF115"/>
    <mergeCell ref="AG112:AG115"/>
    <mergeCell ref="AH112:AH115"/>
    <mergeCell ref="AI112:AI115"/>
    <mergeCell ref="AJ112:AJ115"/>
    <mergeCell ref="AK112:AK115"/>
    <mergeCell ref="B116:B117"/>
    <mergeCell ref="AH116:AH117"/>
    <mergeCell ref="AK116:AK117"/>
    <mergeCell ref="B118:B119"/>
    <mergeCell ref="AH118:AH119"/>
    <mergeCell ref="AK118:AK119"/>
    <mergeCell ref="B120:B121"/>
    <mergeCell ref="AH120:AH121"/>
    <mergeCell ref="AK120:AK121"/>
    <mergeCell ref="B122:B123"/>
    <mergeCell ref="AH122:AH123"/>
    <mergeCell ref="AK122:AK123"/>
    <mergeCell ref="B124:B125"/>
    <mergeCell ref="AH124:AH125"/>
    <mergeCell ref="AK124:AK125"/>
    <mergeCell ref="B126:B127"/>
    <mergeCell ref="AH126:AH127"/>
    <mergeCell ref="AK126:AK127"/>
    <mergeCell ref="AF128:AF131"/>
    <mergeCell ref="AG128:AG131"/>
    <mergeCell ref="AH128:AH131"/>
    <mergeCell ref="AI128:AI131"/>
    <mergeCell ref="AJ128:AJ131"/>
    <mergeCell ref="AK128:AK131"/>
    <mergeCell ref="B132:B133"/>
    <mergeCell ref="AH132:AH133"/>
    <mergeCell ref="AK132:AK133"/>
    <mergeCell ref="B134:B135"/>
    <mergeCell ref="AH134:AH135"/>
    <mergeCell ref="AK134:AK135"/>
    <mergeCell ref="B136:B137"/>
    <mergeCell ref="AH136:AH137"/>
    <mergeCell ref="AK136:AK137"/>
    <mergeCell ref="B138:B139"/>
    <mergeCell ref="AH138:AH139"/>
    <mergeCell ref="AK138:AK139"/>
    <mergeCell ref="B140:B141"/>
    <mergeCell ref="AH140:AH141"/>
    <mergeCell ref="AK140:AK141"/>
    <mergeCell ref="B142:B143"/>
    <mergeCell ref="AH142:AH143"/>
    <mergeCell ref="AK142:AK143"/>
    <mergeCell ref="AF144:AF147"/>
    <mergeCell ref="AG144:AG147"/>
    <mergeCell ref="AH144:AH147"/>
    <mergeCell ref="AI144:AI147"/>
    <mergeCell ref="AJ144:AJ147"/>
    <mergeCell ref="AK144:AK147"/>
    <mergeCell ref="B148:B149"/>
    <mergeCell ref="AH148:AH149"/>
    <mergeCell ref="AK148:AK149"/>
    <mergeCell ref="B150:B151"/>
    <mergeCell ref="AH150:AH151"/>
    <mergeCell ref="AK150:AK151"/>
    <mergeCell ref="B152:B153"/>
    <mergeCell ref="AH152:AH153"/>
    <mergeCell ref="AK152:AK153"/>
    <mergeCell ref="B154:B155"/>
    <mergeCell ref="AH154:AH155"/>
    <mergeCell ref="AK154:AK155"/>
    <mergeCell ref="B156:B157"/>
    <mergeCell ref="AH156:AH157"/>
    <mergeCell ref="AK156:AK157"/>
    <mergeCell ref="B158:B159"/>
    <mergeCell ref="AH158:AH159"/>
    <mergeCell ref="AK158:AK159"/>
    <mergeCell ref="AF160:AF163"/>
    <mergeCell ref="AG160:AG163"/>
    <mergeCell ref="AH160:AH163"/>
    <mergeCell ref="AI160:AI163"/>
    <mergeCell ref="AJ160:AJ163"/>
    <mergeCell ref="AK160:AK163"/>
    <mergeCell ref="B164:B165"/>
    <mergeCell ref="AH164:AH165"/>
    <mergeCell ref="AK164:AK165"/>
    <mergeCell ref="B166:B167"/>
    <mergeCell ref="AH166:AH167"/>
    <mergeCell ref="AK166:AK167"/>
    <mergeCell ref="B168:B169"/>
    <mergeCell ref="AH168:AH169"/>
    <mergeCell ref="AK168:AK169"/>
    <mergeCell ref="B170:B171"/>
    <mergeCell ref="AH170:AH171"/>
    <mergeCell ref="AK170:AK171"/>
    <mergeCell ref="B172:B173"/>
    <mergeCell ref="AH172:AH173"/>
    <mergeCell ref="AK172:AK173"/>
    <mergeCell ref="B174:B175"/>
    <mergeCell ref="AH174:AH175"/>
    <mergeCell ref="AK174:AK175"/>
    <mergeCell ref="AF176:AF179"/>
    <mergeCell ref="AG176:AG179"/>
    <mergeCell ref="AH176:AH179"/>
    <mergeCell ref="AI176:AI179"/>
    <mergeCell ref="AJ176:AJ179"/>
    <mergeCell ref="AK176:AK179"/>
    <mergeCell ref="B180:B181"/>
    <mergeCell ref="AH180:AH181"/>
    <mergeCell ref="AK180:AK181"/>
    <mergeCell ref="B182:B183"/>
    <mergeCell ref="AH182:AH183"/>
    <mergeCell ref="AK182:AK183"/>
    <mergeCell ref="B184:B185"/>
    <mergeCell ref="AH184:AH185"/>
    <mergeCell ref="AK184:AK185"/>
    <mergeCell ref="B186:B187"/>
    <mergeCell ref="AH186:AH187"/>
    <mergeCell ref="AK186:AK187"/>
    <mergeCell ref="B188:B189"/>
    <mergeCell ref="AH188:AH189"/>
    <mergeCell ref="AK188:AK189"/>
    <mergeCell ref="B190:B191"/>
    <mergeCell ref="AH190:AH191"/>
    <mergeCell ref="AK190:AK191"/>
    <mergeCell ref="AF192:AF195"/>
    <mergeCell ref="AG192:AG195"/>
    <mergeCell ref="AH192:AH195"/>
    <mergeCell ref="AI192:AI195"/>
    <mergeCell ref="AJ192:AJ195"/>
    <mergeCell ref="AK192:AK195"/>
    <mergeCell ref="B196:B197"/>
    <mergeCell ref="AH196:AH197"/>
    <mergeCell ref="AK196:AK197"/>
    <mergeCell ref="B198:B199"/>
    <mergeCell ref="AH198:AH199"/>
    <mergeCell ref="AK198:AK199"/>
    <mergeCell ref="B200:B201"/>
    <mergeCell ref="AH200:AH201"/>
    <mergeCell ref="AK200:AK201"/>
    <mergeCell ref="B202:B203"/>
    <mergeCell ref="AH202:AH203"/>
    <mergeCell ref="AK202:AK203"/>
    <mergeCell ref="B204:B205"/>
    <mergeCell ref="AH204:AH205"/>
    <mergeCell ref="AK204:AK205"/>
    <mergeCell ref="B206:B207"/>
    <mergeCell ref="AH206:AH207"/>
    <mergeCell ref="AK206:AK207"/>
    <mergeCell ref="AF208:AF211"/>
    <mergeCell ref="AG208:AG211"/>
    <mergeCell ref="AH208:AH211"/>
    <mergeCell ref="AI208:AI211"/>
    <mergeCell ref="AJ208:AJ211"/>
    <mergeCell ref="AK208:AK211"/>
    <mergeCell ref="B212:B213"/>
    <mergeCell ref="AH212:AH213"/>
    <mergeCell ref="AK212:AK213"/>
    <mergeCell ref="B214:B215"/>
    <mergeCell ref="AH214:AH215"/>
    <mergeCell ref="AK214:AK215"/>
    <mergeCell ref="B216:B217"/>
    <mergeCell ref="AH216:AH217"/>
    <mergeCell ref="AK216:AK217"/>
    <mergeCell ref="B218:B219"/>
    <mergeCell ref="AH218:AH219"/>
    <mergeCell ref="AK218:AK219"/>
    <mergeCell ref="B220:B221"/>
    <mergeCell ref="AH220:AH221"/>
    <mergeCell ref="AK220:AK221"/>
    <mergeCell ref="B222:B223"/>
    <mergeCell ref="AH222:AH223"/>
    <mergeCell ref="AK222:AK223"/>
    <mergeCell ref="AF224:AF227"/>
    <mergeCell ref="AG224:AG227"/>
    <mergeCell ref="AH224:AH227"/>
    <mergeCell ref="AI224:AI227"/>
    <mergeCell ref="AJ224:AJ227"/>
    <mergeCell ref="AK224:AK227"/>
    <mergeCell ref="B228:B229"/>
    <mergeCell ref="AH228:AH229"/>
    <mergeCell ref="AK228:AK229"/>
    <mergeCell ref="B230:B231"/>
    <mergeCell ref="AH230:AH231"/>
    <mergeCell ref="AK230:AK231"/>
    <mergeCell ref="B232:B233"/>
    <mergeCell ref="AH232:AH233"/>
    <mergeCell ref="AK232:AK233"/>
    <mergeCell ref="B234:B235"/>
    <mergeCell ref="AH234:AH235"/>
    <mergeCell ref="AK234:AK235"/>
    <mergeCell ref="B236:B237"/>
    <mergeCell ref="AH236:AH237"/>
    <mergeCell ref="AK236:AK237"/>
    <mergeCell ref="B238:B239"/>
    <mergeCell ref="AH238:AH239"/>
    <mergeCell ref="AK238:AK239"/>
    <mergeCell ref="AF240:AF243"/>
    <mergeCell ref="AG240:AG243"/>
    <mergeCell ref="AH240:AH243"/>
    <mergeCell ref="AI240:AI243"/>
    <mergeCell ref="AJ240:AJ243"/>
    <mergeCell ref="AK240:AK243"/>
    <mergeCell ref="B244:B245"/>
    <mergeCell ref="AH244:AH245"/>
    <mergeCell ref="AK244:AK245"/>
    <mergeCell ref="B246:B247"/>
    <mergeCell ref="AH246:AH247"/>
    <mergeCell ref="AK246:AK247"/>
    <mergeCell ref="B248:B249"/>
    <mergeCell ref="AH248:AH249"/>
    <mergeCell ref="AK248:AK249"/>
    <mergeCell ref="B250:B251"/>
    <mergeCell ref="AH250:AH251"/>
    <mergeCell ref="AK250:AK251"/>
    <mergeCell ref="B252:B253"/>
    <mergeCell ref="AH252:AH253"/>
    <mergeCell ref="AK252:AK253"/>
    <mergeCell ref="B254:B255"/>
    <mergeCell ref="AH254:AH255"/>
    <mergeCell ref="AK254:AK255"/>
    <mergeCell ref="AF256:AF259"/>
    <mergeCell ref="AG256:AG259"/>
    <mergeCell ref="AH256:AH259"/>
    <mergeCell ref="AI256:AI259"/>
    <mergeCell ref="AJ256:AJ259"/>
    <mergeCell ref="AK256:AK259"/>
    <mergeCell ref="B260:B261"/>
    <mergeCell ref="AH260:AH261"/>
    <mergeCell ref="AK260:AK261"/>
    <mergeCell ref="B262:B263"/>
    <mergeCell ref="AH262:AH263"/>
    <mergeCell ref="AK262:AK263"/>
    <mergeCell ref="B264:B265"/>
    <mergeCell ref="AH264:AH265"/>
    <mergeCell ref="AK264:AK265"/>
    <mergeCell ref="B266:B267"/>
    <mergeCell ref="AH266:AH267"/>
    <mergeCell ref="AK266:AK267"/>
    <mergeCell ref="B268:B269"/>
    <mergeCell ref="AH268:AH269"/>
    <mergeCell ref="AK268:AK269"/>
    <mergeCell ref="B270:B271"/>
    <mergeCell ref="AH270:AH271"/>
    <mergeCell ref="AK270:AK271"/>
    <mergeCell ref="AF272:AF275"/>
    <mergeCell ref="AG272:AG275"/>
    <mergeCell ref="AH272:AH275"/>
    <mergeCell ref="AI272:AI275"/>
    <mergeCell ref="AJ272:AJ275"/>
    <mergeCell ref="AK272:AK275"/>
    <mergeCell ref="B276:B277"/>
    <mergeCell ref="AH276:AH277"/>
    <mergeCell ref="AK276:AK277"/>
    <mergeCell ref="B278:B279"/>
    <mergeCell ref="AH278:AH279"/>
    <mergeCell ref="AK278:AK279"/>
    <mergeCell ref="B280:B281"/>
    <mergeCell ref="AH280:AH281"/>
    <mergeCell ref="AK280:AK281"/>
    <mergeCell ref="B282:B283"/>
    <mergeCell ref="AH282:AH283"/>
    <mergeCell ref="AK282:AK283"/>
    <mergeCell ref="B284:B285"/>
    <mergeCell ref="AH284:AH285"/>
    <mergeCell ref="AK284:AK285"/>
    <mergeCell ref="B286:B287"/>
    <mergeCell ref="AH286:AH287"/>
    <mergeCell ref="AK286:AK287"/>
    <mergeCell ref="AF288:AF291"/>
    <mergeCell ref="AG288:AG291"/>
    <mergeCell ref="AH288:AH291"/>
    <mergeCell ref="AI288:AI291"/>
    <mergeCell ref="AJ288:AJ291"/>
    <mergeCell ref="AK288:AK291"/>
    <mergeCell ref="B292:B293"/>
    <mergeCell ref="AH292:AH293"/>
    <mergeCell ref="AK292:AK293"/>
    <mergeCell ref="B294:B295"/>
    <mergeCell ref="AH294:AH295"/>
    <mergeCell ref="AK294:AK295"/>
    <mergeCell ref="B296:B297"/>
    <mergeCell ref="AH296:AH297"/>
    <mergeCell ref="AK296:AK297"/>
    <mergeCell ref="B298:B299"/>
    <mergeCell ref="AH298:AH299"/>
    <mergeCell ref="AK298:AK299"/>
    <mergeCell ref="B300:B301"/>
    <mergeCell ref="AH300:AH301"/>
    <mergeCell ref="AK300:AK301"/>
    <mergeCell ref="B302:B303"/>
    <mergeCell ref="AH302:AH303"/>
    <mergeCell ref="AK302:AK303"/>
    <mergeCell ref="AF304:AF307"/>
    <mergeCell ref="AG304:AG307"/>
    <mergeCell ref="AH304:AH307"/>
    <mergeCell ref="AI304:AI307"/>
    <mergeCell ref="AJ304:AJ307"/>
    <mergeCell ref="AK304:AK307"/>
    <mergeCell ref="B308:B309"/>
    <mergeCell ref="AH308:AH309"/>
    <mergeCell ref="AK308:AK309"/>
    <mergeCell ref="B310:B311"/>
    <mergeCell ref="AH310:AH311"/>
    <mergeCell ref="AK310:AK311"/>
    <mergeCell ref="B312:B313"/>
    <mergeCell ref="AH312:AH313"/>
    <mergeCell ref="AK312:AK313"/>
    <mergeCell ref="B314:B315"/>
    <mergeCell ref="AH314:AH315"/>
    <mergeCell ref="AK314:AK315"/>
    <mergeCell ref="B316:B317"/>
    <mergeCell ref="AH316:AH317"/>
    <mergeCell ref="AK316:AK317"/>
    <mergeCell ref="B318:B319"/>
    <mergeCell ref="AH318:AH319"/>
    <mergeCell ref="AK318:AK319"/>
    <mergeCell ref="AF320:AF323"/>
    <mergeCell ref="AG320:AG323"/>
    <mergeCell ref="AH320:AH323"/>
    <mergeCell ref="AI320:AI323"/>
    <mergeCell ref="AJ320:AJ323"/>
    <mergeCell ref="AK320:AK323"/>
    <mergeCell ref="B324:B325"/>
    <mergeCell ref="AH324:AH325"/>
    <mergeCell ref="AK324:AK325"/>
    <mergeCell ref="B326:B327"/>
    <mergeCell ref="AH326:AH327"/>
    <mergeCell ref="AK326:AK327"/>
    <mergeCell ref="B328:B329"/>
    <mergeCell ref="AH328:AH329"/>
    <mergeCell ref="AK328:AK329"/>
    <mergeCell ref="B330:B331"/>
    <mergeCell ref="AH330:AH331"/>
    <mergeCell ref="AK330:AK331"/>
    <mergeCell ref="B332:B333"/>
    <mergeCell ref="AH332:AH333"/>
    <mergeCell ref="AK332:AK333"/>
    <mergeCell ref="B334:B335"/>
    <mergeCell ref="AH334:AH335"/>
    <mergeCell ref="AK334:AK335"/>
    <mergeCell ref="H341:J342"/>
    <mergeCell ref="K341:M342"/>
    <mergeCell ref="T341:V342"/>
    <mergeCell ref="W341:Y342"/>
    <mergeCell ref="AF341:AH342"/>
    <mergeCell ref="AI341:AK342"/>
    <mergeCell ref="H349:J350"/>
    <mergeCell ref="K349:M350"/>
    <mergeCell ref="T349:V350"/>
    <mergeCell ref="W349:Y350"/>
    <mergeCell ref="AF349:AH350"/>
    <mergeCell ref="AI349:AK350"/>
    <mergeCell ref="A16:A31"/>
    <mergeCell ref="A32:A47"/>
    <mergeCell ref="A48:A63"/>
    <mergeCell ref="A64:A79"/>
    <mergeCell ref="A80:A95"/>
    <mergeCell ref="A96:A111"/>
    <mergeCell ref="A112:A127"/>
    <mergeCell ref="A128:A143"/>
    <mergeCell ref="A144:A159"/>
    <mergeCell ref="A160:A175"/>
    <mergeCell ref="A176:A191"/>
    <mergeCell ref="A192:A207"/>
    <mergeCell ref="A208:A223"/>
    <mergeCell ref="A224:A239"/>
    <mergeCell ref="A240:A255"/>
    <mergeCell ref="A256:A271"/>
    <mergeCell ref="A272:A287"/>
    <mergeCell ref="A288:A303"/>
    <mergeCell ref="A304:A319"/>
    <mergeCell ref="A320:A335"/>
  </mergeCells>
  <phoneticPr fontId="2"/>
  <conditionalFormatting sqref="AN12 D18:AE18">
    <cfRule type="containsText" dxfId="1232" priority="1438" text="日">
      <formula>NOT(ISERROR(SEARCH("日",D12)))</formula>
    </cfRule>
    <cfRule type="containsText" dxfId="1231" priority="1439" text="土">
      <formula>NOT(ISERROR(SEARCH("土",D12)))</formula>
    </cfRule>
  </conditionalFormatting>
  <conditionalFormatting sqref="D30 F30:AE30">
    <cfRule type="containsText" dxfId="1230" priority="1436" text="正月">
      <formula>NOT(ISERROR(SEARCH("正月",D30)))</formula>
    </cfRule>
    <cfRule type="containsText" dxfId="1229" priority="1437" text="夏休">
      <formula>NOT(ISERROR(SEARCH("夏休",D30)))</formula>
    </cfRule>
  </conditionalFormatting>
  <conditionalFormatting sqref="D31 F31:AE31">
    <cfRule type="containsText" dxfId="1228" priority="1434" text="正月">
      <formula>NOT(ISERROR(SEARCH("正月",D31)))</formula>
    </cfRule>
    <cfRule type="containsText" dxfId="1227" priority="1435" text="夏休">
      <formula>NOT(ISERROR(SEARCH("夏休",D31)))</formula>
    </cfRule>
  </conditionalFormatting>
  <conditionalFormatting sqref="D130:AE130">
    <cfRule type="containsText" dxfId="1226" priority="1432" text="日">
      <formula>NOT(ISERROR(SEARCH("日",D130)))</formula>
    </cfRule>
    <cfRule type="containsText" dxfId="1225" priority="1433" text="土">
      <formula>NOT(ISERROR(SEARCH("土",D130)))</formula>
    </cfRule>
  </conditionalFormatting>
  <conditionalFormatting sqref="D226:AE226">
    <cfRule type="containsText" dxfId="1224" priority="1430" text="日">
      <formula>NOT(ISERROR(SEARCH("日",D226)))</formula>
    </cfRule>
    <cfRule type="containsText" dxfId="1223" priority="1431" text="土">
      <formula>NOT(ISERROR(SEARCH("土",D226)))</formula>
    </cfRule>
  </conditionalFormatting>
  <conditionalFormatting sqref="D306:AE306">
    <cfRule type="containsText" dxfId="1222" priority="1428" text="日">
      <formula>NOT(ISERROR(SEARCH("日",D306)))</formula>
    </cfRule>
    <cfRule type="containsText" dxfId="1221" priority="1429" text="土">
      <formula>NOT(ISERROR(SEARCH("土",D306)))</formula>
    </cfRule>
  </conditionalFormatting>
  <conditionalFormatting sqref="D30:D31 F30:AE31">
    <cfRule type="containsText" dxfId="1220" priority="1320" text="中止">
      <formula>NOT(ISERROR(SEARCH("中止",D30)))</formula>
    </cfRule>
    <cfRule type="containsText" dxfId="1219" priority="1427" text="休">
      <formula>NOT(ISERROR(SEARCH("休",D30)))</formula>
    </cfRule>
  </conditionalFormatting>
  <conditionalFormatting sqref="D18">
    <cfRule type="expression" dxfId="1218" priority="1426">
      <formula>IF($D$19&lt;&gt;""+$E$18,)</formula>
    </cfRule>
  </conditionalFormatting>
  <conditionalFormatting sqref="D18:AE18">
    <cfRule type="expression" dxfId="1217" priority="1425">
      <formula>IF(COUNTIF(D19,"*日*"),TRUE,FALSE)</formula>
    </cfRule>
  </conditionalFormatting>
  <conditionalFormatting sqref="D34:AE34">
    <cfRule type="containsText" dxfId="1216" priority="1423" text="日">
      <formula>NOT(ISERROR(SEARCH("日",D34)))</formula>
    </cfRule>
    <cfRule type="containsText" dxfId="1215" priority="1424" text="土">
      <formula>NOT(ISERROR(SEARCH("土",D34)))</formula>
    </cfRule>
  </conditionalFormatting>
  <conditionalFormatting sqref="D34:AE34">
    <cfRule type="expression" dxfId="1214" priority="1422">
      <formula>IF($D$19&lt;&gt;""+$E$18,)</formula>
    </cfRule>
  </conditionalFormatting>
  <conditionalFormatting sqref="D34:AE34">
    <cfRule type="expression" dxfId="1213" priority="1421">
      <formula>IF(COUNTIF(D35,"*日*"),TRUE,FALSE)</formula>
    </cfRule>
  </conditionalFormatting>
  <conditionalFormatting sqref="D50:AE50">
    <cfRule type="containsText" dxfId="1212" priority="1419" text="日">
      <formula>NOT(ISERROR(SEARCH("日",D50)))</formula>
    </cfRule>
    <cfRule type="containsText" dxfId="1211" priority="1420" text="土">
      <formula>NOT(ISERROR(SEARCH("土",D50)))</formula>
    </cfRule>
  </conditionalFormatting>
  <conditionalFormatting sqref="D50:AE50">
    <cfRule type="expression" dxfId="1210" priority="1418">
      <formula>IF($D$19&lt;&gt;""+$E$18,)</formula>
    </cfRule>
  </conditionalFormatting>
  <conditionalFormatting sqref="D50:AE50">
    <cfRule type="expression" dxfId="1209" priority="1417">
      <formula>IF(COUNTIF(D51,"*日*"),TRUE,FALSE)</formula>
    </cfRule>
  </conditionalFormatting>
  <conditionalFormatting sqref="D66:AE66">
    <cfRule type="containsText" dxfId="1208" priority="1415" text="日">
      <formula>NOT(ISERROR(SEARCH("日",D66)))</formula>
    </cfRule>
    <cfRule type="containsText" dxfId="1207" priority="1416" text="土">
      <formula>NOT(ISERROR(SEARCH("土",D66)))</formula>
    </cfRule>
  </conditionalFormatting>
  <conditionalFormatting sqref="D66:AE66">
    <cfRule type="expression" dxfId="1206" priority="1414">
      <formula>IF($D$19&lt;&gt;""+$E$18,)</formula>
    </cfRule>
  </conditionalFormatting>
  <conditionalFormatting sqref="D66:AE66">
    <cfRule type="expression" dxfId="1205" priority="1413">
      <formula>IF(COUNTIF(D67,"*日*"),TRUE,FALSE)</formula>
    </cfRule>
  </conditionalFormatting>
  <conditionalFormatting sqref="D82:AE82">
    <cfRule type="containsText" dxfId="1204" priority="1411" text="日">
      <formula>NOT(ISERROR(SEARCH("日",D82)))</formula>
    </cfRule>
    <cfRule type="containsText" dxfId="1203" priority="1412" text="土">
      <formula>NOT(ISERROR(SEARCH("土",D82)))</formula>
    </cfRule>
  </conditionalFormatting>
  <conditionalFormatting sqref="D82:AE82">
    <cfRule type="expression" dxfId="1202" priority="1410">
      <formula>IF($D$19&lt;&gt;""+$E$18,)</formula>
    </cfRule>
  </conditionalFormatting>
  <conditionalFormatting sqref="D82:AE82">
    <cfRule type="expression" dxfId="1201" priority="1409">
      <formula>IF(COUNTIF(D83,"*日*"),TRUE,FALSE)</formula>
    </cfRule>
  </conditionalFormatting>
  <conditionalFormatting sqref="D98:AE98">
    <cfRule type="containsText" dxfId="1200" priority="1407" text="日">
      <formula>NOT(ISERROR(SEARCH("日",D98)))</formula>
    </cfRule>
    <cfRule type="containsText" dxfId="1199" priority="1408" text="土">
      <formula>NOT(ISERROR(SEARCH("土",D98)))</formula>
    </cfRule>
  </conditionalFormatting>
  <conditionalFormatting sqref="D98:AE98">
    <cfRule type="expression" dxfId="1198" priority="1406">
      <formula>IF($D$19&lt;&gt;""+$E$18,)</formula>
    </cfRule>
  </conditionalFormatting>
  <conditionalFormatting sqref="D98:AE98">
    <cfRule type="expression" dxfId="1197" priority="1405">
      <formula>IF(COUNTIF(D99,"*日*"),TRUE,FALSE)</formula>
    </cfRule>
  </conditionalFormatting>
  <conditionalFormatting sqref="D114:AE114">
    <cfRule type="containsText" dxfId="1196" priority="1403" text="日">
      <formula>NOT(ISERROR(SEARCH("日",D114)))</formula>
    </cfRule>
    <cfRule type="containsText" dxfId="1195" priority="1404" text="土">
      <formula>NOT(ISERROR(SEARCH("土",D114)))</formula>
    </cfRule>
  </conditionalFormatting>
  <conditionalFormatting sqref="D114:AE114">
    <cfRule type="expression" dxfId="1194" priority="1402">
      <formula>IF($D$19&lt;&gt;""+$E$18,)</formula>
    </cfRule>
  </conditionalFormatting>
  <conditionalFormatting sqref="D114:AE114">
    <cfRule type="expression" dxfId="1193" priority="1401">
      <formula>IF(COUNTIF(D115,"*日*"),TRUE,FALSE)</formula>
    </cfRule>
  </conditionalFormatting>
  <conditionalFormatting sqref="D130:AE130">
    <cfRule type="expression" dxfId="1192" priority="1400">
      <formula>IF(COUNTIF(D131,"*日*"),TRUE,FALSE)</formula>
    </cfRule>
  </conditionalFormatting>
  <conditionalFormatting sqref="D146:AE146">
    <cfRule type="containsText" dxfId="1191" priority="1398" text="日">
      <formula>NOT(ISERROR(SEARCH("日",D146)))</formula>
    </cfRule>
    <cfRule type="containsText" dxfId="1190" priority="1399" text="土">
      <formula>NOT(ISERROR(SEARCH("土",D146)))</formula>
    </cfRule>
  </conditionalFormatting>
  <conditionalFormatting sqref="D146:AE146">
    <cfRule type="expression" dxfId="1189" priority="1397">
      <formula>IF(COUNTIF(D147,"*日*"),TRUE,FALSE)</formula>
    </cfRule>
  </conditionalFormatting>
  <conditionalFormatting sqref="D162:AE162">
    <cfRule type="containsText" dxfId="1188" priority="1395" text="日">
      <formula>NOT(ISERROR(SEARCH("日",D162)))</formula>
    </cfRule>
    <cfRule type="containsText" dxfId="1187" priority="1396" text="土">
      <formula>NOT(ISERROR(SEARCH("土",D162)))</formula>
    </cfRule>
  </conditionalFormatting>
  <conditionalFormatting sqref="D162:AE162">
    <cfRule type="expression" dxfId="1186" priority="1394">
      <formula>IF(COUNTIF(D163,"*日*"),TRUE,FALSE)</formula>
    </cfRule>
  </conditionalFormatting>
  <conditionalFormatting sqref="D178:AE178">
    <cfRule type="containsText" dxfId="1185" priority="1392" text="日">
      <formula>NOT(ISERROR(SEARCH("日",D178)))</formula>
    </cfRule>
    <cfRule type="containsText" dxfId="1184" priority="1393" text="土">
      <formula>NOT(ISERROR(SEARCH("土",D178)))</formula>
    </cfRule>
  </conditionalFormatting>
  <conditionalFormatting sqref="D178:AE178">
    <cfRule type="expression" dxfId="1183" priority="1391">
      <formula>IF(COUNTIF(D179,"*日*"),TRUE,FALSE)</formula>
    </cfRule>
  </conditionalFormatting>
  <conditionalFormatting sqref="D194:AE194">
    <cfRule type="containsText" dxfId="1182" priority="1389" text="日">
      <formula>NOT(ISERROR(SEARCH("日",D194)))</formula>
    </cfRule>
    <cfRule type="containsText" dxfId="1181" priority="1390" text="土">
      <formula>NOT(ISERROR(SEARCH("土",D194)))</formula>
    </cfRule>
  </conditionalFormatting>
  <conditionalFormatting sqref="D194:AE194">
    <cfRule type="expression" dxfId="1180" priority="1388">
      <formula>IF(COUNTIF(D195,"*日*"),TRUE,FALSE)</formula>
    </cfRule>
  </conditionalFormatting>
  <conditionalFormatting sqref="D210:AE210">
    <cfRule type="containsText" dxfId="1179" priority="1386" text="日">
      <formula>NOT(ISERROR(SEARCH("日",D210)))</formula>
    </cfRule>
    <cfRule type="containsText" dxfId="1178" priority="1387" text="土">
      <formula>NOT(ISERROR(SEARCH("土",D210)))</formula>
    </cfRule>
  </conditionalFormatting>
  <conditionalFormatting sqref="D210:AE210">
    <cfRule type="expression" dxfId="1177" priority="1385">
      <formula>IF(COUNTIF(D211,"*日*"),TRUE,FALSE)</formula>
    </cfRule>
  </conditionalFormatting>
  <conditionalFormatting sqref="D226:AE226">
    <cfRule type="expression" dxfId="1176" priority="1384">
      <formula>IF(COUNTIF(D227,"*日*"),TRUE,FALSE)</formula>
    </cfRule>
  </conditionalFormatting>
  <conditionalFormatting sqref="D242:AE242">
    <cfRule type="containsText" dxfId="1175" priority="1382" text="日">
      <formula>NOT(ISERROR(SEARCH("日",D242)))</formula>
    </cfRule>
    <cfRule type="containsText" dxfId="1174" priority="1383" text="土">
      <formula>NOT(ISERROR(SEARCH("土",D242)))</formula>
    </cfRule>
  </conditionalFormatting>
  <conditionalFormatting sqref="D242:AE242">
    <cfRule type="expression" dxfId="1173" priority="1381">
      <formula>IF(COUNTIF(D243,"*日*"),TRUE,FALSE)</formula>
    </cfRule>
  </conditionalFormatting>
  <conditionalFormatting sqref="D258:AE258">
    <cfRule type="containsText" dxfId="1172" priority="1379" text="日">
      <formula>NOT(ISERROR(SEARCH("日",D258)))</formula>
    </cfRule>
    <cfRule type="containsText" dxfId="1171" priority="1380" text="土">
      <formula>NOT(ISERROR(SEARCH("土",D258)))</formula>
    </cfRule>
  </conditionalFormatting>
  <conditionalFormatting sqref="D258:AE258">
    <cfRule type="expression" dxfId="1170" priority="1378">
      <formula>IF(COUNTIF(D259,"*日*"),TRUE,FALSE)</formula>
    </cfRule>
  </conditionalFormatting>
  <conditionalFormatting sqref="D274:AE274">
    <cfRule type="containsText" dxfId="1169" priority="1376" text="日">
      <formula>NOT(ISERROR(SEARCH("日",D274)))</formula>
    </cfRule>
    <cfRule type="containsText" dxfId="1168" priority="1377" text="土">
      <formula>NOT(ISERROR(SEARCH("土",D274)))</formula>
    </cfRule>
  </conditionalFormatting>
  <conditionalFormatting sqref="D274:AE274">
    <cfRule type="expression" dxfId="1167" priority="1375">
      <formula>IF(COUNTIF(D275,"*日*"),TRUE,FALSE)</formula>
    </cfRule>
  </conditionalFormatting>
  <conditionalFormatting sqref="D290:AE290">
    <cfRule type="containsText" dxfId="1166" priority="1373" text="日">
      <formula>NOT(ISERROR(SEARCH("日",D290)))</formula>
    </cfRule>
    <cfRule type="containsText" dxfId="1165" priority="1374" text="土">
      <formula>NOT(ISERROR(SEARCH("土",D290)))</formula>
    </cfRule>
  </conditionalFormatting>
  <conditionalFormatting sqref="D290:AE290">
    <cfRule type="expression" dxfId="1164" priority="1372">
      <formula>IF(COUNTIF(D291,"*日*"),TRUE,FALSE)</formula>
    </cfRule>
  </conditionalFormatting>
  <conditionalFormatting sqref="D306:AE306">
    <cfRule type="expression" dxfId="1163" priority="1371">
      <formula>IF(COUNTIF(D307,"*日*"),TRUE,FALSE)</formula>
    </cfRule>
  </conditionalFormatting>
  <conditionalFormatting sqref="D322:AE322">
    <cfRule type="containsText" dxfId="1162" priority="1369" text="日">
      <formula>NOT(ISERROR(SEARCH("日",D322)))</formula>
    </cfRule>
    <cfRule type="containsText" dxfId="1161" priority="1370" text="土">
      <formula>NOT(ISERROR(SEARCH("土",D322)))</formula>
    </cfRule>
  </conditionalFormatting>
  <conditionalFormatting sqref="D322:AE322">
    <cfRule type="expression" dxfId="1160" priority="1368">
      <formula>IF(COUNTIF(D323,"*日*"),TRUE,FALSE)</formula>
    </cfRule>
  </conditionalFormatting>
  <conditionalFormatting sqref="D46:L46 AC46:AE46">
    <cfRule type="containsText" dxfId="1159" priority="1366" text="正月">
      <formula>NOT(ISERROR(SEARCH("正月",D46)))</formula>
    </cfRule>
    <cfRule type="containsText" dxfId="1158" priority="1367" text="夏休">
      <formula>NOT(ISERROR(SEARCH("夏休",D46)))</formula>
    </cfRule>
  </conditionalFormatting>
  <conditionalFormatting sqref="D47:L47 AC47:AE47">
    <cfRule type="containsText" dxfId="1157" priority="1364" text="正月">
      <formula>NOT(ISERROR(SEARCH("正月",D47)))</formula>
    </cfRule>
    <cfRule type="containsText" dxfId="1156" priority="1365" text="夏休">
      <formula>NOT(ISERROR(SEARCH("夏休",D47)))</formula>
    </cfRule>
  </conditionalFormatting>
  <conditionalFormatting sqref="D46:L47 AC46:AE47">
    <cfRule type="containsText" dxfId="1155" priority="1319" text="中止">
      <formula>NOT(ISERROR(SEARCH("中止",D46)))</formula>
    </cfRule>
    <cfRule type="containsText" dxfId="1154" priority="1363" text="休日">
      <formula>NOT(ISERROR(SEARCH("休日",D46)))</formula>
    </cfRule>
  </conditionalFormatting>
  <conditionalFormatting sqref="D62:AE62">
    <cfRule type="containsText" dxfId="1153" priority="1361" text="正月">
      <formula>NOT(ISERROR(SEARCH("正月",D62)))</formula>
    </cfRule>
    <cfRule type="containsText" dxfId="1152" priority="1362" text="夏休">
      <formula>NOT(ISERROR(SEARCH("夏休",D62)))</formula>
    </cfRule>
  </conditionalFormatting>
  <conditionalFormatting sqref="D63:AE63">
    <cfRule type="containsText" dxfId="1151" priority="1359" text="正月">
      <formula>NOT(ISERROR(SEARCH("正月",D63)))</formula>
    </cfRule>
    <cfRule type="containsText" dxfId="1150" priority="1360" text="夏休">
      <formula>NOT(ISERROR(SEARCH("夏休",D63)))</formula>
    </cfRule>
  </conditionalFormatting>
  <conditionalFormatting sqref="D62:AE63">
    <cfRule type="containsText" dxfId="1149" priority="1318" text="中止">
      <formula>NOT(ISERROR(SEARCH("中止",D62)))</formula>
    </cfRule>
    <cfRule type="containsText" dxfId="1148" priority="1358" text="休日">
      <formula>NOT(ISERROR(SEARCH("休日",D62)))</formula>
    </cfRule>
  </conditionalFormatting>
  <conditionalFormatting sqref="D78:AE78">
    <cfRule type="containsText" dxfId="1147" priority="1356" text="正月">
      <formula>NOT(ISERROR(SEARCH("正月",D78)))</formula>
    </cfRule>
    <cfRule type="containsText" dxfId="1146" priority="1357" text="夏休">
      <formula>NOT(ISERROR(SEARCH("夏休",D78)))</formula>
    </cfRule>
  </conditionalFormatting>
  <conditionalFormatting sqref="D79:AE79">
    <cfRule type="containsText" dxfId="1145" priority="1354" text="正月">
      <formula>NOT(ISERROR(SEARCH("正月",D79)))</formula>
    </cfRule>
    <cfRule type="containsText" dxfId="1144" priority="1355" text="夏休">
      <formula>NOT(ISERROR(SEARCH("夏休",D79)))</formula>
    </cfRule>
  </conditionalFormatting>
  <conditionalFormatting sqref="D78:AE79">
    <cfRule type="containsText" dxfId="1143" priority="1317" text="中止">
      <formula>NOT(ISERROR(SEARCH("中止",D78)))</formula>
    </cfRule>
    <cfRule type="containsText" dxfId="1142" priority="1353" text="休日">
      <formula>NOT(ISERROR(SEARCH("休日",D78)))</formula>
    </cfRule>
  </conditionalFormatting>
  <conditionalFormatting sqref="D94:AE94">
    <cfRule type="containsText" dxfId="1141" priority="1351" text="正月">
      <formula>NOT(ISERROR(SEARCH("正月",D94)))</formula>
    </cfRule>
    <cfRule type="containsText" dxfId="1140" priority="1352" text="夏休">
      <formula>NOT(ISERROR(SEARCH("夏休",D94)))</formula>
    </cfRule>
  </conditionalFormatting>
  <conditionalFormatting sqref="D95:AE95">
    <cfRule type="containsText" dxfId="1139" priority="1349" text="正月">
      <formula>NOT(ISERROR(SEARCH("正月",D95)))</formula>
    </cfRule>
    <cfRule type="containsText" dxfId="1138" priority="1350" text="夏休">
      <formula>NOT(ISERROR(SEARCH("夏休",D95)))</formula>
    </cfRule>
  </conditionalFormatting>
  <conditionalFormatting sqref="D94:AE95">
    <cfRule type="containsText" dxfId="1137" priority="1316" text="中止">
      <formula>NOT(ISERROR(SEARCH("中止",D94)))</formula>
    </cfRule>
    <cfRule type="containsText" dxfId="1136" priority="1348" text="休日">
      <formula>NOT(ISERROR(SEARCH("休日",D94)))</formula>
    </cfRule>
  </conditionalFormatting>
  <conditionalFormatting sqref="D110:AE110">
    <cfRule type="containsText" dxfId="1135" priority="1346" text="正月">
      <formula>NOT(ISERROR(SEARCH("正月",D110)))</formula>
    </cfRule>
    <cfRule type="containsText" dxfId="1134" priority="1347" text="夏休">
      <formula>NOT(ISERROR(SEARCH("夏休",D110)))</formula>
    </cfRule>
  </conditionalFormatting>
  <conditionalFormatting sqref="D111:AE111">
    <cfRule type="containsText" dxfId="1133" priority="1344" text="正月">
      <formula>NOT(ISERROR(SEARCH("正月",D111)))</formula>
    </cfRule>
    <cfRule type="containsText" dxfId="1132" priority="1345" text="夏休">
      <formula>NOT(ISERROR(SEARCH("夏休",D111)))</formula>
    </cfRule>
  </conditionalFormatting>
  <conditionalFormatting sqref="D110:AE111">
    <cfRule type="containsText" dxfId="1131" priority="1315" text="中止">
      <formula>NOT(ISERROR(SEARCH("中止",D110)))</formula>
    </cfRule>
    <cfRule type="containsText" dxfId="1130" priority="1343" text="休日">
      <formula>NOT(ISERROR(SEARCH("休日",D110)))</formula>
    </cfRule>
  </conditionalFormatting>
  <conditionalFormatting sqref="D126:AE126">
    <cfRule type="containsText" dxfId="1129" priority="1341" text="正月">
      <formula>NOT(ISERROR(SEARCH("正月",D126)))</formula>
    </cfRule>
    <cfRule type="containsText" dxfId="1128" priority="1342" text="夏休">
      <formula>NOT(ISERROR(SEARCH("夏休",D126)))</formula>
    </cfRule>
  </conditionalFormatting>
  <conditionalFormatting sqref="D127:AE127">
    <cfRule type="containsText" dxfId="1127" priority="1339" text="正月">
      <formula>NOT(ISERROR(SEARCH("正月",D127)))</formula>
    </cfRule>
    <cfRule type="containsText" dxfId="1126" priority="1340" text="夏休">
      <formula>NOT(ISERROR(SEARCH("夏休",D127)))</formula>
    </cfRule>
  </conditionalFormatting>
  <conditionalFormatting sqref="D126:AE127">
    <cfRule type="containsText" dxfId="1125" priority="1314" text="中止">
      <formula>NOT(ISERROR(SEARCH("中止",D126)))</formula>
    </cfRule>
    <cfRule type="containsText" dxfId="1124" priority="1338" text="休日">
      <formula>NOT(ISERROR(SEARCH("休日",D126)))</formula>
    </cfRule>
  </conditionalFormatting>
  <conditionalFormatting sqref="D142:AE142">
    <cfRule type="containsText" dxfId="1123" priority="1336" text="正月">
      <formula>NOT(ISERROR(SEARCH("正月",D142)))</formula>
    </cfRule>
    <cfRule type="containsText" dxfId="1122" priority="1337" text="夏休">
      <formula>NOT(ISERROR(SEARCH("夏休",D142)))</formula>
    </cfRule>
  </conditionalFormatting>
  <conditionalFormatting sqref="D143:AE143">
    <cfRule type="containsText" dxfId="1121" priority="1334" text="正月">
      <formula>NOT(ISERROR(SEARCH("正月",D143)))</formula>
    </cfRule>
    <cfRule type="containsText" dxfId="1120" priority="1335" text="夏休">
      <formula>NOT(ISERROR(SEARCH("夏休",D143)))</formula>
    </cfRule>
  </conditionalFormatting>
  <conditionalFormatting sqref="D142:AE143">
    <cfRule type="containsText" dxfId="1119" priority="1313" text="中止">
      <formula>NOT(ISERROR(SEARCH("中止",D142)))</formula>
    </cfRule>
    <cfRule type="containsText" dxfId="1118" priority="1333" text="休日">
      <formula>NOT(ISERROR(SEARCH("休日",D142)))</formula>
    </cfRule>
  </conditionalFormatting>
  <conditionalFormatting sqref="D158:AE158">
    <cfRule type="containsText" dxfId="1117" priority="1331" text="正月">
      <formula>NOT(ISERROR(SEARCH("正月",D158)))</formula>
    </cfRule>
    <cfRule type="containsText" dxfId="1116" priority="1332" text="夏休">
      <formula>NOT(ISERROR(SEARCH("夏休",D158)))</formula>
    </cfRule>
  </conditionalFormatting>
  <conditionalFormatting sqref="D159:AE159">
    <cfRule type="containsText" dxfId="1115" priority="1329" text="正月">
      <formula>NOT(ISERROR(SEARCH("正月",D159)))</formula>
    </cfRule>
    <cfRule type="containsText" dxfId="1114" priority="1330" text="夏休">
      <formula>NOT(ISERROR(SEARCH("夏休",D159)))</formula>
    </cfRule>
  </conditionalFormatting>
  <conditionalFormatting sqref="D158:AE159">
    <cfRule type="containsText" dxfId="1113" priority="1312" text="中止">
      <formula>NOT(ISERROR(SEARCH("中止",D158)))</formula>
    </cfRule>
    <cfRule type="containsText" dxfId="1112" priority="1328" text="休日">
      <formula>NOT(ISERROR(SEARCH("休日",D158)))</formula>
    </cfRule>
  </conditionalFormatting>
  <conditionalFormatting sqref="D174:AE174">
    <cfRule type="containsText" dxfId="1111" priority="1326" text="正月">
      <formula>NOT(ISERROR(SEARCH("正月",D174)))</formula>
    </cfRule>
    <cfRule type="containsText" dxfId="1110" priority="1327" text="夏休">
      <formula>NOT(ISERROR(SEARCH("夏休",D174)))</formula>
    </cfRule>
  </conditionalFormatting>
  <conditionalFormatting sqref="D175:AE175">
    <cfRule type="containsText" dxfId="1109" priority="1324" text="正月">
      <formula>NOT(ISERROR(SEARCH("正月",D175)))</formula>
    </cfRule>
    <cfRule type="containsText" dxfId="1108" priority="1325" text="夏休">
      <formula>NOT(ISERROR(SEARCH("夏休",D175)))</formula>
    </cfRule>
  </conditionalFormatting>
  <conditionalFormatting sqref="D174:AE175">
    <cfRule type="containsText" dxfId="1107" priority="1311" text="中止">
      <formula>NOT(ISERROR(SEARCH("中止",D174)))</formula>
    </cfRule>
    <cfRule type="containsText" dxfId="1106" priority="1323" text="休日">
      <formula>NOT(ISERROR(SEARCH("休日",D174)))</formula>
    </cfRule>
  </conditionalFormatting>
  <conditionalFormatting sqref="AK30:AK31">
    <cfRule type="containsText" dxfId="1105" priority="1322" text="未達成">
      <formula>NOT(ISERROR(SEARCH("未達成",AK30)))</formula>
    </cfRule>
  </conditionalFormatting>
  <conditionalFormatting sqref="AH30:AH31">
    <cfRule type="containsText" dxfId="1104" priority="1321" text="休暇不足">
      <formula>NOT(ISERROR(SEARCH("休暇不足",AH30)))</formula>
    </cfRule>
  </conditionalFormatting>
  <conditionalFormatting sqref="D190:AE190">
    <cfRule type="containsText" dxfId="1103" priority="1309" text="正月">
      <formula>NOT(ISERROR(SEARCH("正月",D190)))</formula>
    </cfRule>
    <cfRule type="containsText" dxfId="1102" priority="1310" text="夏休">
      <formula>NOT(ISERROR(SEARCH("夏休",D190)))</formula>
    </cfRule>
  </conditionalFormatting>
  <conditionalFormatting sqref="D191:AE191">
    <cfRule type="containsText" dxfId="1101" priority="1307" text="正月">
      <formula>NOT(ISERROR(SEARCH("正月",D191)))</formula>
    </cfRule>
    <cfRule type="containsText" dxfId="1100" priority="1308" text="夏休">
      <formula>NOT(ISERROR(SEARCH("夏休",D191)))</formula>
    </cfRule>
  </conditionalFormatting>
  <conditionalFormatting sqref="D190:AE191">
    <cfRule type="containsText" dxfId="1099" priority="1305" text="中止">
      <formula>NOT(ISERROR(SEARCH("中止",D190)))</formula>
    </cfRule>
    <cfRule type="containsText" dxfId="1098" priority="1306" text="休日">
      <formula>NOT(ISERROR(SEARCH("休日",D190)))</formula>
    </cfRule>
  </conditionalFormatting>
  <conditionalFormatting sqref="D206:AE206">
    <cfRule type="containsText" dxfId="1097" priority="1303" text="正月">
      <formula>NOT(ISERROR(SEARCH("正月",D206)))</formula>
    </cfRule>
    <cfRule type="containsText" dxfId="1096" priority="1304" text="夏休">
      <formula>NOT(ISERROR(SEARCH("夏休",D206)))</formula>
    </cfRule>
  </conditionalFormatting>
  <conditionalFormatting sqref="D207:AE207">
    <cfRule type="containsText" dxfId="1095" priority="1301" text="正月">
      <formula>NOT(ISERROR(SEARCH("正月",D207)))</formula>
    </cfRule>
    <cfRule type="containsText" dxfId="1094" priority="1302" text="夏休">
      <formula>NOT(ISERROR(SEARCH("夏休",D207)))</formula>
    </cfRule>
  </conditionalFormatting>
  <conditionalFormatting sqref="D206:AE207">
    <cfRule type="containsText" dxfId="1093" priority="1299" text="中止">
      <formula>NOT(ISERROR(SEARCH("中止",D206)))</formula>
    </cfRule>
    <cfRule type="containsText" dxfId="1092" priority="1300" text="休日">
      <formula>NOT(ISERROR(SEARCH("休日",D206)))</formula>
    </cfRule>
  </conditionalFormatting>
  <conditionalFormatting sqref="D222:AE222">
    <cfRule type="containsText" dxfId="1091" priority="1297" text="正月">
      <formula>NOT(ISERROR(SEARCH("正月",D222)))</formula>
    </cfRule>
    <cfRule type="containsText" dxfId="1090" priority="1298" text="夏休">
      <formula>NOT(ISERROR(SEARCH("夏休",D222)))</formula>
    </cfRule>
  </conditionalFormatting>
  <conditionalFormatting sqref="D223:AE223">
    <cfRule type="containsText" dxfId="1089" priority="1295" text="正月">
      <formula>NOT(ISERROR(SEARCH("正月",D223)))</formula>
    </cfRule>
    <cfRule type="containsText" dxfId="1088" priority="1296" text="夏休">
      <formula>NOT(ISERROR(SEARCH("夏休",D223)))</formula>
    </cfRule>
  </conditionalFormatting>
  <conditionalFormatting sqref="D222:AE223">
    <cfRule type="containsText" dxfId="1087" priority="1293" text="中止">
      <formula>NOT(ISERROR(SEARCH("中止",D222)))</formula>
    </cfRule>
    <cfRule type="containsText" dxfId="1086" priority="1294" text="休日">
      <formula>NOT(ISERROR(SEARCH("休日",D222)))</formula>
    </cfRule>
  </conditionalFormatting>
  <conditionalFormatting sqref="D238:AE238">
    <cfRule type="containsText" dxfId="1085" priority="1291" text="正月">
      <formula>NOT(ISERROR(SEARCH("正月",D238)))</formula>
    </cfRule>
    <cfRule type="containsText" dxfId="1084" priority="1292" text="夏休">
      <formula>NOT(ISERROR(SEARCH("夏休",D238)))</formula>
    </cfRule>
  </conditionalFormatting>
  <conditionalFormatting sqref="D239:AE239">
    <cfRule type="containsText" dxfId="1083" priority="1289" text="正月">
      <formula>NOT(ISERROR(SEARCH("正月",D239)))</formula>
    </cfRule>
    <cfRule type="containsText" dxfId="1082" priority="1290" text="夏休">
      <formula>NOT(ISERROR(SEARCH("夏休",D239)))</formula>
    </cfRule>
  </conditionalFormatting>
  <conditionalFormatting sqref="D238:AE239">
    <cfRule type="containsText" dxfId="1081" priority="1287" text="中止">
      <formula>NOT(ISERROR(SEARCH("中止",D238)))</formula>
    </cfRule>
    <cfRule type="containsText" dxfId="1080" priority="1288" text="休日">
      <formula>NOT(ISERROR(SEARCH("休日",D238)))</formula>
    </cfRule>
  </conditionalFormatting>
  <conditionalFormatting sqref="D254:AE254">
    <cfRule type="containsText" dxfId="1079" priority="1285" text="正月">
      <formula>NOT(ISERROR(SEARCH("正月",D254)))</formula>
    </cfRule>
    <cfRule type="containsText" dxfId="1078" priority="1286" text="夏休">
      <formula>NOT(ISERROR(SEARCH("夏休",D254)))</formula>
    </cfRule>
  </conditionalFormatting>
  <conditionalFormatting sqref="D255:AE255">
    <cfRule type="containsText" dxfId="1077" priority="1283" text="正月">
      <formula>NOT(ISERROR(SEARCH("正月",D255)))</formula>
    </cfRule>
    <cfRule type="containsText" dxfId="1076" priority="1284" text="夏休">
      <formula>NOT(ISERROR(SEARCH("夏休",D255)))</formula>
    </cfRule>
  </conditionalFormatting>
  <conditionalFormatting sqref="D254:AE255">
    <cfRule type="containsText" dxfId="1075" priority="1281" text="中止">
      <formula>NOT(ISERROR(SEARCH("中止",D254)))</formula>
    </cfRule>
    <cfRule type="containsText" dxfId="1074" priority="1282" text="休日">
      <formula>NOT(ISERROR(SEARCH("休日",D254)))</formula>
    </cfRule>
  </conditionalFormatting>
  <conditionalFormatting sqref="D270:AE270">
    <cfRule type="containsText" dxfId="1073" priority="1279" text="正月">
      <formula>NOT(ISERROR(SEARCH("正月",D270)))</formula>
    </cfRule>
    <cfRule type="containsText" dxfId="1072" priority="1280" text="夏休">
      <formula>NOT(ISERROR(SEARCH("夏休",D270)))</formula>
    </cfRule>
  </conditionalFormatting>
  <conditionalFormatting sqref="D271:AE271">
    <cfRule type="containsText" dxfId="1071" priority="1277" text="正月">
      <formula>NOT(ISERROR(SEARCH("正月",D271)))</formula>
    </cfRule>
    <cfRule type="containsText" dxfId="1070" priority="1278" text="夏休">
      <formula>NOT(ISERROR(SEARCH("夏休",D271)))</formula>
    </cfRule>
  </conditionalFormatting>
  <conditionalFormatting sqref="D270:AE271">
    <cfRule type="containsText" dxfId="1069" priority="1275" text="中止">
      <formula>NOT(ISERROR(SEARCH("中止",D270)))</formula>
    </cfRule>
    <cfRule type="containsText" dxfId="1068" priority="1276" text="休日">
      <formula>NOT(ISERROR(SEARCH("休日",D270)))</formula>
    </cfRule>
  </conditionalFormatting>
  <conditionalFormatting sqref="D286:AE286">
    <cfRule type="containsText" dxfId="1067" priority="1273" text="正月">
      <formula>NOT(ISERROR(SEARCH("正月",D286)))</formula>
    </cfRule>
    <cfRule type="containsText" dxfId="1066" priority="1274" text="夏休">
      <formula>NOT(ISERROR(SEARCH("夏休",D286)))</formula>
    </cfRule>
  </conditionalFormatting>
  <conditionalFormatting sqref="D287:AE287">
    <cfRule type="containsText" dxfId="1065" priority="1271" text="正月">
      <formula>NOT(ISERROR(SEARCH("正月",D287)))</formula>
    </cfRule>
    <cfRule type="containsText" dxfId="1064" priority="1272" text="夏休">
      <formula>NOT(ISERROR(SEARCH("夏休",D287)))</formula>
    </cfRule>
  </conditionalFormatting>
  <conditionalFormatting sqref="D286:AE287">
    <cfRule type="containsText" dxfId="1063" priority="1269" text="中止">
      <formula>NOT(ISERROR(SEARCH("中止",D286)))</formula>
    </cfRule>
    <cfRule type="containsText" dxfId="1062" priority="1270" text="休日">
      <formula>NOT(ISERROR(SEARCH("休日",D286)))</formula>
    </cfRule>
  </conditionalFormatting>
  <conditionalFormatting sqref="D302:AE302">
    <cfRule type="containsText" dxfId="1061" priority="1267" text="正月">
      <formula>NOT(ISERROR(SEARCH("正月",D302)))</formula>
    </cfRule>
    <cfRule type="containsText" dxfId="1060" priority="1268" text="夏休">
      <formula>NOT(ISERROR(SEARCH("夏休",D302)))</formula>
    </cfRule>
  </conditionalFormatting>
  <conditionalFormatting sqref="D303:AE303">
    <cfRule type="containsText" dxfId="1059" priority="1265" text="正月">
      <formula>NOT(ISERROR(SEARCH("正月",D303)))</formula>
    </cfRule>
    <cfRule type="containsText" dxfId="1058" priority="1266" text="夏休">
      <formula>NOT(ISERROR(SEARCH("夏休",D303)))</formula>
    </cfRule>
  </conditionalFormatting>
  <conditionalFormatting sqref="D302:AE303">
    <cfRule type="containsText" dxfId="1057" priority="1263" text="中止">
      <formula>NOT(ISERROR(SEARCH("中止",D302)))</formula>
    </cfRule>
    <cfRule type="containsText" dxfId="1056" priority="1264" text="休日">
      <formula>NOT(ISERROR(SEARCH("休日",D302)))</formula>
    </cfRule>
  </conditionalFormatting>
  <conditionalFormatting sqref="D318:AE318">
    <cfRule type="containsText" dxfId="1055" priority="1261" text="正月">
      <formula>NOT(ISERROR(SEARCH("正月",D318)))</formula>
    </cfRule>
    <cfRule type="containsText" dxfId="1054" priority="1262" text="夏休">
      <formula>NOT(ISERROR(SEARCH("夏休",D318)))</formula>
    </cfRule>
  </conditionalFormatting>
  <conditionalFormatting sqref="D319:AE319">
    <cfRule type="containsText" dxfId="1053" priority="1259" text="正月">
      <formula>NOT(ISERROR(SEARCH("正月",D319)))</formula>
    </cfRule>
    <cfRule type="containsText" dxfId="1052" priority="1260" text="夏休">
      <formula>NOT(ISERROR(SEARCH("夏休",D319)))</formula>
    </cfRule>
  </conditionalFormatting>
  <conditionalFormatting sqref="D318:AE319">
    <cfRule type="containsText" dxfId="1051" priority="1257" text="中止">
      <formula>NOT(ISERROR(SEARCH("中止",D318)))</formula>
    </cfRule>
    <cfRule type="containsText" dxfId="1050" priority="1258" text="休日">
      <formula>NOT(ISERROR(SEARCH("休日",D318)))</formula>
    </cfRule>
  </conditionalFormatting>
  <conditionalFormatting sqref="D334:AE334">
    <cfRule type="containsText" dxfId="1049" priority="1255" text="正月">
      <formula>NOT(ISERROR(SEARCH("正月",D334)))</formula>
    </cfRule>
    <cfRule type="containsText" dxfId="1048" priority="1256" text="夏休">
      <formula>NOT(ISERROR(SEARCH("夏休",D334)))</formula>
    </cfRule>
  </conditionalFormatting>
  <conditionalFormatting sqref="D335:AE335">
    <cfRule type="containsText" dxfId="1047" priority="1253" text="正月">
      <formula>NOT(ISERROR(SEARCH("正月",D335)))</formula>
    </cfRule>
    <cfRule type="containsText" dxfId="1046" priority="1254" text="夏休">
      <formula>NOT(ISERROR(SEARCH("夏休",D335)))</formula>
    </cfRule>
  </conditionalFormatting>
  <conditionalFormatting sqref="D334:AE335">
    <cfRule type="containsText" dxfId="1045" priority="1251" text="中止">
      <formula>NOT(ISERROR(SEARCH("中止",D334)))</formula>
    </cfRule>
    <cfRule type="containsText" dxfId="1044" priority="1252" text="休日">
      <formula>NOT(ISERROR(SEARCH("休日",D334)))</formula>
    </cfRule>
  </conditionalFormatting>
  <conditionalFormatting sqref="AK46:AK47">
    <cfRule type="containsText" dxfId="1043" priority="1250" text="未達成">
      <formula>NOT(ISERROR(SEARCH("未達成",AK46)))</formula>
    </cfRule>
  </conditionalFormatting>
  <conditionalFormatting sqref="AH46:AH47">
    <cfRule type="containsText" dxfId="1042" priority="1249" text="休暇不足">
      <formula>NOT(ISERROR(SEARCH("休暇不足",AH46)))</formula>
    </cfRule>
  </conditionalFormatting>
  <conditionalFormatting sqref="AK62:AK63">
    <cfRule type="containsText" dxfId="1041" priority="1248" text="未達成">
      <formula>NOT(ISERROR(SEARCH("未達成",AK62)))</formula>
    </cfRule>
  </conditionalFormatting>
  <conditionalFormatting sqref="AH62:AH63">
    <cfRule type="containsText" dxfId="1040" priority="1247" text="休暇不足">
      <formula>NOT(ISERROR(SEARCH("休暇不足",AH62)))</formula>
    </cfRule>
  </conditionalFormatting>
  <conditionalFormatting sqref="AK78:AK79">
    <cfRule type="containsText" dxfId="1039" priority="1246" text="未達成">
      <formula>NOT(ISERROR(SEARCH("未達成",AK78)))</formula>
    </cfRule>
  </conditionalFormatting>
  <conditionalFormatting sqref="AH78:AH79">
    <cfRule type="containsText" dxfId="1038" priority="1245" text="休暇不足">
      <formula>NOT(ISERROR(SEARCH("休暇不足",AH78)))</formula>
    </cfRule>
  </conditionalFormatting>
  <conditionalFormatting sqref="AK94:AK95">
    <cfRule type="containsText" dxfId="1037" priority="1244" text="未達成">
      <formula>NOT(ISERROR(SEARCH("未達成",AK94)))</formula>
    </cfRule>
  </conditionalFormatting>
  <conditionalFormatting sqref="AH94:AH95">
    <cfRule type="containsText" dxfId="1036" priority="1243" text="休暇不足">
      <formula>NOT(ISERROR(SEARCH("休暇不足",AH94)))</formula>
    </cfRule>
  </conditionalFormatting>
  <conditionalFormatting sqref="AK110:AK111">
    <cfRule type="containsText" dxfId="1035" priority="1242" text="未達成">
      <formula>NOT(ISERROR(SEARCH("未達成",AK110)))</formula>
    </cfRule>
  </conditionalFormatting>
  <conditionalFormatting sqref="AH110:AH111">
    <cfRule type="containsText" dxfId="1034" priority="1241" text="休暇不足">
      <formula>NOT(ISERROR(SEARCH("休暇不足",AH110)))</formula>
    </cfRule>
  </conditionalFormatting>
  <conditionalFormatting sqref="AK126:AK127">
    <cfRule type="containsText" dxfId="1033" priority="1240" text="未達成">
      <formula>NOT(ISERROR(SEARCH("未達成",AK126)))</formula>
    </cfRule>
  </conditionalFormatting>
  <conditionalFormatting sqref="AH126:AH127">
    <cfRule type="containsText" dxfId="1032" priority="1239" text="休暇不足">
      <formula>NOT(ISERROR(SEARCH("休暇不足",AH126)))</formula>
    </cfRule>
  </conditionalFormatting>
  <conditionalFormatting sqref="AK142:AK143">
    <cfRule type="containsText" dxfId="1031" priority="1238" text="未達成">
      <formula>NOT(ISERROR(SEARCH("未達成",AK142)))</formula>
    </cfRule>
  </conditionalFormatting>
  <conditionalFormatting sqref="AH142:AH143">
    <cfRule type="containsText" dxfId="1030" priority="1237" text="休暇不足">
      <formula>NOT(ISERROR(SEARCH("休暇不足",AH142)))</formula>
    </cfRule>
  </conditionalFormatting>
  <conditionalFormatting sqref="AK158:AK159">
    <cfRule type="containsText" dxfId="1029" priority="1236" text="未達成">
      <formula>NOT(ISERROR(SEARCH("未達成",AK158)))</formula>
    </cfRule>
  </conditionalFormatting>
  <conditionalFormatting sqref="AH158:AH159">
    <cfRule type="containsText" dxfId="1028" priority="1235" text="休暇不足">
      <formula>NOT(ISERROR(SEARCH("休暇不足",AH158)))</formula>
    </cfRule>
  </conditionalFormatting>
  <conditionalFormatting sqref="AK174:AK175">
    <cfRule type="containsText" dxfId="1027" priority="1234" text="未達成">
      <formula>NOT(ISERROR(SEARCH("未達成",AK174)))</formula>
    </cfRule>
  </conditionalFormatting>
  <conditionalFormatting sqref="AH174:AH175">
    <cfRule type="containsText" dxfId="1026" priority="1233" text="休暇不足">
      <formula>NOT(ISERROR(SEARCH("休暇不足",AH174)))</formula>
    </cfRule>
  </conditionalFormatting>
  <conditionalFormatting sqref="AK190:AK191">
    <cfRule type="containsText" dxfId="1025" priority="1232" text="未達成">
      <formula>NOT(ISERROR(SEARCH("未達成",AK190)))</formula>
    </cfRule>
  </conditionalFormatting>
  <conditionalFormatting sqref="AH190:AH191">
    <cfRule type="containsText" dxfId="1024" priority="1231" text="休暇不足">
      <formula>NOT(ISERROR(SEARCH("休暇不足",AH190)))</formula>
    </cfRule>
  </conditionalFormatting>
  <conditionalFormatting sqref="AK206:AK207">
    <cfRule type="containsText" dxfId="1023" priority="1230" text="未達成">
      <formula>NOT(ISERROR(SEARCH("未達成",AK206)))</formula>
    </cfRule>
  </conditionalFormatting>
  <conditionalFormatting sqref="AH206:AH207">
    <cfRule type="containsText" dxfId="1022" priority="1229" text="休暇不足">
      <formula>NOT(ISERROR(SEARCH("休暇不足",AH206)))</formula>
    </cfRule>
  </conditionalFormatting>
  <conditionalFormatting sqref="AK222:AK223">
    <cfRule type="containsText" dxfId="1021" priority="1228" text="未達成">
      <formula>NOT(ISERROR(SEARCH("未達成",AK222)))</formula>
    </cfRule>
  </conditionalFormatting>
  <conditionalFormatting sqref="AH222:AH223">
    <cfRule type="containsText" dxfId="1020" priority="1227" text="休暇不足">
      <formula>NOT(ISERROR(SEARCH("休暇不足",AH222)))</formula>
    </cfRule>
  </conditionalFormatting>
  <conditionalFormatting sqref="AK238:AK239">
    <cfRule type="containsText" dxfId="1019" priority="1226" text="未達成">
      <formula>NOT(ISERROR(SEARCH("未達成",AK238)))</formula>
    </cfRule>
  </conditionalFormatting>
  <conditionalFormatting sqref="AH238:AH239">
    <cfRule type="containsText" dxfId="1018" priority="1225" text="休暇不足">
      <formula>NOT(ISERROR(SEARCH("休暇不足",AH238)))</formula>
    </cfRule>
  </conditionalFormatting>
  <conditionalFormatting sqref="AK254:AK255">
    <cfRule type="containsText" dxfId="1017" priority="1224" text="未達成">
      <formula>NOT(ISERROR(SEARCH("未達成",AK254)))</formula>
    </cfRule>
  </conditionalFormatting>
  <conditionalFormatting sqref="AH254:AH255">
    <cfRule type="containsText" dxfId="1016" priority="1223" text="休暇不足">
      <formula>NOT(ISERROR(SEARCH("休暇不足",AH254)))</formula>
    </cfRule>
  </conditionalFormatting>
  <conditionalFormatting sqref="AK270:AK271">
    <cfRule type="containsText" dxfId="1015" priority="1222" text="未達成">
      <formula>NOT(ISERROR(SEARCH("未達成",AK270)))</formula>
    </cfRule>
  </conditionalFormatting>
  <conditionalFormatting sqref="AH270:AH271">
    <cfRule type="containsText" dxfId="1014" priority="1221" text="休暇不足">
      <formula>NOT(ISERROR(SEARCH("休暇不足",AH270)))</formula>
    </cfRule>
  </conditionalFormatting>
  <conditionalFormatting sqref="AK286:AK287">
    <cfRule type="containsText" dxfId="1013" priority="1220" text="未達成">
      <formula>NOT(ISERROR(SEARCH("未達成",AK286)))</formula>
    </cfRule>
  </conditionalFormatting>
  <conditionalFormatting sqref="AH286:AH287">
    <cfRule type="containsText" dxfId="1012" priority="1219" text="休暇不足">
      <formula>NOT(ISERROR(SEARCH("休暇不足",AH286)))</formula>
    </cfRule>
  </conditionalFormatting>
  <conditionalFormatting sqref="AK302:AK303">
    <cfRule type="containsText" dxfId="1011" priority="1218" text="未達成">
      <formula>NOT(ISERROR(SEARCH("未達成",AK302)))</formula>
    </cfRule>
  </conditionalFormatting>
  <conditionalFormatting sqref="AH302:AH303">
    <cfRule type="containsText" dxfId="1010" priority="1217" text="休暇不足">
      <formula>NOT(ISERROR(SEARCH("休暇不足",AH302)))</formula>
    </cfRule>
  </conditionalFormatting>
  <conditionalFormatting sqref="AK318:AK319">
    <cfRule type="containsText" dxfId="1009" priority="1216" text="未達成">
      <formula>NOT(ISERROR(SEARCH("未達成",AK318)))</formula>
    </cfRule>
  </conditionalFormatting>
  <conditionalFormatting sqref="AH318:AH319">
    <cfRule type="containsText" dxfId="1008" priority="1215" text="休暇不足">
      <formula>NOT(ISERROR(SEARCH("休暇不足",AH318)))</formula>
    </cfRule>
  </conditionalFormatting>
  <conditionalFormatting sqref="AK334:AK335">
    <cfRule type="containsText" dxfId="1007" priority="1214" text="未達成">
      <formula>NOT(ISERROR(SEARCH("未達成",AK334)))</formula>
    </cfRule>
  </conditionalFormatting>
  <conditionalFormatting sqref="AH334:AH335">
    <cfRule type="containsText" dxfId="1006" priority="1213" text="休暇不足">
      <formula>NOT(ISERROR(SEARCH("休暇不足",AH334)))</formula>
    </cfRule>
  </conditionalFormatting>
  <conditionalFormatting sqref="D20:AE20">
    <cfRule type="containsText" dxfId="1005" priority="1211" text="正月">
      <formula>NOT(ISERROR(SEARCH("正月",D20)))</formula>
    </cfRule>
    <cfRule type="containsText" dxfId="1004" priority="1212" text="夏休">
      <formula>NOT(ISERROR(SEARCH("夏休",D20)))</formula>
    </cfRule>
  </conditionalFormatting>
  <conditionalFormatting sqref="D21:AE21">
    <cfRule type="containsText" dxfId="1003" priority="1209" text="正月">
      <formula>NOT(ISERROR(SEARCH("正月",D21)))</formula>
    </cfRule>
    <cfRule type="containsText" dxfId="1002" priority="1210" text="夏休">
      <formula>NOT(ISERROR(SEARCH("夏休",D21)))</formula>
    </cfRule>
  </conditionalFormatting>
  <conditionalFormatting sqref="D20:AE21">
    <cfRule type="containsText" dxfId="1001" priority="1205" text="中止">
      <formula>NOT(ISERROR(SEARCH("中止",D20)))</formula>
    </cfRule>
    <cfRule type="containsText" dxfId="1000" priority="1208" text="休">
      <formula>NOT(ISERROR(SEARCH("休",D20)))</formula>
    </cfRule>
  </conditionalFormatting>
  <conditionalFormatting sqref="AK20:AK21">
    <cfRule type="containsText" dxfId="999" priority="1207" text="未達成">
      <formula>NOT(ISERROR(SEARCH("未達成",AK20)))</formula>
    </cfRule>
  </conditionalFormatting>
  <conditionalFormatting sqref="AH20:AH21">
    <cfRule type="containsText" dxfId="998" priority="1206" text="休暇不足">
      <formula>NOT(ISERROR(SEARCH("休暇不足",AH20)))</formula>
    </cfRule>
  </conditionalFormatting>
  <conditionalFormatting sqref="D28:AE28">
    <cfRule type="containsText" dxfId="997" priority="1203" text="正月">
      <formula>NOT(ISERROR(SEARCH("正月",D28)))</formula>
    </cfRule>
    <cfRule type="containsText" dxfId="996" priority="1204" text="夏休">
      <formula>NOT(ISERROR(SEARCH("夏休",D28)))</formula>
    </cfRule>
  </conditionalFormatting>
  <conditionalFormatting sqref="D29:AE29">
    <cfRule type="containsText" dxfId="995" priority="1201" text="正月">
      <formula>NOT(ISERROR(SEARCH("正月",D29)))</formula>
    </cfRule>
    <cfRule type="containsText" dxfId="994" priority="1202" text="夏休">
      <formula>NOT(ISERROR(SEARCH("夏休",D29)))</formula>
    </cfRule>
  </conditionalFormatting>
  <conditionalFormatting sqref="D28:AE29">
    <cfRule type="containsText" dxfId="993" priority="1197" text="中止">
      <formula>NOT(ISERROR(SEARCH("中止",D28)))</formula>
    </cfRule>
    <cfRule type="containsText" dxfId="992" priority="1200" text="休">
      <formula>NOT(ISERROR(SEARCH("休",D28)))</formula>
    </cfRule>
  </conditionalFormatting>
  <conditionalFormatting sqref="AK28:AK29">
    <cfRule type="containsText" dxfId="991" priority="1199" text="未達成">
      <formula>NOT(ISERROR(SEARCH("未達成",AK28)))</formula>
    </cfRule>
  </conditionalFormatting>
  <conditionalFormatting sqref="AH28:AH29">
    <cfRule type="containsText" dxfId="990" priority="1198" text="休暇不足">
      <formula>NOT(ISERROR(SEARCH("休暇不足",AH28)))</formula>
    </cfRule>
  </conditionalFormatting>
  <conditionalFormatting sqref="D26:E26 G26:AE26">
    <cfRule type="containsText" dxfId="989" priority="1195" text="正月">
      <formula>NOT(ISERROR(SEARCH("正月",D26)))</formula>
    </cfRule>
    <cfRule type="containsText" dxfId="988" priority="1196" text="夏休">
      <formula>NOT(ISERROR(SEARCH("夏休",D26)))</formula>
    </cfRule>
  </conditionalFormatting>
  <conditionalFormatting sqref="D27:E27 G27:AE27">
    <cfRule type="containsText" dxfId="987" priority="1193" text="正月">
      <formula>NOT(ISERROR(SEARCH("正月",D27)))</formula>
    </cfRule>
    <cfRule type="containsText" dxfId="986" priority="1194" text="夏休">
      <formula>NOT(ISERROR(SEARCH("夏休",D27)))</formula>
    </cfRule>
  </conditionalFormatting>
  <conditionalFormatting sqref="D26:E27 G26:AE27">
    <cfRule type="containsText" dxfId="985" priority="1189" text="中止">
      <formula>NOT(ISERROR(SEARCH("中止",D26)))</formula>
    </cfRule>
    <cfRule type="containsText" dxfId="984" priority="1192" text="休">
      <formula>NOT(ISERROR(SEARCH("休",D26)))</formula>
    </cfRule>
  </conditionalFormatting>
  <conditionalFormatting sqref="AK26:AK27">
    <cfRule type="containsText" dxfId="983" priority="1191" text="未達成">
      <formula>NOT(ISERROR(SEARCH("未達成",AK26)))</formula>
    </cfRule>
  </conditionalFormatting>
  <conditionalFormatting sqref="AH26:AH27">
    <cfRule type="containsText" dxfId="982" priority="1190" text="休暇不足">
      <formula>NOT(ISERROR(SEARCH("休暇不足",AH26)))</formula>
    </cfRule>
  </conditionalFormatting>
  <conditionalFormatting sqref="AC24:AE24 D24:AA24">
    <cfRule type="containsText" dxfId="981" priority="1187" text="正月">
      <formula>NOT(ISERROR(SEARCH("正月",D24)))</formula>
    </cfRule>
    <cfRule type="containsText" dxfId="980" priority="1188" text="夏休">
      <formula>NOT(ISERROR(SEARCH("夏休",D24)))</formula>
    </cfRule>
  </conditionalFormatting>
  <conditionalFormatting sqref="AC25:AE25 D25:AA25">
    <cfRule type="containsText" dxfId="979" priority="1185" text="正月">
      <formula>NOT(ISERROR(SEARCH("正月",D25)))</formula>
    </cfRule>
    <cfRule type="containsText" dxfId="978" priority="1186" text="夏休">
      <formula>NOT(ISERROR(SEARCH("夏休",D25)))</formula>
    </cfRule>
  </conditionalFormatting>
  <conditionalFormatting sqref="AC24:AE25 D24:AA25">
    <cfRule type="containsText" dxfId="977" priority="1181" text="中止">
      <formula>NOT(ISERROR(SEARCH("中止",D24)))</formula>
    </cfRule>
    <cfRule type="containsText" dxfId="976" priority="1184" text="休">
      <formula>NOT(ISERROR(SEARCH("休",D24)))</formula>
    </cfRule>
  </conditionalFormatting>
  <conditionalFormatting sqref="AK24:AK25">
    <cfRule type="containsText" dxfId="975" priority="1183" text="未達成">
      <formula>NOT(ISERROR(SEARCH("未達成",AK24)))</formula>
    </cfRule>
  </conditionalFormatting>
  <conditionalFormatting sqref="AH24:AH25">
    <cfRule type="containsText" dxfId="974" priority="1182" text="休暇不足">
      <formula>NOT(ISERROR(SEARCH("休暇不足",AH24)))</formula>
    </cfRule>
  </conditionalFormatting>
  <conditionalFormatting sqref="AK22:AK23">
    <cfRule type="containsText" dxfId="973" priority="1175" text="未達成">
      <formula>NOT(ISERROR(SEARCH("未達成",AK22)))</formula>
    </cfRule>
  </conditionalFormatting>
  <conditionalFormatting sqref="AH22:AH23">
    <cfRule type="containsText" dxfId="972" priority="1174" text="休暇不足">
      <formula>NOT(ISERROR(SEARCH("休暇不足",AH22)))</formula>
    </cfRule>
  </conditionalFormatting>
  <conditionalFormatting sqref="D36:L36 AC36:AE36">
    <cfRule type="containsText" dxfId="971" priority="1171" text="正月">
      <formula>NOT(ISERROR(SEARCH("正月",D36)))</formula>
    </cfRule>
    <cfRule type="containsText" dxfId="970" priority="1172" text="夏休">
      <formula>NOT(ISERROR(SEARCH("夏休",D36)))</formula>
    </cfRule>
  </conditionalFormatting>
  <conditionalFormatting sqref="D37:L37 AC37:AE37">
    <cfRule type="containsText" dxfId="969" priority="1169" text="正月">
      <formula>NOT(ISERROR(SEARCH("正月",D37)))</formula>
    </cfRule>
    <cfRule type="containsText" dxfId="968" priority="1170" text="夏休">
      <formula>NOT(ISERROR(SEARCH("夏休",D37)))</formula>
    </cfRule>
  </conditionalFormatting>
  <conditionalFormatting sqref="D36:L37 AC36:AE37">
    <cfRule type="containsText" dxfId="967" priority="1165" text="中止">
      <formula>NOT(ISERROR(SEARCH("中止",D36)))</formula>
    </cfRule>
    <cfRule type="containsText" dxfId="966" priority="1168" text="休">
      <formula>NOT(ISERROR(SEARCH("休",D36)))</formula>
    </cfRule>
  </conditionalFormatting>
  <conditionalFormatting sqref="AK36:AK37">
    <cfRule type="containsText" dxfId="965" priority="1167" text="未達成">
      <formula>NOT(ISERROR(SEARCH("未達成",AK36)))</formula>
    </cfRule>
  </conditionalFormatting>
  <conditionalFormatting sqref="AH36:AH37">
    <cfRule type="containsText" dxfId="964" priority="1166" text="休暇不足">
      <formula>NOT(ISERROR(SEARCH("休暇不足",AH36)))</formula>
    </cfRule>
  </conditionalFormatting>
  <conditionalFormatting sqref="D44:AE44">
    <cfRule type="containsText" dxfId="963" priority="1163" text="正月">
      <formula>NOT(ISERROR(SEARCH("正月",D44)))</formula>
    </cfRule>
    <cfRule type="containsText" dxfId="962" priority="1164" text="夏休">
      <formula>NOT(ISERROR(SEARCH("夏休",D44)))</formula>
    </cfRule>
  </conditionalFormatting>
  <conditionalFormatting sqref="D45:AE45">
    <cfRule type="containsText" dxfId="961" priority="1161" text="正月">
      <formula>NOT(ISERROR(SEARCH("正月",D45)))</formula>
    </cfRule>
    <cfRule type="containsText" dxfId="960" priority="1162" text="夏休">
      <formula>NOT(ISERROR(SEARCH("夏休",D45)))</formula>
    </cfRule>
  </conditionalFormatting>
  <conditionalFormatting sqref="D44:AE45">
    <cfRule type="containsText" dxfId="959" priority="1157" text="中止">
      <formula>NOT(ISERROR(SEARCH("中止",D44)))</formula>
    </cfRule>
    <cfRule type="containsText" dxfId="958" priority="1160" text="休">
      <formula>NOT(ISERROR(SEARCH("休",D44)))</formula>
    </cfRule>
  </conditionalFormatting>
  <conditionalFormatting sqref="AK44:AK45">
    <cfRule type="containsText" dxfId="957" priority="1159" text="未達成">
      <formula>NOT(ISERROR(SEARCH("未達成",AK44)))</formula>
    </cfRule>
  </conditionalFormatting>
  <conditionalFormatting sqref="AH44:AH45">
    <cfRule type="containsText" dxfId="956" priority="1158" text="休暇不足">
      <formula>NOT(ISERROR(SEARCH("休暇不足",AH44)))</formula>
    </cfRule>
  </conditionalFormatting>
  <conditionalFormatting sqref="AC42:AE42">
    <cfRule type="containsText" dxfId="955" priority="1155" text="正月">
      <formula>NOT(ISERROR(SEARCH("正月",AC42)))</formula>
    </cfRule>
    <cfRule type="containsText" dxfId="954" priority="1156" text="夏休">
      <formula>NOT(ISERROR(SEARCH("夏休",AC42)))</formula>
    </cfRule>
  </conditionalFormatting>
  <conditionalFormatting sqref="AC43:AE43">
    <cfRule type="containsText" dxfId="953" priority="1153" text="正月">
      <formula>NOT(ISERROR(SEARCH("正月",AC43)))</formula>
    </cfRule>
    <cfRule type="containsText" dxfId="952" priority="1154" text="夏休">
      <formula>NOT(ISERROR(SEARCH("夏休",AC43)))</formula>
    </cfRule>
  </conditionalFormatting>
  <conditionalFormatting sqref="AC42:AE43">
    <cfRule type="containsText" dxfId="951" priority="1149" text="中止">
      <formula>NOT(ISERROR(SEARCH("中止",AC42)))</formula>
    </cfRule>
    <cfRule type="containsText" dxfId="950" priority="1152" text="休">
      <formula>NOT(ISERROR(SEARCH("休",AC42)))</formula>
    </cfRule>
  </conditionalFormatting>
  <conditionalFormatting sqref="AK42:AK43">
    <cfRule type="containsText" dxfId="949" priority="1151" text="未達成">
      <formula>NOT(ISERROR(SEARCH("未達成",AK42)))</formula>
    </cfRule>
  </conditionalFormatting>
  <conditionalFormatting sqref="AH42:AH43">
    <cfRule type="containsText" dxfId="948" priority="1150" text="休暇不足">
      <formula>NOT(ISERROR(SEARCH("休暇不足",AH42)))</formula>
    </cfRule>
  </conditionalFormatting>
  <conditionalFormatting sqref="D40:K40 AC40:AE40">
    <cfRule type="containsText" dxfId="947" priority="1147" text="正月">
      <formula>NOT(ISERROR(SEARCH("正月",D40)))</formula>
    </cfRule>
    <cfRule type="containsText" dxfId="946" priority="1148" text="夏休">
      <formula>NOT(ISERROR(SEARCH("夏休",D40)))</formula>
    </cfRule>
  </conditionalFormatting>
  <conditionalFormatting sqref="D41:K41 AC41:AE41">
    <cfRule type="containsText" dxfId="945" priority="1145" text="正月">
      <formula>NOT(ISERROR(SEARCH("正月",D41)))</formula>
    </cfRule>
    <cfRule type="containsText" dxfId="944" priority="1146" text="夏休">
      <formula>NOT(ISERROR(SEARCH("夏休",D41)))</formula>
    </cfRule>
  </conditionalFormatting>
  <conditionalFormatting sqref="D40:K41 AC40:AE41">
    <cfRule type="containsText" dxfId="943" priority="1141" text="中止">
      <formula>NOT(ISERROR(SEARCH("中止",D40)))</formula>
    </cfRule>
    <cfRule type="containsText" dxfId="942" priority="1144" text="休">
      <formula>NOT(ISERROR(SEARCH("休",D40)))</formula>
    </cfRule>
  </conditionalFormatting>
  <conditionalFormatting sqref="AK40:AK41">
    <cfRule type="containsText" dxfId="941" priority="1143" text="未達成">
      <formula>NOT(ISERROR(SEARCH("未達成",AK40)))</formula>
    </cfRule>
  </conditionalFormatting>
  <conditionalFormatting sqref="AH40:AH41">
    <cfRule type="containsText" dxfId="940" priority="1142" text="休暇不足">
      <formula>NOT(ISERROR(SEARCH("休暇不足",AH40)))</formula>
    </cfRule>
  </conditionalFormatting>
  <conditionalFormatting sqref="D38:L38 AD38:AE38">
    <cfRule type="containsText" dxfId="939" priority="1139" text="正月">
      <formula>NOT(ISERROR(SEARCH("正月",D38)))</formula>
    </cfRule>
    <cfRule type="containsText" dxfId="938" priority="1140" text="夏休">
      <formula>NOT(ISERROR(SEARCH("夏休",D38)))</formula>
    </cfRule>
  </conditionalFormatting>
  <conditionalFormatting sqref="D39:L39 AD39:AE39">
    <cfRule type="containsText" dxfId="937" priority="1137" text="正月">
      <formula>NOT(ISERROR(SEARCH("正月",D39)))</formula>
    </cfRule>
    <cfRule type="containsText" dxfId="936" priority="1138" text="夏休">
      <formula>NOT(ISERROR(SEARCH("夏休",D39)))</formula>
    </cfRule>
  </conditionalFormatting>
  <conditionalFormatting sqref="D38:L39 AD38:AE39">
    <cfRule type="containsText" dxfId="935" priority="1133" text="中止">
      <formula>NOT(ISERROR(SEARCH("中止",D38)))</formula>
    </cfRule>
    <cfRule type="containsText" dxfId="934" priority="1136" text="休">
      <formula>NOT(ISERROR(SEARCH("休",D38)))</formula>
    </cfRule>
  </conditionalFormatting>
  <conditionalFormatting sqref="AK38:AK39">
    <cfRule type="containsText" dxfId="933" priority="1135" text="未達成">
      <formula>NOT(ISERROR(SEARCH("未達成",AK38)))</formula>
    </cfRule>
  </conditionalFormatting>
  <conditionalFormatting sqref="AH38:AH39">
    <cfRule type="containsText" dxfId="932" priority="1134" text="休暇不足">
      <formula>NOT(ISERROR(SEARCH("休暇不足",AH38)))</formula>
    </cfRule>
  </conditionalFormatting>
  <conditionalFormatting sqref="D52:AE52">
    <cfRule type="containsText" dxfId="931" priority="1131" text="正月">
      <formula>NOT(ISERROR(SEARCH("正月",D52)))</formula>
    </cfRule>
    <cfRule type="containsText" dxfId="930" priority="1132" text="夏休">
      <formula>NOT(ISERROR(SEARCH("夏休",D52)))</formula>
    </cfRule>
  </conditionalFormatting>
  <conditionalFormatting sqref="D53:AE53">
    <cfRule type="containsText" dxfId="929" priority="1129" text="正月">
      <formula>NOT(ISERROR(SEARCH("正月",D53)))</formula>
    </cfRule>
    <cfRule type="containsText" dxfId="928" priority="1130" text="夏休">
      <formula>NOT(ISERROR(SEARCH("夏休",D53)))</formula>
    </cfRule>
  </conditionalFormatting>
  <conditionalFormatting sqref="D52:AE53">
    <cfRule type="containsText" dxfId="927" priority="1125" text="中止">
      <formula>NOT(ISERROR(SEARCH("中止",D52)))</formula>
    </cfRule>
    <cfRule type="containsText" dxfId="926" priority="1128" text="休">
      <formula>NOT(ISERROR(SEARCH("休",D52)))</formula>
    </cfRule>
  </conditionalFormatting>
  <conditionalFormatting sqref="AK52:AK53">
    <cfRule type="containsText" dxfId="925" priority="1127" text="未達成">
      <formula>NOT(ISERROR(SEARCH("未達成",AK52)))</formula>
    </cfRule>
  </conditionalFormatting>
  <conditionalFormatting sqref="AH52:AH53">
    <cfRule type="containsText" dxfId="924" priority="1126" text="休暇不足">
      <formula>NOT(ISERROR(SEARCH("休暇不足",AH52)))</formula>
    </cfRule>
  </conditionalFormatting>
  <conditionalFormatting sqref="D60:AE60">
    <cfRule type="containsText" dxfId="923" priority="1123" text="正月">
      <formula>NOT(ISERROR(SEARCH("正月",D60)))</formula>
    </cfRule>
    <cfRule type="containsText" dxfId="922" priority="1124" text="夏休">
      <formula>NOT(ISERROR(SEARCH("夏休",D60)))</formula>
    </cfRule>
  </conditionalFormatting>
  <conditionalFormatting sqref="D61:AE61">
    <cfRule type="containsText" dxfId="921" priority="1121" text="正月">
      <formula>NOT(ISERROR(SEARCH("正月",D61)))</formula>
    </cfRule>
    <cfRule type="containsText" dxfId="920" priority="1122" text="夏休">
      <formula>NOT(ISERROR(SEARCH("夏休",D61)))</formula>
    </cfRule>
  </conditionalFormatting>
  <conditionalFormatting sqref="D60:AE61">
    <cfRule type="containsText" dxfId="919" priority="1117" text="中止">
      <formula>NOT(ISERROR(SEARCH("中止",D60)))</formula>
    </cfRule>
    <cfRule type="containsText" dxfId="918" priority="1120" text="休">
      <formula>NOT(ISERROR(SEARCH("休",D60)))</formula>
    </cfRule>
  </conditionalFormatting>
  <conditionalFormatting sqref="AK60:AK61">
    <cfRule type="containsText" dxfId="917" priority="1119" text="未達成">
      <formula>NOT(ISERROR(SEARCH("未達成",AK60)))</formula>
    </cfRule>
  </conditionalFormatting>
  <conditionalFormatting sqref="AH60:AH61">
    <cfRule type="containsText" dxfId="916" priority="1118" text="休暇不足">
      <formula>NOT(ISERROR(SEARCH("休暇不足",AH60)))</formula>
    </cfRule>
  </conditionalFormatting>
  <conditionalFormatting sqref="D58:AE58">
    <cfRule type="containsText" dxfId="915" priority="1115" text="正月">
      <formula>NOT(ISERROR(SEARCH("正月",D58)))</formula>
    </cfRule>
    <cfRule type="containsText" dxfId="914" priority="1116" text="夏休">
      <formula>NOT(ISERROR(SEARCH("夏休",D58)))</formula>
    </cfRule>
  </conditionalFormatting>
  <conditionalFormatting sqref="D59:AE59">
    <cfRule type="containsText" dxfId="913" priority="1113" text="正月">
      <formula>NOT(ISERROR(SEARCH("正月",D59)))</formula>
    </cfRule>
    <cfRule type="containsText" dxfId="912" priority="1114" text="夏休">
      <formula>NOT(ISERROR(SEARCH("夏休",D59)))</formula>
    </cfRule>
  </conditionalFormatting>
  <conditionalFormatting sqref="D58:AE59">
    <cfRule type="containsText" dxfId="911" priority="1109" text="中止">
      <formula>NOT(ISERROR(SEARCH("中止",D58)))</formula>
    </cfRule>
    <cfRule type="containsText" dxfId="910" priority="1112" text="休">
      <formula>NOT(ISERROR(SEARCH("休",D58)))</formula>
    </cfRule>
  </conditionalFormatting>
  <conditionalFormatting sqref="AK58:AK59">
    <cfRule type="containsText" dxfId="909" priority="1111" text="未達成">
      <formula>NOT(ISERROR(SEARCH("未達成",AK58)))</formula>
    </cfRule>
  </conditionalFormatting>
  <conditionalFormatting sqref="AH58:AH59">
    <cfRule type="containsText" dxfId="908" priority="1110" text="休暇不足">
      <formula>NOT(ISERROR(SEARCH("休暇不足",AH58)))</formula>
    </cfRule>
  </conditionalFormatting>
  <conditionalFormatting sqref="D56:AE56">
    <cfRule type="containsText" dxfId="907" priority="1107" text="正月">
      <formula>NOT(ISERROR(SEARCH("正月",D56)))</formula>
    </cfRule>
    <cfRule type="containsText" dxfId="906" priority="1108" text="夏休">
      <formula>NOT(ISERROR(SEARCH("夏休",D56)))</formula>
    </cfRule>
  </conditionalFormatting>
  <conditionalFormatting sqref="D57:AE57">
    <cfRule type="containsText" dxfId="905" priority="1105" text="正月">
      <formula>NOT(ISERROR(SEARCH("正月",D57)))</formula>
    </cfRule>
    <cfRule type="containsText" dxfId="904" priority="1106" text="夏休">
      <formula>NOT(ISERROR(SEARCH("夏休",D57)))</formula>
    </cfRule>
  </conditionalFormatting>
  <conditionalFormatting sqref="D56:AE57">
    <cfRule type="containsText" dxfId="903" priority="1101" text="中止">
      <formula>NOT(ISERROR(SEARCH("中止",D56)))</formula>
    </cfRule>
    <cfRule type="containsText" dxfId="902" priority="1104" text="休">
      <formula>NOT(ISERROR(SEARCH("休",D56)))</formula>
    </cfRule>
  </conditionalFormatting>
  <conditionalFormatting sqref="AK56:AK57">
    <cfRule type="containsText" dxfId="901" priority="1103" text="未達成">
      <formula>NOT(ISERROR(SEARCH("未達成",AK56)))</formula>
    </cfRule>
  </conditionalFormatting>
  <conditionalFormatting sqref="AH56:AH57">
    <cfRule type="containsText" dxfId="900" priority="1102" text="休暇不足">
      <formula>NOT(ISERROR(SEARCH("休暇不足",AH56)))</formula>
    </cfRule>
  </conditionalFormatting>
  <conditionalFormatting sqref="D54:AE54">
    <cfRule type="containsText" dxfId="899" priority="1099" text="正月">
      <formula>NOT(ISERROR(SEARCH("正月",D54)))</formula>
    </cfRule>
    <cfRule type="containsText" dxfId="898" priority="1100" text="夏休">
      <formula>NOT(ISERROR(SEARCH("夏休",D54)))</formula>
    </cfRule>
  </conditionalFormatting>
  <conditionalFormatting sqref="D55:AE55">
    <cfRule type="containsText" dxfId="897" priority="1097" text="正月">
      <formula>NOT(ISERROR(SEARCH("正月",D55)))</formula>
    </cfRule>
    <cfRule type="containsText" dxfId="896" priority="1098" text="夏休">
      <formula>NOT(ISERROR(SEARCH("夏休",D55)))</formula>
    </cfRule>
  </conditionalFormatting>
  <conditionalFormatting sqref="D54:AE55">
    <cfRule type="containsText" dxfId="895" priority="1093" text="中止">
      <formula>NOT(ISERROR(SEARCH("中止",D54)))</formula>
    </cfRule>
    <cfRule type="containsText" dxfId="894" priority="1096" text="休">
      <formula>NOT(ISERROR(SEARCH("休",D54)))</formula>
    </cfRule>
  </conditionalFormatting>
  <conditionalFormatting sqref="AK54:AK55">
    <cfRule type="containsText" dxfId="893" priority="1095" text="未達成">
      <formula>NOT(ISERROR(SEARCH("未達成",AK54)))</formula>
    </cfRule>
  </conditionalFormatting>
  <conditionalFormatting sqref="AH54:AH55">
    <cfRule type="containsText" dxfId="892" priority="1094" text="休暇不足">
      <formula>NOT(ISERROR(SEARCH("休暇不足",AH54)))</formula>
    </cfRule>
  </conditionalFormatting>
  <conditionalFormatting sqref="D68:AE68">
    <cfRule type="containsText" dxfId="891" priority="1091" text="正月">
      <formula>NOT(ISERROR(SEARCH("正月",D68)))</formula>
    </cfRule>
    <cfRule type="containsText" dxfId="890" priority="1092" text="夏休">
      <formula>NOT(ISERROR(SEARCH("夏休",D68)))</formula>
    </cfRule>
  </conditionalFormatting>
  <conditionalFormatting sqref="D69:AE69">
    <cfRule type="containsText" dxfId="889" priority="1089" text="正月">
      <formula>NOT(ISERROR(SEARCH("正月",D69)))</formula>
    </cfRule>
    <cfRule type="containsText" dxfId="888" priority="1090" text="夏休">
      <formula>NOT(ISERROR(SEARCH("夏休",D69)))</formula>
    </cfRule>
  </conditionalFormatting>
  <conditionalFormatting sqref="D68:AE69">
    <cfRule type="containsText" dxfId="887" priority="1085" text="中止">
      <formula>NOT(ISERROR(SEARCH("中止",D68)))</formula>
    </cfRule>
    <cfRule type="containsText" dxfId="886" priority="1088" text="休">
      <formula>NOT(ISERROR(SEARCH("休",D68)))</formula>
    </cfRule>
  </conditionalFormatting>
  <conditionalFormatting sqref="AK68:AK69">
    <cfRule type="containsText" dxfId="885" priority="1087" text="未達成">
      <formula>NOT(ISERROR(SEARCH("未達成",AK68)))</formula>
    </cfRule>
  </conditionalFormatting>
  <conditionalFormatting sqref="AH68:AH69">
    <cfRule type="containsText" dxfId="884" priority="1086" text="休暇不足">
      <formula>NOT(ISERROR(SEARCH("休暇不足",AH68)))</formula>
    </cfRule>
  </conditionalFormatting>
  <conditionalFormatting sqref="D76:AE76">
    <cfRule type="containsText" dxfId="883" priority="1083" text="正月">
      <formula>NOT(ISERROR(SEARCH("正月",D76)))</formula>
    </cfRule>
    <cfRule type="containsText" dxfId="882" priority="1084" text="夏休">
      <formula>NOT(ISERROR(SEARCH("夏休",D76)))</formula>
    </cfRule>
  </conditionalFormatting>
  <conditionalFormatting sqref="D77:AE77">
    <cfRule type="containsText" dxfId="881" priority="1081" text="正月">
      <formula>NOT(ISERROR(SEARCH("正月",D77)))</formula>
    </cfRule>
    <cfRule type="containsText" dxfId="880" priority="1082" text="夏休">
      <formula>NOT(ISERROR(SEARCH("夏休",D77)))</formula>
    </cfRule>
  </conditionalFormatting>
  <conditionalFormatting sqref="D76:AE77">
    <cfRule type="containsText" dxfId="879" priority="1077" text="中止">
      <formula>NOT(ISERROR(SEARCH("中止",D76)))</formula>
    </cfRule>
    <cfRule type="containsText" dxfId="878" priority="1080" text="休">
      <formula>NOT(ISERROR(SEARCH("休",D76)))</formula>
    </cfRule>
  </conditionalFormatting>
  <conditionalFormatting sqref="AK76:AK77">
    <cfRule type="containsText" dxfId="877" priority="1079" text="未達成">
      <formula>NOT(ISERROR(SEARCH("未達成",AK76)))</formula>
    </cfRule>
  </conditionalFormatting>
  <conditionalFormatting sqref="AH76:AH77">
    <cfRule type="containsText" dxfId="876" priority="1078" text="休暇不足">
      <formula>NOT(ISERROR(SEARCH("休暇不足",AH76)))</formula>
    </cfRule>
  </conditionalFormatting>
  <conditionalFormatting sqref="D74:AE74">
    <cfRule type="containsText" dxfId="875" priority="1075" text="正月">
      <formula>NOT(ISERROR(SEARCH("正月",D74)))</formula>
    </cfRule>
    <cfRule type="containsText" dxfId="874" priority="1076" text="夏休">
      <formula>NOT(ISERROR(SEARCH("夏休",D74)))</formula>
    </cfRule>
  </conditionalFormatting>
  <conditionalFormatting sqref="D75:AE75">
    <cfRule type="containsText" dxfId="873" priority="1073" text="正月">
      <formula>NOT(ISERROR(SEARCH("正月",D75)))</formula>
    </cfRule>
    <cfRule type="containsText" dxfId="872" priority="1074" text="夏休">
      <formula>NOT(ISERROR(SEARCH("夏休",D75)))</formula>
    </cfRule>
  </conditionalFormatting>
  <conditionalFormatting sqref="D74:AE75">
    <cfRule type="containsText" dxfId="871" priority="1069" text="中止">
      <formula>NOT(ISERROR(SEARCH("中止",D74)))</formula>
    </cfRule>
    <cfRule type="containsText" dxfId="870" priority="1072" text="休">
      <formula>NOT(ISERROR(SEARCH("休",D74)))</formula>
    </cfRule>
  </conditionalFormatting>
  <conditionalFormatting sqref="AK74:AK75">
    <cfRule type="containsText" dxfId="869" priority="1071" text="未達成">
      <formula>NOT(ISERROR(SEARCH("未達成",AK74)))</formula>
    </cfRule>
  </conditionalFormatting>
  <conditionalFormatting sqref="AH74:AH75">
    <cfRule type="containsText" dxfId="868" priority="1070" text="休暇不足">
      <formula>NOT(ISERROR(SEARCH("休暇不足",AH74)))</formula>
    </cfRule>
  </conditionalFormatting>
  <conditionalFormatting sqref="D72:AE72">
    <cfRule type="containsText" dxfId="867" priority="1067" text="正月">
      <formula>NOT(ISERROR(SEARCH("正月",D72)))</formula>
    </cfRule>
    <cfRule type="containsText" dxfId="866" priority="1068" text="夏休">
      <formula>NOT(ISERROR(SEARCH("夏休",D72)))</formula>
    </cfRule>
  </conditionalFormatting>
  <conditionalFormatting sqref="D73:AE73">
    <cfRule type="containsText" dxfId="865" priority="1065" text="正月">
      <formula>NOT(ISERROR(SEARCH("正月",D73)))</formula>
    </cfRule>
    <cfRule type="containsText" dxfId="864" priority="1066" text="夏休">
      <formula>NOT(ISERROR(SEARCH("夏休",D73)))</formula>
    </cfRule>
  </conditionalFormatting>
  <conditionalFormatting sqref="D72:AE73">
    <cfRule type="containsText" dxfId="863" priority="1061" text="中止">
      <formula>NOT(ISERROR(SEARCH("中止",D72)))</formula>
    </cfRule>
    <cfRule type="containsText" dxfId="862" priority="1064" text="休">
      <formula>NOT(ISERROR(SEARCH("休",D72)))</formula>
    </cfRule>
  </conditionalFormatting>
  <conditionalFormatting sqref="AK72:AK73">
    <cfRule type="containsText" dxfId="861" priority="1063" text="未達成">
      <formula>NOT(ISERROR(SEARCH("未達成",AK72)))</formula>
    </cfRule>
  </conditionalFormatting>
  <conditionalFormatting sqref="AH72:AH73">
    <cfRule type="containsText" dxfId="860" priority="1062" text="休暇不足">
      <formula>NOT(ISERROR(SEARCH("休暇不足",AH72)))</formula>
    </cfRule>
  </conditionalFormatting>
  <conditionalFormatting sqref="D70:AE70">
    <cfRule type="containsText" dxfId="859" priority="1059" text="正月">
      <formula>NOT(ISERROR(SEARCH("正月",D70)))</formula>
    </cfRule>
    <cfRule type="containsText" dxfId="858" priority="1060" text="夏休">
      <formula>NOT(ISERROR(SEARCH("夏休",D70)))</formula>
    </cfRule>
  </conditionalFormatting>
  <conditionalFormatting sqref="D71:AE71">
    <cfRule type="containsText" dxfId="857" priority="1057" text="正月">
      <formula>NOT(ISERROR(SEARCH("正月",D71)))</formula>
    </cfRule>
    <cfRule type="containsText" dxfId="856" priority="1058" text="夏休">
      <formula>NOT(ISERROR(SEARCH("夏休",D71)))</formula>
    </cfRule>
  </conditionalFormatting>
  <conditionalFormatting sqref="D70:AE71">
    <cfRule type="containsText" dxfId="855" priority="1053" text="中止">
      <formula>NOT(ISERROR(SEARCH("中止",D70)))</formula>
    </cfRule>
    <cfRule type="containsText" dxfId="854" priority="1056" text="休">
      <formula>NOT(ISERROR(SEARCH("休",D70)))</formula>
    </cfRule>
  </conditionalFormatting>
  <conditionalFormatting sqref="AK70:AK71">
    <cfRule type="containsText" dxfId="853" priority="1055" text="未達成">
      <formula>NOT(ISERROR(SEARCH("未達成",AK70)))</formula>
    </cfRule>
  </conditionalFormatting>
  <conditionalFormatting sqref="AH70:AH71">
    <cfRule type="containsText" dxfId="852" priority="1054" text="休暇不足">
      <formula>NOT(ISERROR(SEARCH("休暇不足",AH70)))</formula>
    </cfRule>
  </conditionalFormatting>
  <conditionalFormatting sqref="D84:AE84">
    <cfRule type="containsText" dxfId="851" priority="1051" text="正月">
      <formula>NOT(ISERROR(SEARCH("正月",D84)))</formula>
    </cfRule>
    <cfRule type="containsText" dxfId="850" priority="1052" text="夏休">
      <formula>NOT(ISERROR(SEARCH("夏休",D84)))</formula>
    </cfRule>
  </conditionalFormatting>
  <conditionalFormatting sqref="D85:AE85">
    <cfRule type="containsText" dxfId="849" priority="1049" text="正月">
      <formula>NOT(ISERROR(SEARCH("正月",D85)))</formula>
    </cfRule>
    <cfRule type="containsText" dxfId="848" priority="1050" text="夏休">
      <formula>NOT(ISERROR(SEARCH("夏休",D85)))</formula>
    </cfRule>
  </conditionalFormatting>
  <conditionalFormatting sqref="D84:AE85">
    <cfRule type="containsText" dxfId="847" priority="1045" text="中止">
      <formula>NOT(ISERROR(SEARCH("中止",D84)))</formula>
    </cfRule>
    <cfRule type="containsText" dxfId="846" priority="1048" text="休">
      <formula>NOT(ISERROR(SEARCH("休",D84)))</formula>
    </cfRule>
  </conditionalFormatting>
  <conditionalFormatting sqref="AK84:AK85">
    <cfRule type="containsText" dxfId="845" priority="1047" text="未達成">
      <formula>NOT(ISERROR(SEARCH("未達成",AK84)))</formula>
    </cfRule>
  </conditionalFormatting>
  <conditionalFormatting sqref="AH84:AH85">
    <cfRule type="containsText" dxfId="844" priority="1046" text="休暇不足">
      <formula>NOT(ISERROR(SEARCH("休暇不足",AH84)))</formula>
    </cfRule>
  </conditionalFormatting>
  <conditionalFormatting sqref="D92:AE92">
    <cfRule type="containsText" dxfId="843" priority="1043" text="正月">
      <formula>NOT(ISERROR(SEARCH("正月",D92)))</formula>
    </cfRule>
    <cfRule type="containsText" dxfId="842" priority="1044" text="夏休">
      <formula>NOT(ISERROR(SEARCH("夏休",D92)))</formula>
    </cfRule>
  </conditionalFormatting>
  <conditionalFormatting sqref="D93:AE93">
    <cfRule type="containsText" dxfId="841" priority="1041" text="正月">
      <formula>NOT(ISERROR(SEARCH("正月",D93)))</formula>
    </cfRule>
    <cfRule type="containsText" dxfId="840" priority="1042" text="夏休">
      <formula>NOT(ISERROR(SEARCH("夏休",D93)))</formula>
    </cfRule>
  </conditionalFormatting>
  <conditionalFormatting sqref="D92:AE93">
    <cfRule type="containsText" dxfId="839" priority="1037" text="中止">
      <formula>NOT(ISERROR(SEARCH("中止",D92)))</formula>
    </cfRule>
    <cfRule type="containsText" dxfId="838" priority="1040" text="休">
      <formula>NOT(ISERROR(SEARCH("休",D92)))</formula>
    </cfRule>
  </conditionalFormatting>
  <conditionalFormatting sqref="AK92:AK93">
    <cfRule type="containsText" dxfId="837" priority="1039" text="未達成">
      <formula>NOT(ISERROR(SEARCH("未達成",AK92)))</formula>
    </cfRule>
  </conditionalFormatting>
  <conditionalFormatting sqref="AH92:AH93">
    <cfRule type="containsText" dxfId="836" priority="1038" text="休暇不足">
      <formula>NOT(ISERROR(SEARCH("休暇不足",AH92)))</formula>
    </cfRule>
  </conditionalFormatting>
  <conditionalFormatting sqref="D90:AE90">
    <cfRule type="containsText" dxfId="835" priority="1035" text="正月">
      <formula>NOT(ISERROR(SEARCH("正月",D90)))</formula>
    </cfRule>
    <cfRule type="containsText" dxfId="834" priority="1036" text="夏休">
      <formula>NOT(ISERROR(SEARCH("夏休",D90)))</formula>
    </cfRule>
  </conditionalFormatting>
  <conditionalFormatting sqref="D91:AE91">
    <cfRule type="containsText" dxfId="833" priority="1033" text="正月">
      <formula>NOT(ISERROR(SEARCH("正月",D91)))</formula>
    </cfRule>
    <cfRule type="containsText" dxfId="832" priority="1034" text="夏休">
      <formula>NOT(ISERROR(SEARCH("夏休",D91)))</formula>
    </cfRule>
  </conditionalFormatting>
  <conditionalFormatting sqref="D90:AE91">
    <cfRule type="containsText" dxfId="831" priority="1029" text="中止">
      <formula>NOT(ISERROR(SEARCH("中止",D90)))</formula>
    </cfRule>
    <cfRule type="containsText" dxfId="830" priority="1032" text="休">
      <formula>NOT(ISERROR(SEARCH("休",D90)))</formula>
    </cfRule>
  </conditionalFormatting>
  <conditionalFormatting sqref="AK90:AK91">
    <cfRule type="containsText" dxfId="829" priority="1031" text="未達成">
      <formula>NOT(ISERROR(SEARCH("未達成",AK90)))</formula>
    </cfRule>
  </conditionalFormatting>
  <conditionalFormatting sqref="AH90:AH91">
    <cfRule type="containsText" dxfId="828" priority="1030" text="休暇不足">
      <formula>NOT(ISERROR(SEARCH("休暇不足",AH90)))</formula>
    </cfRule>
  </conditionalFormatting>
  <conditionalFormatting sqref="D88:AE88">
    <cfRule type="containsText" dxfId="827" priority="1027" text="正月">
      <formula>NOT(ISERROR(SEARCH("正月",D88)))</formula>
    </cfRule>
    <cfRule type="containsText" dxfId="826" priority="1028" text="夏休">
      <formula>NOT(ISERROR(SEARCH("夏休",D88)))</formula>
    </cfRule>
  </conditionalFormatting>
  <conditionalFormatting sqref="D89:AE89">
    <cfRule type="containsText" dxfId="825" priority="1025" text="正月">
      <formula>NOT(ISERROR(SEARCH("正月",D89)))</formula>
    </cfRule>
    <cfRule type="containsText" dxfId="824" priority="1026" text="夏休">
      <formula>NOT(ISERROR(SEARCH("夏休",D89)))</formula>
    </cfRule>
  </conditionalFormatting>
  <conditionalFormatting sqref="D88:AE89">
    <cfRule type="containsText" dxfId="823" priority="1021" text="中止">
      <formula>NOT(ISERROR(SEARCH("中止",D88)))</formula>
    </cfRule>
    <cfRule type="containsText" dxfId="822" priority="1024" text="休">
      <formula>NOT(ISERROR(SEARCH("休",D88)))</formula>
    </cfRule>
  </conditionalFormatting>
  <conditionalFormatting sqref="AK88:AK89">
    <cfRule type="containsText" dxfId="821" priority="1023" text="未達成">
      <formula>NOT(ISERROR(SEARCH("未達成",AK88)))</formula>
    </cfRule>
  </conditionalFormatting>
  <conditionalFormatting sqref="AH88:AH89">
    <cfRule type="containsText" dxfId="820" priority="1022" text="休暇不足">
      <formula>NOT(ISERROR(SEARCH("休暇不足",AH88)))</formula>
    </cfRule>
  </conditionalFormatting>
  <conditionalFormatting sqref="D86:AE86">
    <cfRule type="containsText" dxfId="819" priority="1019" text="正月">
      <formula>NOT(ISERROR(SEARCH("正月",D86)))</formula>
    </cfRule>
    <cfRule type="containsText" dxfId="818" priority="1020" text="夏休">
      <formula>NOT(ISERROR(SEARCH("夏休",D86)))</formula>
    </cfRule>
  </conditionalFormatting>
  <conditionalFormatting sqref="D87:AE87">
    <cfRule type="containsText" dxfId="817" priority="1017" text="正月">
      <formula>NOT(ISERROR(SEARCH("正月",D87)))</formula>
    </cfRule>
    <cfRule type="containsText" dxfId="816" priority="1018" text="夏休">
      <formula>NOT(ISERROR(SEARCH("夏休",D87)))</formula>
    </cfRule>
  </conditionalFormatting>
  <conditionalFormatting sqref="D86:AE87">
    <cfRule type="containsText" dxfId="815" priority="1013" text="中止">
      <formula>NOT(ISERROR(SEARCH("中止",D86)))</formula>
    </cfRule>
    <cfRule type="containsText" dxfId="814" priority="1016" text="休">
      <formula>NOT(ISERROR(SEARCH("休",D86)))</formula>
    </cfRule>
  </conditionalFormatting>
  <conditionalFormatting sqref="AK86:AK87">
    <cfRule type="containsText" dxfId="813" priority="1015" text="未達成">
      <formula>NOT(ISERROR(SEARCH("未達成",AK86)))</formula>
    </cfRule>
  </conditionalFormatting>
  <conditionalFormatting sqref="AH86:AH87">
    <cfRule type="containsText" dxfId="812" priority="1014" text="休暇不足">
      <formula>NOT(ISERROR(SEARCH("休暇不足",AH86)))</formula>
    </cfRule>
  </conditionalFormatting>
  <conditionalFormatting sqref="D100:AE100">
    <cfRule type="containsText" dxfId="811" priority="1011" text="正月">
      <formula>NOT(ISERROR(SEARCH("正月",D100)))</formula>
    </cfRule>
    <cfRule type="containsText" dxfId="810" priority="1012" text="夏休">
      <formula>NOT(ISERROR(SEARCH("夏休",D100)))</formula>
    </cfRule>
  </conditionalFormatting>
  <conditionalFormatting sqref="D101:AE101">
    <cfRule type="containsText" dxfId="809" priority="1009" text="正月">
      <formula>NOT(ISERROR(SEARCH("正月",D101)))</formula>
    </cfRule>
    <cfRule type="containsText" dxfId="808" priority="1010" text="夏休">
      <formula>NOT(ISERROR(SEARCH("夏休",D101)))</formula>
    </cfRule>
  </conditionalFormatting>
  <conditionalFormatting sqref="D100:AE101">
    <cfRule type="containsText" dxfId="807" priority="1005" text="中止">
      <formula>NOT(ISERROR(SEARCH("中止",D100)))</formula>
    </cfRule>
    <cfRule type="containsText" dxfId="806" priority="1008" text="休">
      <formula>NOT(ISERROR(SEARCH("休",D100)))</formula>
    </cfRule>
  </conditionalFormatting>
  <conditionalFormatting sqref="AK100:AK101">
    <cfRule type="containsText" dxfId="805" priority="1007" text="未達成">
      <formula>NOT(ISERROR(SEARCH("未達成",AK100)))</formula>
    </cfRule>
  </conditionalFormatting>
  <conditionalFormatting sqref="AH100:AH101">
    <cfRule type="containsText" dxfId="804" priority="1006" text="休暇不足">
      <formula>NOT(ISERROR(SEARCH("休暇不足",AH100)))</formula>
    </cfRule>
  </conditionalFormatting>
  <conditionalFormatting sqref="D108:AE108">
    <cfRule type="containsText" dxfId="803" priority="1003" text="正月">
      <formula>NOT(ISERROR(SEARCH("正月",D108)))</formula>
    </cfRule>
    <cfRule type="containsText" dxfId="802" priority="1004" text="夏休">
      <formula>NOT(ISERROR(SEARCH("夏休",D108)))</formula>
    </cfRule>
  </conditionalFormatting>
  <conditionalFormatting sqref="D109:AE109">
    <cfRule type="containsText" dxfId="801" priority="1001" text="正月">
      <formula>NOT(ISERROR(SEARCH("正月",D109)))</formula>
    </cfRule>
    <cfRule type="containsText" dxfId="800" priority="1002" text="夏休">
      <formula>NOT(ISERROR(SEARCH("夏休",D109)))</formula>
    </cfRule>
  </conditionalFormatting>
  <conditionalFormatting sqref="D108:AE109">
    <cfRule type="containsText" dxfId="799" priority="997" text="中止">
      <formula>NOT(ISERROR(SEARCH("中止",D108)))</formula>
    </cfRule>
    <cfRule type="containsText" dxfId="798" priority="1000" text="休">
      <formula>NOT(ISERROR(SEARCH("休",D108)))</formula>
    </cfRule>
  </conditionalFormatting>
  <conditionalFormatting sqref="AK108:AK109">
    <cfRule type="containsText" dxfId="797" priority="999" text="未達成">
      <formula>NOT(ISERROR(SEARCH("未達成",AK108)))</formula>
    </cfRule>
  </conditionalFormatting>
  <conditionalFormatting sqref="AH108:AH109">
    <cfRule type="containsText" dxfId="796" priority="998" text="休暇不足">
      <formula>NOT(ISERROR(SEARCH("休暇不足",AH108)))</formula>
    </cfRule>
  </conditionalFormatting>
  <conditionalFormatting sqref="D106:AE106">
    <cfRule type="containsText" dxfId="795" priority="995" text="正月">
      <formula>NOT(ISERROR(SEARCH("正月",D106)))</formula>
    </cfRule>
    <cfRule type="containsText" dxfId="794" priority="996" text="夏休">
      <formula>NOT(ISERROR(SEARCH("夏休",D106)))</formula>
    </cfRule>
  </conditionalFormatting>
  <conditionalFormatting sqref="D107:AE107">
    <cfRule type="containsText" dxfId="793" priority="993" text="正月">
      <formula>NOT(ISERROR(SEARCH("正月",D107)))</formula>
    </cfRule>
    <cfRule type="containsText" dxfId="792" priority="994" text="夏休">
      <formula>NOT(ISERROR(SEARCH("夏休",D107)))</formula>
    </cfRule>
  </conditionalFormatting>
  <conditionalFormatting sqref="D106:AE107">
    <cfRule type="containsText" dxfId="791" priority="989" text="中止">
      <formula>NOT(ISERROR(SEARCH("中止",D106)))</formula>
    </cfRule>
    <cfRule type="containsText" dxfId="790" priority="992" text="休">
      <formula>NOT(ISERROR(SEARCH("休",D106)))</formula>
    </cfRule>
  </conditionalFormatting>
  <conditionalFormatting sqref="AK106:AK107">
    <cfRule type="containsText" dxfId="789" priority="991" text="未達成">
      <formula>NOT(ISERROR(SEARCH("未達成",AK106)))</formula>
    </cfRule>
  </conditionalFormatting>
  <conditionalFormatting sqref="AH106:AH107">
    <cfRule type="containsText" dxfId="788" priority="990" text="休暇不足">
      <formula>NOT(ISERROR(SEARCH("休暇不足",AH106)))</formula>
    </cfRule>
  </conditionalFormatting>
  <conditionalFormatting sqref="D104:AE104">
    <cfRule type="containsText" dxfId="787" priority="987" text="正月">
      <formula>NOT(ISERROR(SEARCH("正月",D104)))</formula>
    </cfRule>
    <cfRule type="containsText" dxfId="786" priority="988" text="夏休">
      <formula>NOT(ISERROR(SEARCH("夏休",D104)))</formula>
    </cfRule>
  </conditionalFormatting>
  <conditionalFormatting sqref="D105:AE105">
    <cfRule type="containsText" dxfId="785" priority="985" text="正月">
      <formula>NOT(ISERROR(SEARCH("正月",D105)))</formula>
    </cfRule>
    <cfRule type="containsText" dxfId="784" priority="986" text="夏休">
      <formula>NOT(ISERROR(SEARCH("夏休",D105)))</formula>
    </cfRule>
  </conditionalFormatting>
  <conditionalFormatting sqref="D104:AE105">
    <cfRule type="containsText" dxfId="783" priority="981" text="中止">
      <formula>NOT(ISERROR(SEARCH("中止",D104)))</formula>
    </cfRule>
    <cfRule type="containsText" dxfId="782" priority="984" text="休">
      <formula>NOT(ISERROR(SEARCH("休",D104)))</formula>
    </cfRule>
  </conditionalFormatting>
  <conditionalFormatting sqref="AK104:AK105">
    <cfRule type="containsText" dxfId="781" priority="983" text="未達成">
      <formula>NOT(ISERROR(SEARCH("未達成",AK104)))</formula>
    </cfRule>
  </conditionalFormatting>
  <conditionalFormatting sqref="AH104:AH105">
    <cfRule type="containsText" dxfId="780" priority="982" text="休暇不足">
      <formula>NOT(ISERROR(SEARCH("休暇不足",AH104)))</formula>
    </cfRule>
  </conditionalFormatting>
  <conditionalFormatting sqref="D102:AE102">
    <cfRule type="containsText" dxfId="779" priority="979" text="正月">
      <formula>NOT(ISERROR(SEARCH("正月",D102)))</formula>
    </cfRule>
    <cfRule type="containsText" dxfId="778" priority="980" text="夏休">
      <formula>NOT(ISERROR(SEARCH("夏休",D102)))</formula>
    </cfRule>
  </conditionalFormatting>
  <conditionalFormatting sqref="D103:AE103">
    <cfRule type="containsText" dxfId="777" priority="977" text="正月">
      <formula>NOT(ISERROR(SEARCH("正月",D103)))</formula>
    </cfRule>
    <cfRule type="containsText" dxfId="776" priority="978" text="夏休">
      <formula>NOT(ISERROR(SEARCH("夏休",D103)))</formula>
    </cfRule>
  </conditionalFormatting>
  <conditionalFormatting sqref="D102:AE103">
    <cfRule type="containsText" dxfId="775" priority="973" text="中止">
      <formula>NOT(ISERROR(SEARCH("中止",D102)))</formula>
    </cfRule>
    <cfRule type="containsText" dxfId="774" priority="976" text="休">
      <formula>NOT(ISERROR(SEARCH("休",D102)))</formula>
    </cfRule>
  </conditionalFormatting>
  <conditionalFormatting sqref="AK102:AK103">
    <cfRule type="containsText" dxfId="773" priority="975" text="未達成">
      <formula>NOT(ISERROR(SEARCH("未達成",AK102)))</formula>
    </cfRule>
  </conditionalFormatting>
  <conditionalFormatting sqref="AH102:AH103">
    <cfRule type="containsText" dxfId="772" priority="974" text="休暇不足">
      <formula>NOT(ISERROR(SEARCH("休暇不足",AH102)))</formula>
    </cfRule>
  </conditionalFormatting>
  <conditionalFormatting sqref="D116:AE116">
    <cfRule type="containsText" dxfId="771" priority="971" text="正月">
      <formula>NOT(ISERROR(SEARCH("正月",D116)))</formula>
    </cfRule>
    <cfRule type="containsText" dxfId="770" priority="972" text="夏休">
      <formula>NOT(ISERROR(SEARCH("夏休",D116)))</formula>
    </cfRule>
  </conditionalFormatting>
  <conditionalFormatting sqref="D117:AE117">
    <cfRule type="containsText" dxfId="769" priority="969" text="正月">
      <formula>NOT(ISERROR(SEARCH("正月",D117)))</formula>
    </cfRule>
    <cfRule type="containsText" dxfId="768" priority="970" text="夏休">
      <formula>NOT(ISERROR(SEARCH("夏休",D117)))</formula>
    </cfRule>
  </conditionalFormatting>
  <conditionalFormatting sqref="D116:AE117">
    <cfRule type="containsText" dxfId="767" priority="965" text="中止">
      <formula>NOT(ISERROR(SEARCH("中止",D116)))</formula>
    </cfRule>
    <cfRule type="containsText" dxfId="766" priority="968" text="休">
      <formula>NOT(ISERROR(SEARCH("休",D116)))</formula>
    </cfRule>
  </conditionalFormatting>
  <conditionalFormatting sqref="AK116:AK117">
    <cfRule type="containsText" dxfId="765" priority="967" text="未達成">
      <formula>NOT(ISERROR(SEARCH("未達成",AK116)))</formula>
    </cfRule>
  </conditionalFormatting>
  <conditionalFormatting sqref="AH116:AH117">
    <cfRule type="containsText" dxfId="764" priority="966" text="休暇不足">
      <formula>NOT(ISERROR(SEARCH("休暇不足",AH116)))</formula>
    </cfRule>
  </conditionalFormatting>
  <conditionalFormatting sqref="D124:AE124">
    <cfRule type="containsText" dxfId="763" priority="963" text="正月">
      <formula>NOT(ISERROR(SEARCH("正月",D124)))</formula>
    </cfRule>
    <cfRule type="containsText" dxfId="762" priority="964" text="夏休">
      <formula>NOT(ISERROR(SEARCH("夏休",D124)))</formula>
    </cfRule>
  </conditionalFormatting>
  <conditionalFormatting sqref="D125:AE125">
    <cfRule type="containsText" dxfId="761" priority="961" text="正月">
      <formula>NOT(ISERROR(SEARCH("正月",D125)))</formula>
    </cfRule>
    <cfRule type="containsText" dxfId="760" priority="962" text="夏休">
      <formula>NOT(ISERROR(SEARCH("夏休",D125)))</formula>
    </cfRule>
  </conditionalFormatting>
  <conditionalFormatting sqref="D124:AE125">
    <cfRule type="containsText" dxfId="759" priority="957" text="中止">
      <formula>NOT(ISERROR(SEARCH("中止",D124)))</formula>
    </cfRule>
    <cfRule type="containsText" dxfId="758" priority="960" text="休">
      <formula>NOT(ISERROR(SEARCH("休",D124)))</formula>
    </cfRule>
  </conditionalFormatting>
  <conditionalFormatting sqref="AK124:AK125">
    <cfRule type="containsText" dxfId="757" priority="959" text="未達成">
      <formula>NOT(ISERROR(SEARCH("未達成",AK124)))</formula>
    </cfRule>
  </conditionalFormatting>
  <conditionalFormatting sqref="AH124:AH125">
    <cfRule type="containsText" dxfId="756" priority="958" text="休暇不足">
      <formula>NOT(ISERROR(SEARCH("休暇不足",AH124)))</formula>
    </cfRule>
  </conditionalFormatting>
  <conditionalFormatting sqref="D122:AE122">
    <cfRule type="containsText" dxfId="755" priority="955" text="正月">
      <formula>NOT(ISERROR(SEARCH("正月",D122)))</formula>
    </cfRule>
    <cfRule type="containsText" dxfId="754" priority="956" text="夏休">
      <formula>NOT(ISERROR(SEARCH("夏休",D122)))</formula>
    </cfRule>
  </conditionalFormatting>
  <conditionalFormatting sqref="D123:AE123">
    <cfRule type="containsText" dxfId="753" priority="953" text="正月">
      <formula>NOT(ISERROR(SEARCH("正月",D123)))</formula>
    </cfRule>
    <cfRule type="containsText" dxfId="752" priority="954" text="夏休">
      <formula>NOT(ISERROR(SEARCH("夏休",D123)))</formula>
    </cfRule>
  </conditionalFormatting>
  <conditionalFormatting sqref="D122:AE123">
    <cfRule type="containsText" dxfId="751" priority="949" text="中止">
      <formula>NOT(ISERROR(SEARCH("中止",D122)))</formula>
    </cfRule>
    <cfRule type="containsText" dxfId="750" priority="952" text="休">
      <formula>NOT(ISERROR(SEARCH("休",D122)))</formula>
    </cfRule>
  </conditionalFormatting>
  <conditionalFormatting sqref="AK122:AK123">
    <cfRule type="containsText" dxfId="749" priority="951" text="未達成">
      <formula>NOT(ISERROR(SEARCH("未達成",AK122)))</formula>
    </cfRule>
  </conditionalFormatting>
  <conditionalFormatting sqref="AH122:AH123">
    <cfRule type="containsText" dxfId="748" priority="950" text="休暇不足">
      <formula>NOT(ISERROR(SEARCH("休暇不足",AH122)))</formula>
    </cfRule>
  </conditionalFormatting>
  <conditionalFormatting sqref="D120:AE120">
    <cfRule type="containsText" dxfId="747" priority="947" text="正月">
      <formula>NOT(ISERROR(SEARCH("正月",D120)))</formula>
    </cfRule>
    <cfRule type="containsText" dxfId="746" priority="948" text="夏休">
      <formula>NOT(ISERROR(SEARCH("夏休",D120)))</formula>
    </cfRule>
  </conditionalFormatting>
  <conditionalFormatting sqref="D121:AE121">
    <cfRule type="containsText" dxfId="745" priority="945" text="正月">
      <formula>NOT(ISERROR(SEARCH("正月",D121)))</formula>
    </cfRule>
    <cfRule type="containsText" dxfId="744" priority="946" text="夏休">
      <formula>NOT(ISERROR(SEARCH("夏休",D121)))</formula>
    </cfRule>
  </conditionalFormatting>
  <conditionalFormatting sqref="D120:AE121">
    <cfRule type="containsText" dxfId="743" priority="941" text="中止">
      <formula>NOT(ISERROR(SEARCH("中止",D120)))</formula>
    </cfRule>
    <cfRule type="containsText" dxfId="742" priority="944" text="休">
      <formula>NOT(ISERROR(SEARCH("休",D120)))</formula>
    </cfRule>
  </conditionalFormatting>
  <conditionalFormatting sqref="AK120:AK121">
    <cfRule type="containsText" dxfId="741" priority="943" text="未達成">
      <formula>NOT(ISERROR(SEARCH("未達成",AK120)))</formula>
    </cfRule>
  </conditionalFormatting>
  <conditionalFormatting sqref="AH120:AH121">
    <cfRule type="containsText" dxfId="740" priority="942" text="休暇不足">
      <formula>NOT(ISERROR(SEARCH("休暇不足",AH120)))</formula>
    </cfRule>
  </conditionalFormatting>
  <conditionalFormatting sqref="D118:AE118">
    <cfRule type="containsText" dxfId="739" priority="939" text="正月">
      <formula>NOT(ISERROR(SEARCH("正月",D118)))</formula>
    </cfRule>
    <cfRule type="containsText" dxfId="738" priority="940" text="夏休">
      <formula>NOT(ISERROR(SEARCH("夏休",D118)))</formula>
    </cfRule>
  </conditionalFormatting>
  <conditionalFormatting sqref="D119:AE119">
    <cfRule type="containsText" dxfId="737" priority="937" text="正月">
      <formula>NOT(ISERROR(SEARCH("正月",D119)))</formula>
    </cfRule>
    <cfRule type="containsText" dxfId="736" priority="938" text="夏休">
      <formula>NOT(ISERROR(SEARCH("夏休",D119)))</formula>
    </cfRule>
  </conditionalFormatting>
  <conditionalFormatting sqref="D118:AE119">
    <cfRule type="containsText" dxfId="735" priority="933" text="中止">
      <formula>NOT(ISERROR(SEARCH("中止",D118)))</formula>
    </cfRule>
    <cfRule type="containsText" dxfId="734" priority="936" text="休">
      <formula>NOT(ISERROR(SEARCH("休",D118)))</formula>
    </cfRule>
  </conditionalFormatting>
  <conditionalFormatting sqref="AK118:AK119">
    <cfRule type="containsText" dxfId="733" priority="935" text="未達成">
      <formula>NOT(ISERROR(SEARCH("未達成",AK118)))</formula>
    </cfRule>
  </conditionalFormatting>
  <conditionalFormatting sqref="AH118:AH119">
    <cfRule type="containsText" dxfId="732" priority="934" text="休暇不足">
      <formula>NOT(ISERROR(SEARCH("休暇不足",AH118)))</formula>
    </cfRule>
  </conditionalFormatting>
  <conditionalFormatting sqref="D132:AE132">
    <cfRule type="containsText" dxfId="731" priority="931" text="正月">
      <formula>NOT(ISERROR(SEARCH("正月",D132)))</formula>
    </cfRule>
    <cfRule type="containsText" dxfId="730" priority="932" text="夏休">
      <formula>NOT(ISERROR(SEARCH("夏休",D132)))</formula>
    </cfRule>
  </conditionalFormatting>
  <conditionalFormatting sqref="D133:AE133">
    <cfRule type="containsText" dxfId="729" priority="929" text="正月">
      <formula>NOT(ISERROR(SEARCH("正月",D133)))</formula>
    </cfRule>
    <cfRule type="containsText" dxfId="728" priority="930" text="夏休">
      <formula>NOT(ISERROR(SEARCH("夏休",D133)))</formula>
    </cfRule>
  </conditionalFormatting>
  <conditionalFormatting sqref="D132:AE133">
    <cfRule type="containsText" dxfId="727" priority="925" text="中止">
      <formula>NOT(ISERROR(SEARCH("中止",D132)))</formula>
    </cfRule>
    <cfRule type="containsText" dxfId="726" priority="928" text="休">
      <formula>NOT(ISERROR(SEARCH("休",D132)))</formula>
    </cfRule>
  </conditionalFormatting>
  <conditionalFormatting sqref="AK132:AK133">
    <cfRule type="containsText" dxfId="725" priority="927" text="未達成">
      <formula>NOT(ISERROR(SEARCH("未達成",AK132)))</formula>
    </cfRule>
  </conditionalFormatting>
  <conditionalFormatting sqref="AH132:AH133">
    <cfRule type="containsText" dxfId="724" priority="926" text="休暇不足">
      <formula>NOT(ISERROR(SEARCH("休暇不足",AH132)))</formula>
    </cfRule>
  </conditionalFormatting>
  <conditionalFormatting sqref="D140:AE140">
    <cfRule type="containsText" dxfId="723" priority="923" text="正月">
      <formula>NOT(ISERROR(SEARCH("正月",D140)))</formula>
    </cfRule>
    <cfRule type="containsText" dxfId="722" priority="924" text="夏休">
      <formula>NOT(ISERROR(SEARCH("夏休",D140)))</formula>
    </cfRule>
  </conditionalFormatting>
  <conditionalFormatting sqref="D141:AE141">
    <cfRule type="containsText" dxfId="721" priority="921" text="正月">
      <formula>NOT(ISERROR(SEARCH("正月",D141)))</formula>
    </cfRule>
    <cfRule type="containsText" dxfId="720" priority="922" text="夏休">
      <formula>NOT(ISERROR(SEARCH("夏休",D141)))</formula>
    </cfRule>
  </conditionalFormatting>
  <conditionalFormatting sqref="D140:AE141">
    <cfRule type="containsText" dxfId="719" priority="917" text="中止">
      <formula>NOT(ISERROR(SEARCH("中止",D140)))</formula>
    </cfRule>
    <cfRule type="containsText" dxfId="718" priority="920" text="休">
      <formula>NOT(ISERROR(SEARCH("休",D140)))</formula>
    </cfRule>
  </conditionalFormatting>
  <conditionalFormatting sqref="AK140:AK141">
    <cfRule type="containsText" dxfId="717" priority="919" text="未達成">
      <formula>NOT(ISERROR(SEARCH("未達成",AK140)))</formula>
    </cfRule>
  </conditionalFormatting>
  <conditionalFormatting sqref="AH140:AH141">
    <cfRule type="containsText" dxfId="716" priority="918" text="休暇不足">
      <formula>NOT(ISERROR(SEARCH("休暇不足",AH140)))</formula>
    </cfRule>
  </conditionalFormatting>
  <conditionalFormatting sqref="D138:AE138">
    <cfRule type="containsText" dxfId="715" priority="915" text="正月">
      <formula>NOT(ISERROR(SEARCH("正月",D138)))</formula>
    </cfRule>
    <cfRule type="containsText" dxfId="714" priority="916" text="夏休">
      <formula>NOT(ISERROR(SEARCH("夏休",D138)))</formula>
    </cfRule>
  </conditionalFormatting>
  <conditionalFormatting sqref="D139:AE139">
    <cfRule type="containsText" dxfId="713" priority="913" text="正月">
      <formula>NOT(ISERROR(SEARCH("正月",D139)))</formula>
    </cfRule>
    <cfRule type="containsText" dxfId="712" priority="914" text="夏休">
      <formula>NOT(ISERROR(SEARCH("夏休",D139)))</formula>
    </cfRule>
  </conditionalFormatting>
  <conditionalFormatting sqref="D138:AE139">
    <cfRule type="containsText" dxfId="711" priority="909" text="中止">
      <formula>NOT(ISERROR(SEARCH("中止",D138)))</formula>
    </cfRule>
    <cfRule type="containsText" dxfId="710" priority="912" text="休">
      <formula>NOT(ISERROR(SEARCH("休",D138)))</formula>
    </cfRule>
  </conditionalFormatting>
  <conditionalFormatting sqref="AK138:AK139">
    <cfRule type="containsText" dxfId="709" priority="911" text="未達成">
      <formula>NOT(ISERROR(SEARCH("未達成",AK138)))</formula>
    </cfRule>
  </conditionalFormatting>
  <conditionalFormatting sqref="AH138:AH139">
    <cfRule type="containsText" dxfId="708" priority="910" text="休暇不足">
      <formula>NOT(ISERROR(SEARCH("休暇不足",AH138)))</formula>
    </cfRule>
  </conditionalFormatting>
  <conditionalFormatting sqref="D136:AE136">
    <cfRule type="containsText" dxfId="707" priority="907" text="正月">
      <formula>NOT(ISERROR(SEARCH("正月",D136)))</formula>
    </cfRule>
    <cfRule type="containsText" dxfId="706" priority="908" text="夏休">
      <formula>NOT(ISERROR(SEARCH("夏休",D136)))</formula>
    </cfRule>
  </conditionalFormatting>
  <conditionalFormatting sqref="D137:AE137">
    <cfRule type="containsText" dxfId="705" priority="905" text="正月">
      <formula>NOT(ISERROR(SEARCH("正月",D137)))</formula>
    </cfRule>
    <cfRule type="containsText" dxfId="704" priority="906" text="夏休">
      <formula>NOT(ISERROR(SEARCH("夏休",D137)))</formula>
    </cfRule>
  </conditionalFormatting>
  <conditionalFormatting sqref="D136:AE137">
    <cfRule type="containsText" dxfId="703" priority="901" text="中止">
      <formula>NOT(ISERROR(SEARCH("中止",D136)))</formula>
    </cfRule>
    <cfRule type="containsText" dxfId="702" priority="904" text="休">
      <formula>NOT(ISERROR(SEARCH("休",D136)))</formula>
    </cfRule>
  </conditionalFormatting>
  <conditionalFormatting sqref="AK136:AK137">
    <cfRule type="containsText" dxfId="701" priority="903" text="未達成">
      <formula>NOT(ISERROR(SEARCH("未達成",AK136)))</formula>
    </cfRule>
  </conditionalFormatting>
  <conditionalFormatting sqref="AH136:AH137">
    <cfRule type="containsText" dxfId="700" priority="902" text="休暇不足">
      <formula>NOT(ISERROR(SEARCH("休暇不足",AH136)))</formula>
    </cfRule>
  </conditionalFormatting>
  <conditionalFormatting sqref="D134:AE134">
    <cfRule type="containsText" dxfId="699" priority="899" text="正月">
      <formula>NOT(ISERROR(SEARCH("正月",D134)))</formula>
    </cfRule>
    <cfRule type="containsText" dxfId="698" priority="900" text="夏休">
      <formula>NOT(ISERROR(SEARCH("夏休",D134)))</formula>
    </cfRule>
  </conditionalFormatting>
  <conditionalFormatting sqref="D135:AE135">
    <cfRule type="containsText" dxfId="697" priority="897" text="正月">
      <formula>NOT(ISERROR(SEARCH("正月",D135)))</formula>
    </cfRule>
    <cfRule type="containsText" dxfId="696" priority="898" text="夏休">
      <formula>NOT(ISERROR(SEARCH("夏休",D135)))</formula>
    </cfRule>
  </conditionalFormatting>
  <conditionalFormatting sqref="D134:AE135">
    <cfRule type="containsText" dxfId="695" priority="893" text="中止">
      <formula>NOT(ISERROR(SEARCH("中止",D134)))</formula>
    </cfRule>
    <cfRule type="containsText" dxfId="694" priority="896" text="休">
      <formula>NOT(ISERROR(SEARCH("休",D134)))</formula>
    </cfRule>
  </conditionalFormatting>
  <conditionalFormatting sqref="AK134:AK135">
    <cfRule type="containsText" dxfId="693" priority="895" text="未達成">
      <formula>NOT(ISERROR(SEARCH("未達成",AK134)))</formula>
    </cfRule>
  </conditionalFormatting>
  <conditionalFormatting sqref="AH134:AH135">
    <cfRule type="containsText" dxfId="692" priority="894" text="休暇不足">
      <formula>NOT(ISERROR(SEARCH("休暇不足",AH134)))</formula>
    </cfRule>
  </conditionalFormatting>
  <conditionalFormatting sqref="D148:AE148">
    <cfRule type="containsText" dxfId="691" priority="891" text="正月">
      <formula>NOT(ISERROR(SEARCH("正月",D148)))</formula>
    </cfRule>
    <cfRule type="containsText" dxfId="690" priority="892" text="夏休">
      <formula>NOT(ISERROR(SEARCH("夏休",D148)))</formula>
    </cfRule>
  </conditionalFormatting>
  <conditionalFormatting sqref="D149:AE149">
    <cfRule type="containsText" dxfId="689" priority="889" text="正月">
      <formula>NOT(ISERROR(SEARCH("正月",D149)))</formula>
    </cfRule>
    <cfRule type="containsText" dxfId="688" priority="890" text="夏休">
      <formula>NOT(ISERROR(SEARCH("夏休",D149)))</formula>
    </cfRule>
  </conditionalFormatting>
  <conditionalFormatting sqref="D148:AE149">
    <cfRule type="containsText" dxfId="687" priority="885" text="中止">
      <formula>NOT(ISERROR(SEARCH("中止",D148)))</formula>
    </cfRule>
    <cfRule type="containsText" dxfId="686" priority="888" text="休">
      <formula>NOT(ISERROR(SEARCH("休",D148)))</formula>
    </cfRule>
  </conditionalFormatting>
  <conditionalFormatting sqref="AK148:AK149">
    <cfRule type="containsText" dxfId="685" priority="887" text="未達成">
      <formula>NOT(ISERROR(SEARCH("未達成",AK148)))</formula>
    </cfRule>
  </conditionalFormatting>
  <conditionalFormatting sqref="AH148:AH149">
    <cfRule type="containsText" dxfId="684" priority="886" text="休暇不足">
      <formula>NOT(ISERROR(SEARCH("休暇不足",AH148)))</formula>
    </cfRule>
  </conditionalFormatting>
  <conditionalFormatting sqref="D156:AE156">
    <cfRule type="containsText" dxfId="683" priority="883" text="正月">
      <formula>NOT(ISERROR(SEARCH("正月",D156)))</formula>
    </cfRule>
    <cfRule type="containsText" dxfId="682" priority="884" text="夏休">
      <formula>NOT(ISERROR(SEARCH("夏休",D156)))</formula>
    </cfRule>
  </conditionalFormatting>
  <conditionalFormatting sqref="D157:AE157">
    <cfRule type="containsText" dxfId="681" priority="881" text="正月">
      <formula>NOT(ISERROR(SEARCH("正月",D157)))</formula>
    </cfRule>
    <cfRule type="containsText" dxfId="680" priority="882" text="夏休">
      <formula>NOT(ISERROR(SEARCH("夏休",D157)))</formula>
    </cfRule>
  </conditionalFormatting>
  <conditionalFormatting sqref="D156:AE157">
    <cfRule type="containsText" dxfId="679" priority="877" text="中止">
      <formula>NOT(ISERROR(SEARCH("中止",D156)))</formula>
    </cfRule>
    <cfRule type="containsText" dxfId="678" priority="880" text="休">
      <formula>NOT(ISERROR(SEARCH("休",D156)))</formula>
    </cfRule>
  </conditionalFormatting>
  <conditionalFormatting sqref="AK156:AK157">
    <cfRule type="containsText" dxfId="677" priority="879" text="未達成">
      <formula>NOT(ISERROR(SEARCH("未達成",AK156)))</formula>
    </cfRule>
  </conditionalFormatting>
  <conditionalFormatting sqref="AH156:AH157">
    <cfRule type="containsText" dxfId="676" priority="878" text="休暇不足">
      <formula>NOT(ISERROR(SEARCH("休暇不足",AH156)))</formula>
    </cfRule>
  </conditionalFormatting>
  <conditionalFormatting sqref="D154:AE154">
    <cfRule type="containsText" dxfId="675" priority="875" text="正月">
      <formula>NOT(ISERROR(SEARCH("正月",D154)))</formula>
    </cfRule>
    <cfRule type="containsText" dxfId="674" priority="876" text="夏休">
      <formula>NOT(ISERROR(SEARCH("夏休",D154)))</formula>
    </cfRule>
  </conditionalFormatting>
  <conditionalFormatting sqref="D155:AE155">
    <cfRule type="containsText" dxfId="673" priority="873" text="正月">
      <formula>NOT(ISERROR(SEARCH("正月",D155)))</formula>
    </cfRule>
    <cfRule type="containsText" dxfId="672" priority="874" text="夏休">
      <formula>NOT(ISERROR(SEARCH("夏休",D155)))</formula>
    </cfRule>
  </conditionalFormatting>
  <conditionalFormatting sqref="D154:AE155">
    <cfRule type="containsText" dxfId="671" priority="869" text="中止">
      <formula>NOT(ISERROR(SEARCH("中止",D154)))</formula>
    </cfRule>
    <cfRule type="containsText" dxfId="670" priority="872" text="休">
      <formula>NOT(ISERROR(SEARCH("休",D154)))</formula>
    </cfRule>
  </conditionalFormatting>
  <conditionalFormatting sqref="AK154:AK155">
    <cfRule type="containsText" dxfId="669" priority="871" text="未達成">
      <formula>NOT(ISERROR(SEARCH("未達成",AK154)))</formula>
    </cfRule>
  </conditionalFormatting>
  <conditionalFormatting sqref="AH154:AH155">
    <cfRule type="containsText" dxfId="668" priority="870" text="休暇不足">
      <formula>NOT(ISERROR(SEARCH("休暇不足",AH154)))</formula>
    </cfRule>
  </conditionalFormatting>
  <conditionalFormatting sqref="D152:AE152">
    <cfRule type="containsText" dxfId="667" priority="867" text="正月">
      <formula>NOT(ISERROR(SEARCH("正月",D152)))</formula>
    </cfRule>
    <cfRule type="containsText" dxfId="666" priority="868" text="夏休">
      <formula>NOT(ISERROR(SEARCH("夏休",D152)))</formula>
    </cfRule>
  </conditionalFormatting>
  <conditionalFormatting sqref="D153:AE153">
    <cfRule type="containsText" dxfId="665" priority="865" text="正月">
      <formula>NOT(ISERROR(SEARCH("正月",D153)))</formula>
    </cfRule>
    <cfRule type="containsText" dxfId="664" priority="866" text="夏休">
      <formula>NOT(ISERROR(SEARCH("夏休",D153)))</formula>
    </cfRule>
  </conditionalFormatting>
  <conditionalFormatting sqref="D152:AE153">
    <cfRule type="containsText" dxfId="663" priority="861" text="中止">
      <formula>NOT(ISERROR(SEARCH("中止",D152)))</formula>
    </cfRule>
    <cfRule type="containsText" dxfId="662" priority="864" text="休">
      <formula>NOT(ISERROR(SEARCH("休",D152)))</formula>
    </cfRule>
  </conditionalFormatting>
  <conditionalFormatting sqref="AK152:AK153">
    <cfRule type="containsText" dxfId="661" priority="863" text="未達成">
      <formula>NOT(ISERROR(SEARCH("未達成",AK152)))</formula>
    </cfRule>
  </conditionalFormatting>
  <conditionalFormatting sqref="AH152:AH153">
    <cfRule type="containsText" dxfId="660" priority="862" text="休暇不足">
      <formula>NOT(ISERROR(SEARCH("休暇不足",AH152)))</formula>
    </cfRule>
  </conditionalFormatting>
  <conditionalFormatting sqref="D150:AE150">
    <cfRule type="containsText" dxfId="659" priority="859" text="正月">
      <formula>NOT(ISERROR(SEARCH("正月",D150)))</formula>
    </cfRule>
    <cfRule type="containsText" dxfId="658" priority="860" text="夏休">
      <formula>NOT(ISERROR(SEARCH("夏休",D150)))</formula>
    </cfRule>
  </conditionalFormatting>
  <conditionalFormatting sqref="D151:AE151">
    <cfRule type="containsText" dxfId="657" priority="857" text="正月">
      <formula>NOT(ISERROR(SEARCH("正月",D151)))</formula>
    </cfRule>
    <cfRule type="containsText" dxfId="656" priority="858" text="夏休">
      <formula>NOT(ISERROR(SEARCH("夏休",D151)))</formula>
    </cfRule>
  </conditionalFormatting>
  <conditionalFormatting sqref="D150:AE151">
    <cfRule type="containsText" dxfId="655" priority="853" text="中止">
      <formula>NOT(ISERROR(SEARCH("中止",D150)))</formula>
    </cfRule>
    <cfRule type="containsText" dxfId="654" priority="856" text="休">
      <formula>NOT(ISERROR(SEARCH("休",D150)))</formula>
    </cfRule>
  </conditionalFormatting>
  <conditionalFormatting sqref="AK150:AK151">
    <cfRule type="containsText" dxfId="653" priority="855" text="未達成">
      <formula>NOT(ISERROR(SEARCH("未達成",AK150)))</formula>
    </cfRule>
  </conditionalFormatting>
  <conditionalFormatting sqref="AH150:AH151">
    <cfRule type="containsText" dxfId="652" priority="854" text="休暇不足">
      <formula>NOT(ISERROR(SEARCH("休暇不足",AH150)))</formula>
    </cfRule>
  </conditionalFormatting>
  <conditionalFormatting sqref="D164:AE164">
    <cfRule type="containsText" dxfId="651" priority="851" text="正月">
      <formula>NOT(ISERROR(SEARCH("正月",D164)))</formula>
    </cfRule>
    <cfRule type="containsText" dxfId="650" priority="852" text="夏休">
      <formula>NOT(ISERROR(SEARCH("夏休",D164)))</formula>
    </cfRule>
  </conditionalFormatting>
  <conditionalFormatting sqref="D165:AE165">
    <cfRule type="containsText" dxfId="649" priority="849" text="正月">
      <formula>NOT(ISERROR(SEARCH("正月",D165)))</formula>
    </cfRule>
    <cfRule type="containsText" dxfId="648" priority="850" text="夏休">
      <formula>NOT(ISERROR(SEARCH("夏休",D165)))</formula>
    </cfRule>
  </conditionalFormatting>
  <conditionalFormatting sqref="D164:AE165">
    <cfRule type="containsText" dxfId="647" priority="845" text="中止">
      <formula>NOT(ISERROR(SEARCH("中止",D164)))</formula>
    </cfRule>
    <cfRule type="containsText" dxfId="646" priority="848" text="休">
      <formula>NOT(ISERROR(SEARCH("休",D164)))</formula>
    </cfRule>
  </conditionalFormatting>
  <conditionalFormatting sqref="AK164:AK165">
    <cfRule type="containsText" dxfId="645" priority="847" text="未達成">
      <formula>NOT(ISERROR(SEARCH("未達成",AK164)))</formula>
    </cfRule>
  </conditionalFormatting>
  <conditionalFormatting sqref="AH164:AH165">
    <cfRule type="containsText" dxfId="644" priority="846" text="休暇不足">
      <formula>NOT(ISERROR(SEARCH("休暇不足",AH164)))</formula>
    </cfRule>
  </conditionalFormatting>
  <conditionalFormatting sqref="D172:AE172">
    <cfRule type="containsText" dxfId="643" priority="843" text="正月">
      <formula>NOT(ISERROR(SEARCH("正月",D172)))</formula>
    </cfRule>
    <cfRule type="containsText" dxfId="642" priority="844" text="夏休">
      <formula>NOT(ISERROR(SEARCH("夏休",D172)))</formula>
    </cfRule>
  </conditionalFormatting>
  <conditionalFormatting sqref="D173:AE173">
    <cfRule type="containsText" dxfId="641" priority="841" text="正月">
      <formula>NOT(ISERROR(SEARCH("正月",D173)))</formula>
    </cfRule>
    <cfRule type="containsText" dxfId="640" priority="842" text="夏休">
      <formula>NOT(ISERROR(SEARCH("夏休",D173)))</formula>
    </cfRule>
  </conditionalFormatting>
  <conditionalFormatting sqref="D172:AE173">
    <cfRule type="containsText" dxfId="639" priority="837" text="中止">
      <formula>NOT(ISERROR(SEARCH("中止",D172)))</formula>
    </cfRule>
    <cfRule type="containsText" dxfId="638" priority="840" text="休">
      <formula>NOT(ISERROR(SEARCH("休",D172)))</formula>
    </cfRule>
  </conditionalFormatting>
  <conditionalFormatting sqref="AK172:AK173">
    <cfRule type="containsText" dxfId="637" priority="839" text="未達成">
      <formula>NOT(ISERROR(SEARCH("未達成",AK172)))</formula>
    </cfRule>
  </conditionalFormatting>
  <conditionalFormatting sqref="AH172:AH173">
    <cfRule type="containsText" dxfId="636" priority="838" text="休暇不足">
      <formula>NOT(ISERROR(SEARCH("休暇不足",AH172)))</formula>
    </cfRule>
  </conditionalFormatting>
  <conditionalFormatting sqref="D170:AE170">
    <cfRule type="containsText" dxfId="635" priority="835" text="正月">
      <formula>NOT(ISERROR(SEARCH("正月",D170)))</formula>
    </cfRule>
    <cfRule type="containsText" dxfId="634" priority="836" text="夏休">
      <formula>NOT(ISERROR(SEARCH("夏休",D170)))</formula>
    </cfRule>
  </conditionalFormatting>
  <conditionalFormatting sqref="D171:AE171">
    <cfRule type="containsText" dxfId="633" priority="833" text="正月">
      <formula>NOT(ISERROR(SEARCH("正月",D171)))</formula>
    </cfRule>
    <cfRule type="containsText" dxfId="632" priority="834" text="夏休">
      <formula>NOT(ISERROR(SEARCH("夏休",D171)))</formula>
    </cfRule>
  </conditionalFormatting>
  <conditionalFormatting sqref="D170:AE171">
    <cfRule type="containsText" dxfId="631" priority="829" text="中止">
      <formula>NOT(ISERROR(SEARCH("中止",D170)))</formula>
    </cfRule>
    <cfRule type="containsText" dxfId="630" priority="832" text="休">
      <formula>NOT(ISERROR(SEARCH("休",D170)))</formula>
    </cfRule>
  </conditionalFormatting>
  <conditionalFormatting sqref="AK170:AK171">
    <cfRule type="containsText" dxfId="629" priority="831" text="未達成">
      <formula>NOT(ISERROR(SEARCH("未達成",AK170)))</formula>
    </cfRule>
  </conditionalFormatting>
  <conditionalFormatting sqref="AH170:AH171">
    <cfRule type="containsText" dxfId="628" priority="830" text="休暇不足">
      <formula>NOT(ISERROR(SEARCH("休暇不足",AH170)))</formula>
    </cfRule>
  </conditionalFormatting>
  <conditionalFormatting sqref="D168:AE168">
    <cfRule type="containsText" dxfId="627" priority="827" text="正月">
      <formula>NOT(ISERROR(SEARCH("正月",D168)))</formula>
    </cfRule>
    <cfRule type="containsText" dxfId="626" priority="828" text="夏休">
      <formula>NOT(ISERROR(SEARCH("夏休",D168)))</formula>
    </cfRule>
  </conditionalFormatting>
  <conditionalFormatting sqref="D169:AE169">
    <cfRule type="containsText" dxfId="625" priority="825" text="正月">
      <formula>NOT(ISERROR(SEARCH("正月",D169)))</formula>
    </cfRule>
    <cfRule type="containsText" dxfId="624" priority="826" text="夏休">
      <formula>NOT(ISERROR(SEARCH("夏休",D169)))</formula>
    </cfRule>
  </conditionalFormatting>
  <conditionalFormatting sqref="D168:AE169">
    <cfRule type="containsText" dxfId="623" priority="821" text="中止">
      <formula>NOT(ISERROR(SEARCH("中止",D168)))</formula>
    </cfRule>
    <cfRule type="containsText" dxfId="622" priority="824" text="休">
      <formula>NOT(ISERROR(SEARCH("休",D168)))</formula>
    </cfRule>
  </conditionalFormatting>
  <conditionalFormatting sqref="AK168:AK169">
    <cfRule type="containsText" dxfId="621" priority="823" text="未達成">
      <formula>NOT(ISERROR(SEARCH("未達成",AK168)))</formula>
    </cfRule>
  </conditionalFormatting>
  <conditionalFormatting sqref="AH168:AH169">
    <cfRule type="containsText" dxfId="620" priority="822" text="休暇不足">
      <formula>NOT(ISERROR(SEARCH("休暇不足",AH168)))</formula>
    </cfRule>
  </conditionalFormatting>
  <conditionalFormatting sqref="D166:AE166">
    <cfRule type="containsText" dxfId="619" priority="819" text="正月">
      <formula>NOT(ISERROR(SEARCH("正月",D166)))</formula>
    </cfRule>
    <cfRule type="containsText" dxfId="618" priority="820" text="夏休">
      <formula>NOT(ISERROR(SEARCH("夏休",D166)))</formula>
    </cfRule>
  </conditionalFormatting>
  <conditionalFormatting sqref="D167:AE167">
    <cfRule type="containsText" dxfId="617" priority="817" text="正月">
      <formula>NOT(ISERROR(SEARCH("正月",D167)))</formula>
    </cfRule>
    <cfRule type="containsText" dxfId="616" priority="818" text="夏休">
      <formula>NOT(ISERROR(SEARCH("夏休",D167)))</formula>
    </cfRule>
  </conditionalFormatting>
  <conditionalFormatting sqref="D166:AE167">
    <cfRule type="containsText" dxfId="615" priority="813" text="中止">
      <formula>NOT(ISERROR(SEARCH("中止",D166)))</formula>
    </cfRule>
    <cfRule type="containsText" dxfId="614" priority="816" text="休">
      <formula>NOT(ISERROR(SEARCH("休",D166)))</formula>
    </cfRule>
  </conditionalFormatting>
  <conditionalFormatting sqref="AK166:AK167">
    <cfRule type="containsText" dxfId="613" priority="815" text="未達成">
      <formula>NOT(ISERROR(SEARCH("未達成",AK166)))</formula>
    </cfRule>
  </conditionalFormatting>
  <conditionalFormatting sqref="AH166:AH167">
    <cfRule type="containsText" dxfId="612" priority="814" text="休暇不足">
      <formula>NOT(ISERROR(SEARCH("休暇不足",AH166)))</formula>
    </cfRule>
  </conditionalFormatting>
  <conditionalFormatting sqref="D180:AE180">
    <cfRule type="containsText" dxfId="611" priority="811" text="正月">
      <formula>NOT(ISERROR(SEARCH("正月",D180)))</formula>
    </cfRule>
    <cfRule type="containsText" dxfId="610" priority="812" text="夏休">
      <formula>NOT(ISERROR(SEARCH("夏休",D180)))</formula>
    </cfRule>
  </conditionalFormatting>
  <conditionalFormatting sqref="D181:AE181">
    <cfRule type="containsText" dxfId="609" priority="809" text="正月">
      <formula>NOT(ISERROR(SEARCH("正月",D181)))</formula>
    </cfRule>
    <cfRule type="containsText" dxfId="608" priority="810" text="夏休">
      <formula>NOT(ISERROR(SEARCH("夏休",D181)))</formula>
    </cfRule>
  </conditionalFormatting>
  <conditionalFormatting sqref="D180:AE181">
    <cfRule type="containsText" dxfId="607" priority="805" text="中止">
      <formula>NOT(ISERROR(SEARCH("中止",D180)))</formula>
    </cfRule>
    <cfRule type="containsText" dxfId="606" priority="808" text="休">
      <formula>NOT(ISERROR(SEARCH("休",D180)))</formula>
    </cfRule>
  </conditionalFormatting>
  <conditionalFormatting sqref="AK180:AK181">
    <cfRule type="containsText" dxfId="605" priority="807" text="未達成">
      <formula>NOT(ISERROR(SEARCH("未達成",AK180)))</formula>
    </cfRule>
  </conditionalFormatting>
  <conditionalFormatting sqref="AH180:AH181">
    <cfRule type="containsText" dxfId="604" priority="806" text="休暇不足">
      <formula>NOT(ISERROR(SEARCH("休暇不足",AH180)))</formula>
    </cfRule>
  </conditionalFormatting>
  <conditionalFormatting sqref="D188:AE188">
    <cfRule type="containsText" dxfId="603" priority="803" text="正月">
      <formula>NOT(ISERROR(SEARCH("正月",D188)))</formula>
    </cfRule>
    <cfRule type="containsText" dxfId="602" priority="804" text="夏休">
      <formula>NOT(ISERROR(SEARCH("夏休",D188)))</formula>
    </cfRule>
  </conditionalFormatting>
  <conditionalFormatting sqref="D189:AE189">
    <cfRule type="containsText" dxfId="601" priority="801" text="正月">
      <formula>NOT(ISERROR(SEARCH("正月",D189)))</formula>
    </cfRule>
    <cfRule type="containsText" dxfId="600" priority="802" text="夏休">
      <formula>NOT(ISERROR(SEARCH("夏休",D189)))</formula>
    </cfRule>
  </conditionalFormatting>
  <conditionalFormatting sqref="D188:AE189">
    <cfRule type="containsText" dxfId="599" priority="797" text="中止">
      <formula>NOT(ISERROR(SEARCH("中止",D188)))</formula>
    </cfRule>
    <cfRule type="containsText" dxfId="598" priority="800" text="休">
      <formula>NOT(ISERROR(SEARCH("休",D188)))</formula>
    </cfRule>
  </conditionalFormatting>
  <conditionalFormatting sqref="AK188:AK189">
    <cfRule type="containsText" dxfId="597" priority="799" text="未達成">
      <formula>NOT(ISERROR(SEARCH("未達成",AK188)))</formula>
    </cfRule>
  </conditionalFormatting>
  <conditionalFormatting sqref="AH188:AH189">
    <cfRule type="containsText" dxfId="596" priority="798" text="休暇不足">
      <formula>NOT(ISERROR(SEARCH("休暇不足",AH188)))</formula>
    </cfRule>
  </conditionalFormatting>
  <conditionalFormatting sqref="D186:AE186">
    <cfRule type="containsText" dxfId="595" priority="795" text="正月">
      <formula>NOT(ISERROR(SEARCH("正月",D186)))</formula>
    </cfRule>
    <cfRule type="containsText" dxfId="594" priority="796" text="夏休">
      <formula>NOT(ISERROR(SEARCH("夏休",D186)))</formula>
    </cfRule>
  </conditionalFormatting>
  <conditionalFormatting sqref="D187:AE187">
    <cfRule type="containsText" dxfId="593" priority="793" text="正月">
      <formula>NOT(ISERROR(SEARCH("正月",D187)))</formula>
    </cfRule>
    <cfRule type="containsText" dxfId="592" priority="794" text="夏休">
      <formula>NOT(ISERROR(SEARCH("夏休",D187)))</formula>
    </cfRule>
  </conditionalFormatting>
  <conditionalFormatting sqref="D186:AE187">
    <cfRule type="containsText" dxfId="591" priority="789" text="中止">
      <formula>NOT(ISERROR(SEARCH("中止",D186)))</formula>
    </cfRule>
    <cfRule type="containsText" dxfId="590" priority="792" text="休">
      <formula>NOT(ISERROR(SEARCH("休",D186)))</formula>
    </cfRule>
  </conditionalFormatting>
  <conditionalFormatting sqref="AK186:AK187">
    <cfRule type="containsText" dxfId="589" priority="791" text="未達成">
      <formula>NOT(ISERROR(SEARCH("未達成",AK186)))</formula>
    </cfRule>
  </conditionalFormatting>
  <conditionalFormatting sqref="AH186:AH187">
    <cfRule type="containsText" dxfId="588" priority="790" text="休暇不足">
      <formula>NOT(ISERROR(SEARCH("休暇不足",AH186)))</formula>
    </cfRule>
  </conditionalFormatting>
  <conditionalFormatting sqref="D184:AE184">
    <cfRule type="containsText" dxfId="587" priority="787" text="正月">
      <formula>NOT(ISERROR(SEARCH("正月",D184)))</formula>
    </cfRule>
    <cfRule type="containsText" dxfId="586" priority="788" text="夏休">
      <formula>NOT(ISERROR(SEARCH("夏休",D184)))</formula>
    </cfRule>
  </conditionalFormatting>
  <conditionalFormatting sqref="D185:AE185">
    <cfRule type="containsText" dxfId="585" priority="785" text="正月">
      <formula>NOT(ISERROR(SEARCH("正月",D185)))</formula>
    </cfRule>
    <cfRule type="containsText" dxfId="584" priority="786" text="夏休">
      <formula>NOT(ISERROR(SEARCH("夏休",D185)))</formula>
    </cfRule>
  </conditionalFormatting>
  <conditionalFormatting sqref="D184:AE185">
    <cfRule type="containsText" dxfId="583" priority="781" text="中止">
      <formula>NOT(ISERROR(SEARCH("中止",D184)))</formula>
    </cfRule>
    <cfRule type="containsText" dxfId="582" priority="784" text="休">
      <formula>NOT(ISERROR(SEARCH("休",D184)))</formula>
    </cfRule>
  </conditionalFormatting>
  <conditionalFormatting sqref="AK184:AK185">
    <cfRule type="containsText" dxfId="581" priority="783" text="未達成">
      <formula>NOT(ISERROR(SEARCH("未達成",AK184)))</formula>
    </cfRule>
  </conditionalFormatting>
  <conditionalFormatting sqref="AH184:AH185">
    <cfRule type="containsText" dxfId="580" priority="782" text="休暇不足">
      <formula>NOT(ISERROR(SEARCH("休暇不足",AH184)))</formula>
    </cfRule>
  </conditionalFormatting>
  <conditionalFormatting sqref="D182:AE182">
    <cfRule type="containsText" dxfId="579" priority="779" text="正月">
      <formula>NOT(ISERROR(SEARCH("正月",D182)))</formula>
    </cfRule>
    <cfRule type="containsText" dxfId="578" priority="780" text="夏休">
      <formula>NOT(ISERROR(SEARCH("夏休",D182)))</formula>
    </cfRule>
  </conditionalFormatting>
  <conditionalFormatting sqref="D183:AE183">
    <cfRule type="containsText" dxfId="577" priority="777" text="正月">
      <formula>NOT(ISERROR(SEARCH("正月",D183)))</formula>
    </cfRule>
    <cfRule type="containsText" dxfId="576" priority="778" text="夏休">
      <formula>NOT(ISERROR(SEARCH("夏休",D183)))</formula>
    </cfRule>
  </conditionalFormatting>
  <conditionalFormatting sqref="D182:AE183">
    <cfRule type="containsText" dxfId="575" priority="773" text="中止">
      <formula>NOT(ISERROR(SEARCH("中止",D182)))</formula>
    </cfRule>
    <cfRule type="containsText" dxfId="574" priority="776" text="休">
      <formula>NOT(ISERROR(SEARCH("休",D182)))</formula>
    </cfRule>
  </conditionalFormatting>
  <conditionalFormatting sqref="AK182:AK183">
    <cfRule type="containsText" dxfId="573" priority="775" text="未達成">
      <formula>NOT(ISERROR(SEARCH("未達成",AK182)))</formula>
    </cfRule>
  </conditionalFormatting>
  <conditionalFormatting sqref="AH182:AH183">
    <cfRule type="containsText" dxfId="572" priority="774" text="休暇不足">
      <formula>NOT(ISERROR(SEARCH("休暇不足",AH182)))</formula>
    </cfRule>
  </conditionalFormatting>
  <conditionalFormatting sqref="D196:AE196">
    <cfRule type="containsText" dxfId="571" priority="771" text="正月">
      <formula>NOT(ISERROR(SEARCH("正月",D196)))</formula>
    </cfRule>
    <cfRule type="containsText" dxfId="570" priority="772" text="夏休">
      <formula>NOT(ISERROR(SEARCH("夏休",D196)))</formula>
    </cfRule>
  </conditionalFormatting>
  <conditionalFormatting sqref="D197:AE197">
    <cfRule type="containsText" dxfId="569" priority="769" text="正月">
      <formula>NOT(ISERROR(SEARCH("正月",D197)))</formula>
    </cfRule>
    <cfRule type="containsText" dxfId="568" priority="770" text="夏休">
      <formula>NOT(ISERROR(SEARCH("夏休",D197)))</formula>
    </cfRule>
  </conditionalFormatting>
  <conditionalFormatting sqref="D196:AE197">
    <cfRule type="containsText" dxfId="567" priority="765" text="中止">
      <formula>NOT(ISERROR(SEARCH("中止",D196)))</formula>
    </cfRule>
    <cfRule type="containsText" dxfId="566" priority="768" text="休">
      <formula>NOT(ISERROR(SEARCH("休",D196)))</formula>
    </cfRule>
  </conditionalFormatting>
  <conditionalFormatting sqref="AK196:AK197">
    <cfRule type="containsText" dxfId="565" priority="767" text="未達成">
      <formula>NOT(ISERROR(SEARCH("未達成",AK196)))</formula>
    </cfRule>
  </conditionalFormatting>
  <conditionalFormatting sqref="AH196:AH197">
    <cfRule type="containsText" dxfId="564" priority="766" text="休暇不足">
      <formula>NOT(ISERROR(SEARCH("休暇不足",AH196)))</formula>
    </cfRule>
  </conditionalFormatting>
  <conditionalFormatting sqref="D204:AE204">
    <cfRule type="containsText" dxfId="563" priority="763" text="正月">
      <formula>NOT(ISERROR(SEARCH("正月",D204)))</formula>
    </cfRule>
    <cfRule type="containsText" dxfId="562" priority="764" text="夏休">
      <formula>NOT(ISERROR(SEARCH("夏休",D204)))</formula>
    </cfRule>
  </conditionalFormatting>
  <conditionalFormatting sqref="D205:AE205">
    <cfRule type="containsText" dxfId="561" priority="761" text="正月">
      <formula>NOT(ISERROR(SEARCH("正月",D205)))</formula>
    </cfRule>
    <cfRule type="containsText" dxfId="560" priority="762" text="夏休">
      <formula>NOT(ISERROR(SEARCH("夏休",D205)))</formula>
    </cfRule>
  </conditionalFormatting>
  <conditionalFormatting sqref="D204:AE205">
    <cfRule type="containsText" dxfId="559" priority="757" text="中止">
      <formula>NOT(ISERROR(SEARCH("中止",D204)))</formula>
    </cfRule>
    <cfRule type="containsText" dxfId="558" priority="760" text="休">
      <formula>NOT(ISERROR(SEARCH("休",D204)))</formula>
    </cfRule>
  </conditionalFormatting>
  <conditionalFormatting sqref="AK204:AK205">
    <cfRule type="containsText" dxfId="557" priority="759" text="未達成">
      <formula>NOT(ISERROR(SEARCH("未達成",AK204)))</formula>
    </cfRule>
  </conditionalFormatting>
  <conditionalFormatting sqref="AH204:AH205">
    <cfRule type="containsText" dxfId="556" priority="758" text="休暇不足">
      <formula>NOT(ISERROR(SEARCH("休暇不足",AH204)))</formula>
    </cfRule>
  </conditionalFormatting>
  <conditionalFormatting sqref="D202:AE202">
    <cfRule type="containsText" dxfId="555" priority="755" text="正月">
      <formula>NOT(ISERROR(SEARCH("正月",D202)))</formula>
    </cfRule>
    <cfRule type="containsText" dxfId="554" priority="756" text="夏休">
      <formula>NOT(ISERROR(SEARCH("夏休",D202)))</formula>
    </cfRule>
  </conditionalFormatting>
  <conditionalFormatting sqref="D203:AE203">
    <cfRule type="containsText" dxfId="553" priority="753" text="正月">
      <formula>NOT(ISERROR(SEARCH("正月",D203)))</formula>
    </cfRule>
    <cfRule type="containsText" dxfId="552" priority="754" text="夏休">
      <formula>NOT(ISERROR(SEARCH("夏休",D203)))</formula>
    </cfRule>
  </conditionalFormatting>
  <conditionalFormatting sqref="D202:AE203">
    <cfRule type="containsText" dxfId="551" priority="749" text="中止">
      <formula>NOT(ISERROR(SEARCH("中止",D202)))</formula>
    </cfRule>
    <cfRule type="containsText" dxfId="550" priority="752" text="休">
      <formula>NOT(ISERROR(SEARCH("休",D202)))</formula>
    </cfRule>
  </conditionalFormatting>
  <conditionalFormatting sqref="AK202:AK203">
    <cfRule type="containsText" dxfId="549" priority="751" text="未達成">
      <formula>NOT(ISERROR(SEARCH("未達成",AK202)))</formula>
    </cfRule>
  </conditionalFormatting>
  <conditionalFormatting sqref="AH202:AH203">
    <cfRule type="containsText" dxfId="548" priority="750" text="休暇不足">
      <formula>NOT(ISERROR(SEARCH("休暇不足",AH202)))</formula>
    </cfRule>
  </conditionalFormatting>
  <conditionalFormatting sqref="D200:AE200">
    <cfRule type="containsText" dxfId="547" priority="747" text="正月">
      <formula>NOT(ISERROR(SEARCH("正月",D200)))</formula>
    </cfRule>
    <cfRule type="containsText" dxfId="546" priority="748" text="夏休">
      <formula>NOT(ISERROR(SEARCH("夏休",D200)))</formula>
    </cfRule>
  </conditionalFormatting>
  <conditionalFormatting sqref="D201:AE201">
    <cfRule type="containsText" dxfId="545" priority="745" text="正月">
      <formula>NOT(ISERROR(SEARCH("正月",D201)))</formula>
    </cfRule>
    <cfRule type="containsText" dxfId="544" priority="746" text="夏休">
      <formula>NOT(ISERROR(SEARCH("夏休",D201)))</formula>
    </cfRule>
  </conditionalFormatting>
  <conditionalFormatting sqref="D200:AE201">
    <cfRule type="containsText" dxfId="543" priority="741" text="中止">
      <formula>NOT(ISERROR(SEARCH("中止",D200)))</formula>
    </cfRule>
    <cfRule type="containsText" dxfId="542" priority="744" text="休">
      <formula>NOT(ISERROR(SEARCH("休",D200)))</formula>
    </cfRule>
  </conditionalFormatting>
  <conditionalFormatting sqref="AK200:AK201">
    <cfRule type="containsText" dxfId="541" priority="743" text="未達成">
      <formula>NOT(ISERROR(SEARCH("未達成",AK200)))</formula>
    </cfRule>
  </conditionalFormatting>
  <conditionalFormatting sqref="AH200:AH201">
    <cfRule type="containsText" dxfId="540" priority="742" text="休暇不足">
      <formula>NOT(ISERROR(SEARCH("休暇不足",AH200)))</formula>
    </cfRule>
  </conditionalFormatting>
  <conditionalFormatting sqref="D198:AE198">
    <cfRule type="containsText" dxfId="539" priority="739" text="正月">
      <formula>NOT(ISERROR(SEARCH("正月",D198)))</formula>
    </cfRule>
    <cfRule type="containsText" dxfId="538" priority="740" text="夏休">
      <formula>NOT(ISERROR(SEARCH("夏休",D198)))</formula>
    </cfRule>
  </conditionalFormatting>
  <conditionalFormatting sqref="D199:AE199">
    <cfRule type="containsText" dxfId="537" priority="737" text="正月">
      <formula>NOT(ISERROR(SEARCH("正月",D199)))</formula>
    </cfRule>
    <cfRule type="containsText" dxfId="536" priority="738" text="夏休">
      <formula>NOT(ISERROR(SEARCH("夏休",D199)))</formula>
    </cfRule>
  </conditionalFormatting>
  <conditionalFormatting sqref="D198:AE199">
    <cfRule type="containsText" dxfId="535" priority="733" text="中止">
      <formula>NOT(ISERROR(SEARCH("中止",D198)))</formula>
    </cfRule>
    <cfRule type="containsText" dxfId="534" priority="736" text="休">
      <formula>NOT(ISERROR(SEARCH("休",D198)))</formula>
    </cfRule>
  </conditionalFormatting>
  <conditionalFormatting sqref="AK198:AK199">
    <cfRule type="containsText" dxfId="533" priority="735" text="未達成">
      <formula>NOT(ISERROR(SEARCH("未達成",AK198)))</formula>
    </cfRule>
  </conditionalFormatting>
  <conditionalFormatting sqref="AH198:AH199">
    <cfRule type="containsText" dxfId="532" priority="734" text="休暇不足">
      <formula>NOT(ISERROR(SEARCH("休暇不足",AH198)))</formula>
    </cfRule>
  </conditionalFormatting>
  <conditionalFormatting sqref="D212:AE212">
    <cfRule type="containsText" dxfId="531" priority="731" text="正月">
      <formula>NOT(ISERROR(SEARCH("正月",D212)))</formula>
    </cfRule>
    <cfRule type="containsText" dxfId="530" priority="732" text="夏休">
      <formula>NOT(ISERROR(SEARCH("夏休",D212)))</formula>
    </cfRule>
  </conditionalFormatting>
  <conditionalFormatting sqref="D213:AE213">
    <cfRule type="containsText" dxfId="529" priority="729" text="正月">
      <formula>NOT(ISERROR(SEARCH("正月",D213)))</formula>
    </cfRule>
    <cfRule type="containsText" dxfId="528" priority="730" text="夏休">
      <formula>NOT(ISERROR(SEARCH("夏休",D213)))</formula>
    </cfRule>
  </conditionalFormatting>
  <conditionalFormatting sqref="D212:AE213">
    <cfRule type="containsText" dxfId="527" priority="725" text="中止">
      <formula>NOT(ISERROR(SEARCH("中止",D212)))</formula>
    </cfRule>
    <cfRule type="containsText" dxfId="526" priority="728" text="休">
      <formula>NOT(ISERROR(SEARCH("休",D212)))</formula>
    </cfRule>
  </conditionalFormatting>
  <conditionalFormatting sqref="AK212:AK213">
    <cfRule type="containsText" dxfId="525" priority="727" text="未達成">
      <formula>NOT(ISERROR(SEARCH("未達成",AK212)))</formula>
    </cfRule>
  </conditionalFormatting>
  <conditionalFormatting sqref="AH212:AH213">
    <cfRule type="containsText" dxfId="524" priority="726" text="休暇不足">
      <formula>NOT(ISERROR(SEARCH("休暇不足",AH212)))</formula>
    </cfRule>
  </conditionalFormatting>
  <conditionalFormatting sqref="D220:AE220">
    <cfRule type="containsText" dxfId="523" priority="723" text="正月">
      <formula>NOT(ISERROR(SEARCH("正月",D220)))</formula>
    </cfRule>
    <cfRule type="containsText" dxfId="522" priority="724" text="夏休">
      <formula>NOT(ISERROR(SEARCH("夏休",D220)))</formula>
    </cfRule>
  </conditionalFormatting>
  <conditionalFormatting sqref="D221:AE221">
    <cfRule type="containsText" dxfId="521" priority="721" text="正月">
      <formula>NOT(ISERROR(SEARCH("正月",D221)))</formula>
    </cfRule>
    <cfRule type="containsText" dxfId="520" priority="722" text="夏休">
      <formula>NOT(ISERROR(SEARCH("夏休",D221)))</formula>
    </cfRule>
  </conditionalFormatting>
  <conditionalFormatting sqref="D220:AE221">
    <cfRule type="containsText" dxfId="519" priority="717" text="中止">
      <formula>NOT(ISERROR(SEARCH("中止",D220)))</formula>
    </cfRule>
    <cfRule type="containsText" dxfId="518" priority="720" text="休">
      <formula>NOT(ISERROR(SEARCH("休",D220)))</formula>
    </cfRule>
  </conditionalFormatting>
  <conditionalFormatting sqref="AK220:AK221">
    <cfRule type="containsText" dxfId="517" priority="719" text="未達成">
      <formula>NOT(ISERROR(SEARCH("未達成",AK220)))</formula>
    </cfRule>
  </conditionalFormatting>
  <conditionalFormatting sqref="AH220:AH221">
    <cfRule type="containsText" dxfId="516" priority="718" text="休暇不足">
      <formula>NOT(ISERROR(SEARCH("休暇不足",AH220)))</formula>
    </cfRule>
  </conditionalFormatting>
  <conditionalFormatting sqref="D218:AE218">
    <cfRule type="containsText" dxfId="515" priority="715" text="正月">
      <formula>NOT(ISERROR(SEARCH("正月",D218)))</formula>
    </cfRule>
    <cfRule type="containsText" dxfId="514" priority="716" text="夏休">
      <formula>NOT(ISERROR(SEARCH("夏休",D218)))</formula>
    </cfRule>
  </conditionalFormatting>
  <conditionalFormatting sqref="D219:AE219">
    <cfRule type="containsText" dxfId="513" priority="713" text="正月">
      <formula>NOT(ISERROR(SEARCH("正月",D219)))</formula>
    </cfRule>
    <cfRule type="containsText" dxfId="512" priority="714" text="夏休">
      <formula>NOT(ISERROR(SEARCH("夏休",D219)))</formula>
    </cfRule>
  </conditionalFormatting>
  <conditionalFormatting sqref="D218:AE219">
    <cfRule type="containsText" dxfId="511" priority="709" text="中止">
      <formula>NOT(ISERROR(SEARCH("中止",D218)))</formula>
    </cfRule>
    <cfRule type="containsText" dxfId="510" priority="712" text="休">
      <formula>NOT(ISERROR(SEARCH("休",D218)))</formula>
    </cfRule>
  </conditionalFormatting>
  <conditionalFormatting sqref="AK218:AK219">
    <cfRule type="containsText" dxfId="509" priority="711" text="未達成">
      <formula>NOT(ISERROR(SEARCH("未達成",AK218)))</formula>
    </cfRule>
  </conditionalFormatting>
  <conditionalFormatting sqref="AH218:AH219">
    <cfRule type="containsText" dxfId="508" priority="710" text="休暇不足">
      <formula>NOT(ISERROR(SEARCH("休暇不足",AH218)))</formula>
    </cfRule>
  </conditionalFormatting>
  <conditionalFormatting sqref="D216:AE216">
    <cfRule type="containsText" dxfId="507" priority="707" text="正月">
      <formula>NOT(ISERROR(SEARCH("正月",D216)))</formula>
    </cfRule>
    <cfRule type="containsText" dxfId="506" priority="708" text="夏休">
      <formula>NOT(ISERROR(SEARCH("夏休",D216)))</formula>
    </cfRule>
  </conditionalFormatting>
  <conditionalFormatting sqref="D217:AE217">
    <cfRule type="containsText" dxfId="505" priority="705" text="正月">
      <formula>NOT(ISERROR(SEARCH("正月",D217)))</formula>
    </cfRule>
    <cfRule type="containsText" dxfId="504" priority="706" text="夏休">
      <formula>NOT(ISERROR(SEARCH("夏休",D217)))</formula>
    </cfRule>
  </conditionalFormatting>
  <conditionalFormatting sqref="D216:AE217">
    <cfRule type="containsText" dxfId="503" priority="701" text="中止">
      <formula>NOT(ISERROR(SEARCH("中止",D216)))</formula>
    </cfRule>
    <cfRule type="containsText" dxfId="502" priority="704" text="休">
      <formula>NOT(ISERROR(SEARCH("休",D216)))</formula>
    </cfRule>
  </conditionalFormatting>
  <conditionalFormatting sqref="AK216:AK217">
    <cfRule type="containsText" dxfId="501" priority="703" text="未達成">
      <formula>NOT(ISERROR(SEARCH("未達成",AK216)))</formula>
    </cfRule>
  </conditionalFormatting>
  <conditionalFormatting sqref="AH216:AH217">
    <cfRule type="containsText" dxfId="500" priority="702" text="休暇不足">
      <formula>NOT(ISERROR(SEARCH("休暇不足",AH216)))</formula>
    </cfRule>
  </conditionalFormatting>
  <conditionalFormatting sqref="D214:AE214">
    <cfRule type="containsText" dxfId="499" priority="699" text="正月">
      <formula>NOT(ISERROR(SEARCH("正月",D214)))</formula>
    </cfRule>
    <cfRule type="containsText" dxfId="498" priority="700" text="夏休">
      <formula>NOT(ISERROR(SEARCH("夏休",D214)))</formula>
    </cfRule>
  </conditionalFormatting>
  <conditionalFormatting sqref="D215:AE215">
    <cfRule type="containsText" dxfId="497" priority="697" text="正月">
      <formula>NOT(ISERROR(SEARCH("正月",D215)))</formula>
    </cfRule>
    <cfRule type="containsText" dxfId="496" priority="698" text="夏休">
      <formula>NOT(ISERROR(SEARCH("夏休",D215)))</formula>
    </cfRule>
  </conditionalFormatting>
  <conditionalFormatting sqref="D214:AE215">
    <cfRule type="containsText" dxfId="495" priority="693" text="中止">
      <formula>NOT(ISERROR(SEARCH("中止",D214)))</formula>
    </cfRule>
    <cfRule type="containsText" dxfId="494" priority="696" text="休">
      <formula>NOT(ISERROR(SEARCH("休",D214)))</formula>
    </cfRule>
  </conditionalFormatting>
  <conditionalFormatting sqref="AK214:AK215">
    <cfRule type="containsText" dxfId="493" priority="695" text="未達成">
      <formula>NOT(ISERROR(SEARCH("未達成",AK214)))</formula>
    </cfRule>
  </conditionalFormatting>
  <conditionalFormatting sqref="AH214:AH215">
    <cfRule type="containsText" dxfId="492" priority="694" text="休暇不足">
      <formula>NOT(ISERROR(SEARCH("休暇不足",AH214)))</formula>
    </cfRule>
  </conditionalFormatting>
  <conditionalFormatting sqref="D228:AE228">
    <cfRule type="containsText" dxfId="491" priority="691" text="正月">
      <formula>NOT(ISERROR(SEARCH("正月",D228)))</formula>
    </cfRule>
    <cfRule type="containsText" dxfId="490" priority="692" text="夏休">
      <formula>NOT(ISERROR(SEARCH("夏休",D228)))</formula>
    </cfRule>
  </conditionalFormatting>
  <conditionalFormatting sqref="D229:AE229">
    <cfRule type="containsText" dxfId="489" priority="689" text="正月">
      <formula>NOT(ISERROR(SEARCH("正月",D229)))</formula>
    </cfRule>
    <cfRule type="containsText" dxfId="488" priority="690" text="夏休">
      <formula>NOT(ISERROR(SEARCH("夏休",D229)))</formula>
    </cfRule>
  </conditionalFormatting>
  <conditionalFormatting sqref="D228:AE229">
    <cfRule type="containsText" dxfId="487" priority="685" text="中止">
      <formula>NOT(ISERROR(SEARCH("中止",D228)))</formula>
    </cfRule>
    <cfRule type="containsText" dxfId="486" priority="688" text="休">
      <formula>NOT(ISERROR(SEARCH("休",D228)))</formula>
    </cfRule>
  </conditionalFormatting>
  <conditionalFormatting sqref="AK228:AK229">
    <cfRule type="containsText" dxfId="485" priority="687" text="未達成">
      <formula>NOT(ISERROR(SEARCH("未達成",AK228)))</formula>
    </cfRule>
  </conditionalFormatting>
  <conditionalFormatting sqref="AH228:AH229">
    <cfRule type="containsText" dxfId="484" priority="686" text="休暇不足">
      <formula>NOT(ISERROR(SEARCH("休暇不足",AH228)))</formula>
    </cfRule>
  </conditionalFormatting>
  <conditionalFormatting sqref="D236:AE236">
    <cfRule type="containsText" dxfId="483" priority="683" text="正月">
      <formula>NOT(ISERROR(SEARCH("正月",D236)))</formula>
    </cfRule>
    <cfRule type="containsText" dxfId="482" priority="684" text="夏休">
      <formula>NOT(ISERROR(SEARCH("夏休",D236)))</formula>
    </cfRule>
  </conditionalFormatting>
  <conditionalFormatting sqref="D237:AE237">
    <cfRule type="containsText" dxfId="481" priority="681" text="正月">
      <formula>NOT(ISERROR(SEARCH("正月",D237)))</formula>
    </cfRule>
    <cfRule type="containsText" dxfId="480" priority="682" text="夏休">
      <formula>NOT(ISERROR(SEARCH("夏休",D237)))</formula>
    </cfRule>
  </conditionalFormatting>
  <conditionalFormatting sqref="D236:AE237">
    <cfRule type="containsText" dxfId="479" priority="677" text="中止">
      <formula>NOT(ISERROR(SEARCH("中止",D236)))</formula>
    </cfRule>
    <cfRule type="containsText" dxfId="478" priority="680" text="休">
      <formula>NOT(ISERROR(SEARCH("休",D236)))</formula>
    </cfRule>
  </conditionalFormatting>
  <conditionalFormatting sqref="AK236:AK237">
    <cfRule type="containsText" dxfId="477" priority="679" text="未達成">
      <formula>NOT(ISERROR(SEARCH("未達成",AK236)))</formula>
    </cfRule>
  </conditionalFormatting>
  <conditionalFormatting sqref="AH236:AH237">
    <cfRule type="containsText" dxfId="476" priority="678" text="休暇不足">
      <formula>NOT(ISERROR(SEARCH("休暇不足",AH236)))</formula>
    </cfRule>
  </conditionalFormatting>
  <conditionalFormatting sqref="D234:AE234">
    <cfRule type="containsText" dxfId="475" priority="675" text="正月">
      <formula>NOT(ISERROR(SEARCH("正月",D234)))</formula>
    </cfRule>
    <cfRule type="containsText" dxfId="474" priority="676" text="夏休">
      <formula>NOT(ISERROR(SEARCH("夏休",D234)))</formula>
    </cfRule>
  </conditionalFormatting>
  <conditionalFormatting sqref="D235:AE235">
    <cfRule type="containsText" dxfId="473" priority="673" text="正月">
      <formula>NOT(ISERROR(SEARCH("正月",D235)))</formula>
    </cfRule>
    <cfRule type="containsText" dxfId="472" priority="674" text="夏休">
      <formula>NOT(ISERROR(SEARCH("夏休",D235)))</formula>
    </cfRule>
  </conditionalFormatting>
  <conditionalFormatting sqref="D234:AE235">
    <cfRule type="containsText" dxfId="471" priority="669" text="中止">
      <formula>NOT(ISERROR(SEARCH("中止",D234)))</formula>
    </cfRule>
    <cfRule type="containsText" dxfId="470" priority="672" text="休">
      <formula>NOT(ISERROR(SEARCH("休",D234)))</formula>
    </cfRule>
  </conditionalFormatting>
  <conditionalFormatting sqref="AK234:AK235">
    <cfRule type="containsText" dxfId="469" priority="671" text="未達成">
      <formula>NOT(ISERROR(SEARCH("未達成",AK234)))</formula>
    </cfRule>
  </conditionalFormatting>
  <conditionalFormatting sqref="AH234:AH235">
    <cfRule type="containsText" dxfId="468" priority="670" text="休暇不足">
      <formula>NOT(ISERROR(SEARCH("休暇不足",AH234)))</formula>
    </cfRule>
  </conditionalFormatting>
  <conditionalFormatting sqref="D232:AE232">
    <cfRule type="containsText" dxfId="467" priority="667" text="正月">
      <formula>NOT(ISERROR(SEARCH("正月",D232)))</formula>
    </cfRule>
    <cfRule type="containsText" dxfId="466" priority="668" text="夏休">
      <formula>NOT(ISERROR(SEARCH("夏休",D232)))</formula>
    </cfRule>
  </conditionalFormatting>
  <conditionalFormatting sqref="D233:AE233">
    <cfRule type="containsText" dxfId="465" priority="665" text="正月">
      <formula>NOT(ISERROR(SEARCH("正月",D233)))</formula>
    </cfRule>
    <cfRule type="containsText" dxfId="464" priority="666" text="夏休">
      <formula>NOT(ISERROR(SEARCH("夏休",D233)))</formula>
    </cfRule>
  </conditionalFormatting>
  <conditionalFormatting sqref="D232:AE233">
    <cfRule type="containsText" dxfId="463" priority="661" text="中止">
      <formula>NOT(ISERROR(SEARCH("中止",D232)))</formula>
    </cfRule>
    <cfRule type="containsText" dxfId="462" priority="664" text="休">
      <formula>NOT(ISERROR(SEARCH("休",D232)))</formula>
    </cfRule>
  </conditionalFormatting>
  <conditionalFormatting sqref="AK232:AK233">
    <cfRule type="containsText" dxfId="461" priority="663" text="未達成">
      <formula>NOT(ISERROR(SEARCH("未達成",AK232)))</formula>
    </cfRule>
  </conditionalFormatting>
  <conditionalFormatting sqref="AH232:AH233">
    <cfRule type="containsText" dxfId="460" priority="662" text="休暇不足">
      <formula>NOT(ISERROR(SEARCH("休暇不足",AH232)))</formula>
    </cfRule>
  </conditionalFormatting>
  <conditionalFormatting sqref="D230:AE230">
    <cfRule type="containsText" dxfId="459" priority="659" text="正月">
      <formula>NOT(ISERROR(SEARCH("正月",D230)))</formula>
    </cfRule>
    <cfRule type="containsText" dxfId="458" priority="660" text="夏休">
      <formula>NOT(ISERROR(SEARCH("夏休",D230)))</formula>
    </cfRule>
  </conditionalFormatting>
  <conditionalFormatting sqref="D231:AE231">
    <cfRule type="containsText" dxfId="457" priority="657" text="正月">
      <formula>NOT(ISERROR(SEARCH("正月",D231)))</formula>
    </cfRule>
    <cfRule type="containsText" dxfId="456" priority="658" text="夏休">
      <formula>NOT(ISERROR(SEARCH("夏休",D231)))</formula>
    </cfRule>
  </conditionalFormatting>
  <conditionalFormatting sqref="D230:AE231">
    <cfRule type="containsText" dxfId="455" priority="653" text="中止">
      <formula>NOT(ISERROR(SEARCH("中止",D230)))</formula>
    </cfRule>
    <cfRule type="containsText" dxfId="454" priority="656" text="休">
      <formula>NOT(ISERROR(SEARCH("休",D230)))</formula>
    </cfRule>
  </conditionalFormatting>
  <conditionalFormatting sqref="AK230:AK231">
    <cfRule type="containsText" dxfId="453" priority="655" text="未達成">
      <formula>NOT(ISERROR(SEARCH("未達成",AK230)))</formula>
    </cfRule>
  </conditionalFormatting>
  <conditionalFormatting sqref="AH230:AH231">
    <cfRule type="containsText" dxfId="452" priority="654" text="休暇不足">
      <formula>NOT(ISERROR(SEARCH("休暇不足",AH230)))</formula>
    </cfRule>
  </conditionalFormatting>
  <conditionalFormatting sqref="D244:AE244">
    <cfRule type="containsText" dxfId="451" priority="651" text="正月">
      <formula>NOT(ISERROR(SEARCH("正月",D244)))</formula>
    </cfRule>
    <cfRule type="containsText" dxfId="450" priority="652" text="夏休">
      <formula>NOT(ISERROR(SEARCH("夏休",D244)))</formula>
    </cfRule>
  </conditionalFormatting>
  <conditionalFormatting sqref="D245:AE245">
    <cfRule type="containsText" dxfId="449" priority="649" text="正月">
      <formula>NOT(ISERROR(SEARCH("正月",D245)))</formula>
    </cfRule>
    <cfRule type="containsText" dxfId="448" priority="650" text="夏休">
      <formula>NOT(ISERROR(SEARCH("夏休",D245)))</formula>
    </cfRule>
  </conditionalFormatting>
  <conditionalFormatting sqref="D244:AE245">
    <cfRule type="containsText" dxfId="447" priority="645" text="中止">
      <formula>NOT(ISERROR(SEARCH("中止",D244)))</formula>
    </cfRule>
    <cfRule type="containsText" dxfId="446" priority="648" text="休">
      <formula>NOT(ISERROR(SEARCH("休",D244)))</formula>
    </cfRule>
  </conditionalFormatting>
  <conditionalFormatting sqref="AK244:AK245">
    <cfRule type="containsText" dxfId="445" priority="647" text="未達成">
      <formula>NOT(ISERROR(SEARCH("未達成",AK244)))</formula>
    </cfRule>
  </conditionalFormatting>
  <conditionalFormatting sqref="AH244:AH245">
    <cfRule type="containsText" dxfId="444" priority="646" text="休暇不足">
      <formula>NOT(ISERROR(SEARCH("休暇不足",AH244)))</formula>
    </cfRule>
  </conditionalFormatting>
  <conditionalFormatting sqref="D252:AE252">
    <cfRule type="containsText" dxfId="443" priority="643" text="正月">
      <formula>NOT(ISERROR(SEARCH("正月",D252)))</formula>
    </cfRule>
    <cfRule type="containsText" dxfId="442" priority="644" text="夏休">
      <formula>NOT(ISERROR(SEARCH("夏休",D252)))</formula>
    </cfRule>
  </conditionalFormatting>
  <conditionalFormatting sqref="D253:AE253">
    <cfRule type="containsText" dxfId="441" priority="641" text="正月">
      <formula>NOT(ISERROR(SEARCH("正月",D253)))</formula>
    </cfRule>
    <cfRule type="containsText" dxfId="440" priority="642" text="夏休">
      <formula>NOT(ISERROR(SEARCH("夏休",D253)))</formula>
    </cfRule>
  </conditionalFormatting>
  <conditionalFormatting sqref="D252:AE253">
    <cfRule type="containsText" dxfId="439" priority="637" text="中止">
      <formula>NOT(ISERROR(SEARCH("中止",D252)))</formula>
    </cfRule>
    <cfRule type="containsText" dxfId="438" priority="640" text="休">
      <formula>NOT(ISERROR(SEARCH("休",D252)))</formula>
    </cfRule>
  </conditionalFormatting>
  <conditionalFormatting sqref="AK252:AK253">
    <cfRule type="containsText" dxfId="437" priority="639" text="未達成">
      <formula>NOT(ISERROR(SEARCH("未達成",AK252)))</formula>
    </cfRule>
  </conditionalFormatting>
  <conditionalFormatting sqref="AH252:AH253">
    <cfRule type="containsText" dxfId="436" priority="638" text="休暇不足">
      <formula>NOT(ISERROR(SEARCH("休暇不足",AH252)))</formula>
    </cfRule>
  </conditionalFormatting>
  <conditionalFormatting sqref="D250:AE250">
    <cfRule type="containsText" dxfId="435" priority="635" text="正月">
      <formula>NOT(ISERROR(SEARCH("正月",D250)))</formula>
    </cfRule>
    <cfRule type="containsText" dxfId="434" priority="636" text="夏休">
      <formula>NOT(ISERROR(SEARCH("夏休",D250)))</formula>
    </cfRule>
  </conditionalFormatting>
  <conditionalFormatting sqref="D251:AE251">
    <cfRule type="containsText" dxfId="433" priority="633" text="正月">
      <formula>NOT(ISERROR(SEARCH("正月",D251)))</formula>
    </cfRule>
    <cfRule type="containsText" dxfId="432" priority="634" text="夏休">
      <formula>NOT(ISERROR(SEARCH("夏休",D251)))</formula>
    </cfRule>
  </conditionalFormatting>
  <conditionalFormatting sqref="D250:AE251">
    <cfRule type="containsText" dxfId="431" priority="629" text="中止">
      <formula>NOT(ISERROR(SEARCH("中止",D250)))</formula>
    </cfRule>
    <cfRule type="containsText" dxfId="430" priority="632" text="休">
      <formula>NOT(ISERROR(SEARCH("休",D250)))</formula>
    </cfRule>
  </conditionalFormatting>
  <conditionalFormatting sqref="AK250:AK251">
    <cfRule type="containsText" dxfId="429" priority="631" text="未達成">
      <formula>NOT(ISERROR(SEARCH("未達成",AK250)))</formula>
    </cfRule>
  </conditionalFormatting>
  <conditionalFormatting sqref="AH250:AH251">
    <cfRule type="containsText" dxfId="428" priority="630" text="休暇不足">
      <formula>NOT(ISERROR(SEARCH("休暇不足",AH250)))</formula>
    </cfRule>
  </conditionalFormatting>
  <conditionalFormatting sqref="D248:AE248">
    <cfRule type="containsText" dxfId="427" priority="627" text="正月">
      <formula>NOT(ISERROR(SEARCH("正月",D248)))</formula>
    </cfRule>
    <cfRule type="containsText" dxfId="426" priority="628" text="夏休">
      <formula>NOT(ISERROR(SEARCH("夏休",D248)))</formula>
    </cfRule>
  </conditionalFormatting>
  <conditionalFormatting sqref="D249:AE249">
    <cfRule type="containsText" dxfId="425" priority="625" text="正月">
      <formula>NOT(ISERROR(SEARCH("正月",D249)))</formula>
    </cfRule>
    <cfRule type="containsText" dxfId="424" priority="626" text="夏休">
      <formula>NOT(ISERROR(SEARCH("夏休",D249)))</formula>
    </cfRule>
  </conditionalFormatting>
  <conditionalFormatting sqref="D248:AE249">
    <cfRule type="containsText" dxfId="423" priority="621" text="中止">
      <formula>NOT(ISERROR(SEARCH("中止",D248)))</formula>
    </cfRule>
    <cfRule type="containsText" dxfId="422" priority="624" text="休">
      <formula>NOT(ISERROR(SEARCH("休",D248)))</formula>
    </cfRule>
  </conditionalFormatting>
  <conditionalFormatting sqref="AK248:AK249">
    <cfRule type="containsText" dxfId="421" priority="623" text="未達成">
      <formula>NOT(ISERROR(SEARCH("未達成",AK248)))</formula>
    </cfRule>
  </conditionalFormatting>
  <conditionalFormatting sqref="AH248:AH249">
    <cfRule type="containsText" dxfId="420" priority="622" text="休暇不足">
      <formula>NOT(ISERROR(SEARCH("休暇不足",AH248)))</formula>
    </cfRule>
  </conditionalFormatting>
  <conditionalFormatting sqref="D246:AE246">
    <cfRule type="containsText" dxfId="419" priority="619" text="正月">
      <formula>NOT(ISERROR(SEARCH("正月",D246)))</formula>
    </cfRule>
    <cfRule type="containsText" dxfId="418" priority="620" text="夏休">
      <formula>NOT(ISERROR(SEARCH("夏休",D246)))</formula>
    </cfRule>
  </conditionalFormatting>
  <conditionalFormatting sqref="D247:AE247">
    <cfRule type="containsText" dxfId="417" priority="617" text="正月">
      <formula>NOT(ISERROR(SEARCH("正月",D247)))</formula>
    </cfRule>
    <cfRule type="containsText" dxfId="416" priority="618" text="夏休">
      <formula>NOT(ISERROR(SEARCH("夏休",D247)))</formula>
    </cfRule>
  </conditionalFormatting>
  <conditionalFormatting sqref="D246:AE247">
    <cfRule type="containsText" dxfId="415" priority="613" text="中止">
      <formula>NOT(ISERROR(SEARCH("中止",D246)))</formula>
    </cfRule>
    <cfRule type="containsText" dxfId="414" priority="616" text="休">
      <formula>NOT(ISERROR(SEARCH("休",D246)))</formula>
    </cfRule>
  </conditionalFormatting>
  <conditionalFormatting sqref="AK246:AK247">
    <cfRule type="containsText" dxfId="413" priority="615" text="未達成">
      <formula>NOT(ISERROR(SEARCH("未達成",AK246)))</formula>
    </cfRule>
  </conditionalFormatting>
  <conditionalFormatting sqref="AH246:AH247">
    <cfRule type="containsText" dxfId="412" priority="614" text="休暇不足">
      <formula>NOT(ISERROR(SEARCH("休暇不足",AH246)))</formula>
    </cfRule>
  </conditionalFormatting>
  <conditionalFormatting sqref="D260:AE260">
    <cfRule type="containsText" dxfId="411" priority="611" text="正月">
      <formula>NOT(ISERROR(SEARCH("正月",D260)))</formula>
    </cfRule>
    <cfRule type="containsText" dxfId="410" priority="612" text="夏休">
      <formula>NOT(ISERROR(SEARCH("夏休",D260)))</formula>
    </cfRule>
  </conditionalFormatting>
  <conditionalFormatting sqref="D261:AE261">
    <cfRule type="containsText" dxfId="409" priority="609" text="正月">
      <formula>NOT(ISERROR(SEARCH("正月",D261)))</formula>
    </cfRule>
    <cfRule type="containsText" dxfId="408" priority="610" text="夏休">
      <formula>NOT(ISERROR(SEARCH("夏休",D261)))</formula>
    </cfRule>
  </conditionalFormatting>
  <conditionalFormatting sqref="D260:AE261">
    <cfRule type="containsText" dxfId="407" priority="605" text="中止">
      <formula>NOT(ISERROR(SEARCH("中止",D260)))</formula>
    </cfRule>
    <cfRule type="containsText" dxfId="406" priority="608" text="休">
      <formula>NOT(ISERROR(SEARCH("休",D260)))</formula>
    </cfRule>
  </conditionalFormatting>
  <conditionalFormatting sqref="AK260:AK261">
    <cfRule type="containsText" dxfId="405" priority="607" text="未達成">
      <formula>NOT(ISERROR(SEARCH("未達成",AK260)))</formula>
    </cfRule>
  </conditionalFormatting>
  <conditionalFormatting sqref="AH260:AH261">
    <cfRule type="containsText" dxfId="404" priority="606" text="休暇不足">
      <formula>NOT(ISERROR(SEARCH("休暇不足",AH260)))</formula>
    </cfRule>
  </conditionalFormatting>
  <conditionalFormatting sqref="D268:AE268">
    <cfRule type="containsText" dxfId="403" priority="603" text="正月">
      <formula>NOT(ISERROR(SEARCH("正月",D268)))</formula>
    </cfRule>
    <cfRule type="containsText" dxfId="402" priority="604" text="夏休">
      <formula>NOT(ISERROR(SEARCH("夏休",D268)))</formula>
    </cfRule>
  </conditionalFormatting>
  <conditionalFormatting sqref="D269:AE269">
    <cfRule type="containsText" dxfId="401" priority="601" text="正月">
      <formula>NOT(ISERROR(SEARCH("正月",D269)))</formula>
    </cfRule>
    <cfRule type="containsText" dxfId="400" priority="602" text="夏休">
      <formula>NOT(ISERROR(SEARCH("夏休",D269)))</formula>
    </cfRule>
  </conditionalFormatting>
  <conditionalFormatting sqref="D268:AE269">
    <cfRule type="containsText" dxfId="399" priority="597" text="中止">
      <formula>NOT(ISERROR(SEARCH("中止",D268)))</formula>
    </cfRule>
    <cfRule type="containsText" dxfId="398" priority="600" text="休">
      <formula>NOT(ISERROR(SEARCH("休",D268)))</formula>
    </cfRule>
  </conditionalFormatting>
  <conditionalFormatting sqref="AK268:AK269">
    <cfRule type="containsText" dxfId="397" priority="599" text="未達成">
      <formula>NOT(ISERROR(SEARCH("未達成",AK268)))</formula>
    </cfRule>
  </conditionalFormatting>
  <conditionalFormatting sqref="AH268:AH269">
    <cfRule type="containsText" dxfId="396" priority="598" text="休暇不足">
      <formula>NOT(ISERROR(SEARCH("休暇不足",AH268)))</formula>
    </cfRule>
  </conditionalFormatting>
  <conditionalFormatting sqref="D266:AE266">
    <cfRule type="containsText" dxfId="395" priority="595" text="正月">
      <formula>NOT(ISERROR(SEARCH("正月",D266)))</formula>
    </cfRule>
    <cfRule type="containsText" dxfId="394" priority="596" text="夏休">
      <formula>NOT(ISERROR(SEARCH("夏休",D266)))</formula>
    </cfRule>
  </conditionalFormatting>
  <conditionalFormatting sqref="D267:AE267">
    <cfRule type="containsText" dxfId="393" priority="593" text="正月">
      <formula>NOT(ISERROR(SEARCH("正月",D267)))</formula>
    </cfRule>
    <cfRule type="containsText" dxfId="392" priority="594" text="夏休">
      <formula>NOT(ISERROR(SEARCH("夏休",D267)))</formula>
    </cfRule>
  </conditionalFormatting>
  <conditionalFormatting sqref="D266:AE267">
    <cfRule type="containsText" dxfId="391" priority="589" text="中止">
      <formula>NOT(ISERROR(SEARCH("中止",D266)))</formula>
    </cfRule>
    <cfRule type="containsText" dxfId="390" priority="592" text="休">
      <formula>NOT(ISERROR(SEARCH("休",D266)))</formula>
    </cfRule>
  </conditionalFormatting>
  <conditionalFormatting sqref="AK266:AK267">
    <cfRule type="containsText" dxfId="389" priority="591" text="未達成">
      <formula>NOT(ISERROR(SEARCH("未達成",AK266)))</formula>
    </cfRule>
  </conditionalFormatting>
  <conditionalFormatting sqref="AH266:AH267">
    <cfRule type="containsText" dxfId="388" priority="590" text="休暇不足">
      <formula>NOT(ISERROR(SEARCH("休暇不足",AH266)))</formula>
    </cfRule>
  </conditionalFormatting>
  <conditionalFormatting sqref="D264:AE264">
    <cfRule type="containsText" dxfId="387" priority="587" text="正月">
      <formula>NOT(ISERROR(SEARCH("正月",D264)))</formula>
    </cfRule>
    <cfRule type="containsText" dxfId="386" priority="588" text="夏休">
      <formula>NOT(ISERROR(SEARCH("夏休",D264)))</formula>
    </cfRule>
  </conditionalFormatting>
  <conditionalFormatting sqref="D265:AE265">
    <cfRule type="containsText" dxfId="385" priority="585" text="正月">
      <formula>NOT(ISERROR(SEARCH("正月",D265)))</formula>
    </cfRule>
    <cfRule type="containsText" dxfId="384" priority="586" text="夏休">
      <formula>NOT(ISERROR(SEARCH("夏休",D265)))</formula>
    </cfRule>
  </conditionalFormatting>
  <conditionalFormatting sqref="D264:AE265">
    <cfRule type="containsText" dxfId="383" priority="581" text="中止">
      <formula>NOT(ISERROR(SEARCH("中止",D264)))</formula>
    </cfRule>
    <cfRule type="containsText" dxfId="382" priority="584" text="休">
      <formula>NOT(ISERROR(SEARCH("休",D264)))</formula>
    </cfRule>
  </conditionalFormatting>
  <conditionalFormatting sqref="AK264:AK265">
    <cfRule type="containsText" dxfId="381" priority="583" text="未達成">
      <formula>NOT(ISERROR(SEARCH("未達成",AK264)))</formula>
    </cfRule>
  </conditionalFormatting>
  <conditionalFormatting sqref="AH264:AH265">
    <cfRule type="containsText" dxfId="380" priority="582" text="休暇不足">
      <formula>NOT(ISERROR(SEARCH("休暇不足",AH264)))</formula>
    </cfRule>
  </conditionalFormatting>
  <conditionalFormatting sqref="D262:AE262">
    <cfRule type="containsText" dxfId="379" priority="579" text="正月">
      <formula>NOT(ISERROR(SEARCH("正月",D262)))</formula>
    </cfRule>
    <cfRule type="containsText" dxfId="378" priority="580" text="夏休">
      <formula>NOT(ISERROR(SEARCH("夏休",D262)))</formula>
    </cfRule>
  </conditionalFormatting>
  <conditionalFormatting sqref="D263:AE263">
    <cfRule type="containsText" dxfId="377" priority="577" text="正月">
      <formula>NOT(ISERROR(SEARCH("正月",D263)))</formula>
    </cfRule>
    <cfRule type="containsText" dxfId="376" priority="578" text="夏休">
      <formula>NOT(ISERROR(SEARCH("夏休",D263)))</formula>
    </cfRule>
  </conditionalFormatting>
  <conditionalFormatting sqref="D262:AE263">
    <cfRule type="containsText" dxfId="375" priority="573" text="中止">
      <formula>NOT(ISERROR(SEARCH("中止",D262)))</formula>
    </cfRule>
    <cfRule type="containsText" dxfId="374" priority="576" text="休">
      <formula>NOT(ISERROR(SEARCH("休",D262)))</formula>
    </cfRule>
  </conditionalFormatting>
  <conditionalFormatting sqref="AK262:AK263">
    <cfRule type="containsText" dxfId="373" priority="575" text="未達成">
      <formula>NOT(ISERROR(SEARCH("未達成",AK262)))</formula>
    </cfRule>
  </conditionalFormatting>
  <conditionalFormatting sqref="AH262:AH263">
    <cfRule type="containsText" dxfId="372" priority="574" text="休暇不足">
      <formula>NOT(ISERROR(SEARCH("休暇不足",AH262)))</formula>
    </cfRule>
  </conditionalFormatting>
  <conditionalFormatting sqref="D276:AE276">
    <cfRule type="containsText" dxfId="371" priority="571" text="正月">
      <formula>NOT(ISERROR(SEARCH("正月",D276)))</formula>
    </cfRule>
    <cfRule type="containsText" dxfId="370" priority="572" text="夏休">
      <formula>NOT(ISERROR(SEARCH("夏休",D276)))</formula>
    </cfRule>
  </conditionalFormatting>
  <conditionalFormatting sqref="D277:AE277">
    <cfRule type="containsText" dxfId="369" priority="569" text="正月">
      <formula>NOT(ISERROR(SEARCH("正月",D277)))</formula>
    </cfRule>
    <cfRule type="containsText" dxfId="368" priority="570" text="夏休">
      <formula>NOT(ISERROR(SEARCH("夏休",D277)))</formula>
    </cfRule>
  </conditionalFormatting>
  <conditionalFormatting sqref="D276:AE277">
    <cfRule type="containsText" dxfId="367" priority="565" text="中止">
      <formula>NOT(ISERROR(SEARCH("中止",D276)))</formula>
    </cfRule>
    <cfRule type="containsText" dxfId="366" priority="568" text="休">
      <formula>NOT(ISERROR(SEARCH("休",D276)))</formula>
    </cfRule>
  </conditionalFormatting>
  <conditionalFormatting sqref="AK276:AK277">
    <cfRule type="containsText" dxfId="365" priority="567" text="未達成">
      <formula>NOT(ISERROR(SEARCH("未達成",AK276)))</formula>
    </cfRule>
  </conditionalFormatting>
  <conditionalFormatting sqref="AH276:AH277">
    <cfRule type="containsText" dxfId="364" priority="566" text="休暇不足">
      <formula>NOT(ISERROR(SEARCH("休暇不足",AH276)))</formula>
    </cfRule>
  </conditionalFormatting>
  <conditionalFormatting sqref="D284:AE284">
    <cfRule type="containsText" dxfId="363" priority="563" text="正月">
      <formula>NOT(ISERROR(SEARCH("正月",D284)))</formula>
    </cfRule>
    <cfRule type="containsText" dxfId="362" priority="564" text="夏休">
      <formula>NOT(ISERROR(SEARCH("夏休",D284)))</formula>
    </cfRule>
  </conditionalFormatting>
  <conditionalFormatting sqref="D285:AE285">
    <cfRule type="containsText" dxfId="361" priority="561" text="正月">
      <formula>NOT(ISERROR(SEARCH("正月",D285)))</formula>
    </cfRule>
    <cfRule type="containsText" dxfId="360" priority="562" text="夏休">
      <formula>NOT(ISERROR(SEARCH("夏休",D285)))</formula>
    </cfRule>
  </conditionalFormatting>
  <conditionalFormatting sqref="D284:AE285">
    <cfRule type="containsText" dxfId="359" priority="557" text="中止">
      <formula>NOT(ISERROR(SEARCH("中止",D284)))</formula>
    </cfRule>
    <cfRule type="containsText" dxfId="358" priority="560" text="休">
      <formula>NOT(ISERROR(SEARCH("休",D284)))</formula>
    </cfRule>
  </conditionalFormatting>
  <conditionalFormatting sqref="AK284:AK285">
    <cfRule type="containsText" dxfId="357" priority="559" text="未達成">
      <formula>NOT(ISERROR(SEARCH("未達成",AK284)))</formula>
    </cfRule>
  </conditionalFormatting>
  <conditionalFormatting sqref="AH284:AH285">
    <cfRule type="containsText" dxfId="356" priority="558" text="休暇不足">
      <formula>NOT(ISERROR(SEARCH("休暇不足",AH284)))</formula>
    </cfRule>
  </conditionalFormatting>
  <conditionalFormatting sqref="D282:AE282">
    <cfRule type="containsText" dxfId="355" priority="555" text="正月">
      <formula>NOT(ISERROR(SEARCH("正月",D282)))</formula>
    </cfRule>
    <cfRule type="containsText" dxfId="354" priority="556" text="夏休">
      <formula>NOT(ISERROR(SEARCH("夏休",D282)))</formula>
    </cfRule>
  </conditionalFormatting>
  <conditionalFormatting sqref="D283:AE283">
    <cfRule type="containsText" dxfId="353" priority="553" text="正月">
      <formula>NOT(ISERROR(SEARCH("正月",D283)))</formula>
    </cfRule>
    <cfRule type="containsText" dxfId="352" priority="554" text="夏休">
      <formula>NOT(ISERROR(SEARCH("夏休",D283)))</formula>
    </cfRule>
  </conditionalFormatting>
  <conditionalFormatting sqref="D282:AE283">
    <cfRule type="containsText" dxfId="351" priority="549" text="中止">
      <formula>NOT(ISERROR(SEARCH("中止",D282)))</formula>
    </cfRule>
    <cfRule type="containsText" dxfId="350" priority="552" text="休">
      <formula>NOT(ISERROR(SEARCH("休",D282)))</formula>
    </cfRule>
  </conditionalFormatting>
  <conditionalFormatting sqref="AK282:AK283">
    <cfRule type="containsText" dxfId="349" priority="551" text="未達成">
      <formula>NOT(ISERROR(SEARCH("未達成",AK282)))</formula>
    </cfRule>
  </conditionalFormatting>
  <conditionalFormatting sqref="AH282:AH283">
    <cfRule type="containsText" dxfId="348" priority="550" text="休暇不足">
      <formula>NOT(ISERROR(SEARCH("休暇不足",AH282)))</formula>
    </cfRule>
  </conditionalFormatting>
  <conditionalFormatting sqref="D280:AE280">
    <cfRule type="containsText" dxfId="347" priority="547" text="正月">
      <formula>NOT(ISERROR(SEARCH("正月",D280)))</formula>
    </cfRule>
    <cfRule type="containsText" dxfId="346" priority="548" text="夏休">
      <formula>NOT(ISERROR(SEARCH("夏休",D280)))</formula>
    </cfRule>
  </conditionalFormatting>
  <conditionalFormatting sqref="D281:AE281">
    <cfRule type="containsText" dxfId="345" priority="545" text="正月">
      <formula>NOT(ISERROR(SEARCH("正月",D281)))</formula>
    </cfRule>
    <cfRule type="containsText" dxfId="344" priority="546" text="夏休">
      <formula>NOT(ISERROR(SEARCH("夏休",D281)))</formula>
    </cfRule>
  </conditionalFormatting>
  <conditionalFormatting sqref="D280:AE281">
    <cfRule type="containsText" dxfId="343" priority="541" text="中止">
      <formula>NOT(ISERROR(SEARCH("中止",D280)))</formula>
    </cfRule>
    <cfRule type="containsText" dxfId="342" priority="544" text="休">
      <formula>NOT(ISERROR(SEARCH("休",D280)))</formula>
    </cfRule>
  </conditionalFormatting>
  <conditionalFormatting sqref="AK280:AK281">
    <cfRule type="containsText" dxfId="341" priority="543" text="未達成">
      <formula>NOT(ISERROR(SEARCH("未達成",AK280)))</formula>
    </cfRule>
  </conditionalFormatting>
  <conditionalFormatting sqref="AH280:AH281">
    <cfRule type="containsText" dxfId="340" priority="542" text="休暇不足">
      <formula>NOT(ISERROR(SEARCH("休暇不足",AH280)))</formula>
    </cfRule>
  </conditionalFormatting>
  <conditionalFormatting sqref="D278:AE278">
    <cfRule type="containsText" dxfId="339" priority="539" text="正月">
      <formula>NOT(ISERROR(SEARCH("正月",D278)))</formula>
    </cfRule>
    <cfRule type="containsText" dxfId="338" priority="540" text="夏休">
      <formula>NOT(ISERROR(SEARCH("夏休",D278)))</formula>
    </cfRule>
  </conditionalFormatting>
  <conditionalFormatting sqref="D279:AE279">
    <cfRule type="containsText" dxfId="337" priority="537" text="正月">
      <formula>NOT(ISERROR(SEARCH("正月",D279)))</formula>
    </cfRule>
    <cfRule type="containsText" dxfId="336" priority="538" text="夏休">
      <formula>NOT(ISERROR(SEARCH("夏休",D279)))</formula>
    </cfRule>
  </conditionalFormatting>
  <conditionalFormatting sqref="D278:AE279">
    <cfRule type="containsText" dxfId="335" priority="533" text="中止">
      <formula>NOT(ISERROR(SEARCH("中止",D278)))</formula>
    </cfRule>
    <cfRule type="containsText" dxfId="334" priority="536" text="休">
      <formula>NOT(ISERROR(SEARCH("休",D278)))</formula>
    </cfRule>
  </conditionalFormatting>
  <conditionalFormatting sqref="AK278:AK279">
    <cfRule type="containsText" dxfId="333" priority="535" text="未達成">
      <formula>NOT(ISERROR(SEARCH("未達成",AK278)))</formula>
    </cfRule>
  </conditionalFormatting>
  <conditionalFormatting sqref="AH278:AH279">
    <cfRule type="containsText" dxfId="332" priority="534" text="休暇不足">
      <formula>NOT(ISERROR(SEARCH("休暇不足",AH278)))</formula>
    </cfRule>
  </conditionalFormatting>
  <conditionalFormatting sqref="D292:AE292">
    <cfRule type="containsText" dxfId="331" priority="531" text="正月">
      <formula>NOT(ISERROR(SEARCH("正月",D292)))</formula>
    </cfRule>
    <cfRule type="containsText" dxfId="330" priority="532" text="夏休">
      <formula>NOT(ISERROR(SEARCH("夏休",D292)))</formula>
    </cfRule>
  </conditionalFormatting>
  <conditionalFormatting sqref="D293:AE293">
    <cfRule type="containsText" dxfId="329" priority="529" text="正月">
      <formula>NOT(ISERROR(SEARCH("正月",D293)))</formula>
    </cfRule>
    <cfRule type="containsText" dxfId="328" priority="530" text="夏休">
      <formula>NOT(ISERROR(SEARCH("夏休",D293)))</formula>
    </cfRule>
  </conditionalFormatting>
  <conditionalFormatting sqref="D292:AE293">
    <cfRule type="containsText" dxfId="327" priority="525" text="中止">
      <formula>NOT(ISERROR(SEARCH("中止",D292)))</formula>
    </cfRule>
    <cfRule type="containsText" dxfId="326" priority="528" text="休">
      <formula>NOT(ISERROR(SEARCH("休",D292)))</formula>
    </cfRule>
  </conditionalFormatting>
  <conditionalFormatting sqref="AK292:AK293">
    <cfRule type="containsText" dxfId="325" priority="527" text="未達成">
      <formula>NOT(ISERROR(SEARCH("未達成",AK292)))</formula>
    </cfRule>
  </conditionalFormatting>
  <conditionalFormatting sqref="AH292:AH293">
    <cfRule type="containsText" dxfId="324" priority="526" text="休暇不足">
      <formula>NOT(ISERROR(SEARCH("休暇不足",AH292)))</formula>
    </cfRule>
  </conditionalFormatting>
  <conditionalFormatting sqref="D300:AE300">
    <cfRule type="containsText" dxfId="323" priority="523" text="正月">
      <formula>NOT(ISERROR(SEARCH("正月",D300)))</formula>
    </cfRule>
    <cfRule type="containsText" dxfId="322" priority="524" text="夏休">
      <formula>NOT(ISERROR(SEARCH("夏休",D300)))</formula>
    </cfRule>
  </conditionalFormatting>
  <conditionalFormatting sqref="D301:AE301">
    <cfRule type="containsText" dxfId="321" priority="521" text="正月">
      <formula>NOT(ISERROR(SEARCH("正月",D301)))</formula>
    </cfRule>
    <cfRule type="containsText" dxfId="320" priority="522" text="夏休">
      <formula>NOT(ISERROR(SEARCH("夏休",D301)))</formula>
    </cfRule>
  </conditionalFormatting>
  <conditionalFormatting sqref="D300:AE301">
    <cfRule type="containsText" dxfId="319" priority="517" text="中止">
      <formula>NOT(ISERROR(SEARCH("中止",D300)))</formula>
    </cfRule>
    <cfRule type="containsText" dxfId="318" priority="520" text="休">
      <formula>NOT(ISERROR(SEARCH("休",D300)))</formula>
    </cfRule>
  </conditionalFormatting>
  <conditionalFormatting sqref="AK300:AK301">
    <cfRule type="containsText" dxfId="317" priority="519" text="未達成">
      <formula>NOT(ISERROR(SEARCH("未達成",AK300)))</formula>
    </cfRule>
  </conditionalFormatting>
  <conditionalFormatting sqref="AH300:AH301">
    <cfRule type="containsText" dxfId="316" priority="518" text="休暇不足">
      <formula>NOT(ISERROR(SEARCH("休暇不足",AH300)))</formula>
    </cfRule>
  </conditionalFormatting>
  <conditionalFormatting sqref="D298:AE298">
    <cfRule type="containsText" dxfId="315" priority="515" text="正月">
      <formula>NOT(ISERROR(SEARCH("正月",D298)))</formula>
    </cfRule>
    <cfRule type="containsText" dxfId="314" priority="516" text="夏休">
      <formula>NOT(ISERROR(SEARCH("夏休",D298)))</formula>
    </cfRule>
  </conditionalFormatting>
  <conditionalFormatting sqref="D299:AE299">
    <cfRule type="containsText" dxfId="313" priority="513" text="正月">
      <formula>NOT(ISERROR(SEARCH("正月",D299)))</formula>
    </cfRule>
    <cfRule type="containsText" dxfId="312" priority="514" text="夏休">
      <formula>NOT(ISERROR(SEARCH("夏休",D299)))</formula>
    </cfRule>
  </conditionalFormatting>
  <conditionalFormatting sqref="D298:AE299">
    <cfRule type="containsText" dxfId="311" priority="509" text="中止">
      <formula>NOT(ISERROR(SEARCH("中止",D298)))</formula>
    </cfRule>
    <cfRule type="containsText" dxfId="310" priority="512" text="休">
      <formula>NOT(ISERROR(SEARCH("休",D298)))</formula>
    </cfRule>
  </conditionalFormatting>
  <conditionalFormatting sqref="AK298:AK299">
    <cfRule type="containsText" dxfId="309" priority="511" text="未達成">
      <formula>NOT(ISERROR(SEARCH("未達成",AK298)))</formula>
    </cfRule>
  </conditionalFormatting>
  <conditionalFormatting sqref="AH298:AH299">
    <cfRule type="containsText" dxfId="308" priority="510" text="休暇不足">
      <formula>NOT(ISERROR(SEARCH("休暇不足",AH298)))</formula>
    </cfRule>
  </conditionalFormatting>
  <conditionalFormatting sqref="D296:AE296">
    <cfRule type="containsText" dxfId="307" priority="507" text="正月">
      <formula>NOT(ISERROR(SEARCH("正月",D296)))</formula>
    </cfRule>
    <cfRule type="containsText" dxfId="306" priority="508" text="夏休">
      <formula>NOT(ISERROR(SEARCH("夏休",D296)))</formula>
    </cfRule>
  </conditionalFormatting>
  <conditionalFormatting sqref="D297:AE297">
    <cfRule type="containsText" dxfId="305" priority="505" text="正月">
      <formula>NOT(ISERROR(SEARCH("正月",D297)))</formula>
    </cfRule>
    <cfRule type="containsText" dxfId="304" priority="506" text="夏休">
      <formula>NOT(ISERROR(SEARCH("夏休",D297)))</formula>
    </cfRule>
  </conditionalFormatting>
  <conditionalFormatting sqref="D296:AE297">
    <cfRule type="containsText" dxfId="303" priority="501" text="中止">
      <formula>NOT(ISERROR(SEARCH("中止",D296)))</formula>
    </cfRule>
    <cfRule type="containsText" dxfId="302" priority="504" text="休">
      <formula>NOT(ISERROR(SEARCH("休",D296)))</formula>
    </cfRule>
  </conditionalFormatting>
  <conditionalFormatting sqref="AK296:AK297">
    <cfRule type="containsText" dxfId="301" priority="503" text="未達成">
      <formula>NOT(ISERROR(SEARCH("未達成",AK296)))</formula>
    </cfRule>
  </conditionalFormatting>
  <conditionalFormatting sqref="AH296:AH297">
    <cfRule type="containsText" dxfId="300" priority="502" text="休暇不足">
      <formula>NOT(ISERROR(SEARCH("休暇不足",AH296)))</formula>
    </cfRule>
  </conditionalFormatting>
  <conditionalFormatting sqref="D294:AE294">
    <cfRule type="containsText" dxfId="299" priority="499" text="正月">
      <formula>NOT(ISERROR(SEARCH("正月",D294)))</formula>
    </cfRule>
    <cfRule type="containsText" dxfId="298" priority="500" text="夏休">
      <formula>NOT(ISERROR(SEARCH("夏休",D294)))</formula>
    </cfRule>
  </conditionalFormatting>
  <conditionalFormatting sqref="D295:AE295">
    <cfRule type="containsText" dxfId="297" priority="497" text="正月">
      <formula>NOT(ISERROR(SEARCH("正月",D295)))</formula>
    </cfRule>
    <cfRule type="containsText" dxfId="296" priority="498" text="夏休">
      <formula>NOT(ISERROR(SEARCH("夏休",D295)))</formula>
    </cfRule>
  </conditionalFormatting>
  <conditionalFormatting sqref="D294:AE295">
    <cfRule type="containsText" dxfId="295" priority="493" text="中止">
      <formula>NOT(ISERROR(SEARCH("中止",D294)))</formula>
    </cfRule>
    <cfRule type="containsText" dxfId="294" priority="496" text="休">
      <formula>NOT(ISERROR(SEARCH("休",D294)))</formula>
    </cfRule>
  </conditionalFormatting>
  <conditionalFormatting sqref="AK294:AK295">
    <cfRule type="containsText" dxfId="293" priority="495" text="未達成">
      <formula>NOT(ISERROR(SEARCH("未達成",AK294)))</formula>
    </cfRule>
  </conditionalFormatting>
  <conditionalFormatting sqref="AH294:AH295">
    <cfRule type="containsText" dxfId="292" priority="494" text="休暇不足">
      <formula>NOT(ISERROR(SEARCH("休暇不足",AH294)))</formula>
    </cfRule>
  </conditionalFormatting>
  <conditionalFormatting sqref="D308:AE308">
    <cfRule type="containsText" dxfId="291" priority="491" text="正月">
      <formula>NOT(ISERROR(SEARCH("正月",D308)))</formula>
    </cfRule>
    <cfRule type="containsText" dxfId="290" priority="492" text="夏休">
      <formula>NOT(ISERROR(SEARCH("夏休",D308)))</formula>
    </cfRule>
  </conditionalFormatting>
  <conditionalFormatting sqref="D309:AE309">
    <cfRule type="containsText" dxfId="289" priority="489" text="正月">
      <formula>NOT(ISERROR(SEARCH("正月",D309)))</formula>
    </cfRule>
    <cfRule type="containsText" dxfId="288" priority="490" text="夏休">
      <formula>NOT(ISERROR(SEARCH("夏休",D309)))</formula>
    </cfRule>
  </conditionalFormatting>
  <conditionalFormatting sqref="D308:AE309">
    <cfRule type="containsText" dxfId="287" priority="485" text="中止">
      <formula>NOT(ISERROR(SEARCH("中止",D308)))</formula>
    </cfRule>
    <cfRule type="containsText" dxfId="286" priority="488" text="休">
      <formula>NOT(ISERROR(SEARCH("休",D308)))</formula>
    </cfRule>
  </conditionalFormatting>
  <conditionalFormatting sqref="AK308:AK309">
    <cfRule type="containsText" dxfId="285" priority="487" text="未達成">
      <formula>NOT(ISERROR(SEARCH("未達成",AK308)))</formula>
    </cfRule>
  </conditionalFormatting>
  <conditionalFormatting sqref="AH308:AH309">
    <cfRule type="containsText" dxfId="284" priority="486" text="休暇不足">
      <formula>NOT(ISERROR(SEARCH("休暇不足",AH308)))</formula>
    </cfRule>
  </conditionalFormatting>
  <conditionalFormatting sqref="D316:AE316">
    <cfRule type="containsText" dxfId="283" priority="483" text="正月">
      <formula>NOT(ISERROR(SEARCH("正月",D316)))</formula>
    </cfRule>
    <cfRule type="containsText" dxfId="282" priority="484" text="夏休">
      <formula>NOT(ISERROR(SEARCH("夏休",D316)))</formula>
    </cfRule>
  </conditionalFormatting>
  <conditionalFormatting sqref="D317:AE317">
    <cfRule type="containsText" dxfId="281" priority="481" text="正月">
      <formula>NOT(ISERROR(SEARCH("正月",D317)))</formula>
    </cfRule>
    <cfRule type="containsText" dxfId="280" priority="482" text="夏休">
      <formula>NOT(ISERROR(SEARCH("夏休",D317)))</formula>
    </cfRule>
  </conditionalFormatting>
  <conditionalFormatting sqref="D316:AE317">
    <cfRule type="containsText" dxfId="279" priority="477" text="中止">
      <formula>NOT(ISERROR(SEARCH("中止",D316)))</formula>
    </cfRule>
    <cfRule type="containsText" dxfId="278" priority="480" text="休">
      <formula>NOT(ISERROR(SEARCH("休",D316)))</formula>
    </cfRule>
  </conditionalFormatting>
  <conditionalFormatting sqref="AK316:AK317">
    <cfRule type="containsText" dxfId="277" priority="479" text="未達成">
      <formula>NOT(ISERROR(SEARCH("未達成",AK316)))</formula>
    </cfRule>
  </conditionalFormatting>
  <conditionalFormatting sqref="AH316:AH317">
    <cfRule type="containsText" dxfId="276" priority="478" text="休暇不足">
      <formula>NOT(ISERROR(SEARCH("休暇不足",AH316)))</formula>
    </cfRule>
  </conditionalFormatting>
  <conditionalFormatting sqref="D314:AE314">
    <cfRule type="containsText" dxfId="275" priority="475" text="正月">
      <formula>NOT(ISERROR(SEARCH("正月",D314)))</formula>
    </cfRule>
    <cfRule type="containsText" dxfId="274" priority="476" text="夏休">
      <formula>NOT(ISERROR(SEARCH("夏休",D314)))</formula>
    </cfRule>
  </conditionalFormatting>
  <conditionalFormatting sqref="D315:AE315">
    <cfRule type="containsText" dxfId="273" priority="473" text="正月">
      <formula>NOT(ISERROR(SEARCH("正月",D315)))</formula>
    </cfRule>
    <cfRule type="containsText" dxfId="272" priority="474" text="夏休">
      <formula>NOT(ISERROR(SEARCH("夏休",D315)))</formula>
    </cfRule>
  </conditionalFormatting>
  <conditionalFormatting sqref="D314:AE315">
    <cfRule type="containsText" dxfId="271" priority="469" text="中止">
      <formula>NOT(ISERROR(SEARCH("中止",D314)))</formula>
    </cfRule>
    <cfRule type="containsText" dxfId="270" priority="472" text="休">
      <formula>NOT(ISERROR(SEARCH("休",D314)))</formula>
    </cfRule>
  </conditionalFormatting>
  <conditionalFormatting sqref="AK314:AK315">
    <cfRule type="containsText" dxfId="269" priority="471" text="未達成">
      <formula>NOT(ISERROR(SEARCH("未達成",AK314)))</formula>
    </cfRule>
  </conditionalFormatting>
  <conditionalFormatting sqref="AH314:AH315">
    <cfRule type="containsText" dxfId="268" priority="470" text="休暇不足">
      <formula>NOT(ISERROR(SEARCH("休暇不足",AH314)))</formula>
    </cfRule>
  </conditionalFormatting>
  <conditionalFormatting sqref="D312:AE312">
    <cfRule type="containsText" dxfId="267" priority="467" text="正月">
      <formula>NOT(ISERROR(SEARCH("正月",D312)))</formula>
    </cfRule>
    <cfRule type="containsText" dxfId="266" priority="468" text="夏休">
      <formula>NOT(ISERROR(SEARCH("夏休",D312)))</formula>
    </cfRule>
  </conditionalFormatting>
  <conditionalFormatting sqref="D313:AE313">
    <cfRule type="containsText" dxfId="265" priority="465" text="正月">
      <formula>NOT(ISERROR(SEARCH("正月",D313)))</formula>
    </cfRule>
    <cfRule type="containsText" dxfId="264" priority="466" text="夏休">
      <formula>NOT(ISERROR(SEARCH("夏休",D313)))</formula>
    </cfRule>
  </conditionalFormatting>
  <conditionalFormatting sqref="D312:AE313">
    <cfRule type="containsText" dxfId="263" priority="461" text="中止">
      <formula>NOT(ISERROR(SEARCH("中止",D312)))</formula>
    </cfRule>
    <cfRule type="containsText" dxfId="262" priority="464" text="休">
      <formula>NOT(ISERROR(SEARCH("休",D312)))</formula>
    </cfRule>
  </conditionalFormatting>
  <conditionalFormatting sqref="AK312:AK313">
    <cfRule type="containsText" dxfId="261" priority="463" text="未達成">
      <formula>NOT(ISERROR(SEARCH("未達成",AK312)))</formula>
    </cfRule>
  </conditionalFormatting>
  <conditionalFormatting sqref="AH312:AH313">
    <cfRule type="containsText" dxfId="260" priority="462" text="休暇不足">
      <formula>NOT(ISERROR(SEARCH("休暇不足",AH312)))</formula>
    </cfRule>
  </conditionalFormatting>
  <conditionalFormatting sqref="D310:AE310">
    <cfRule type="containsText" dxfId="259" priority="459" text="正月">
      <formula>NOT(ISERROR(SEARCH("正月",D310)))</formula>
    </cfRule>
    <cfRule type="containsText" dxfId="258" priority="460" text="夏休">
      <formula>NOT(ISERROR(SEARCH("夏休",D310)))</formula>
    </cfRule>
  </conditionalFormatting>
  <conditionalFormatting sqref="D311:AE311">
    <cfRule type="containsText" dxfId="257" priority="457" text="正月">
      <formula>NOT(ISERROR(SEARCH("正月",D311)))</formula>
    </cfRule>
    <cfRule type="containsText" dxfId="256" priority="458" text="夏休">
      <formula>NOT(ISERROR(SEARCH("夏休",D311)))</formula>
    </cfRule>
  </conditionalFormatting>
  <conditionalFormatting sqref="D310:AE311">
    <cfRule type="containsText" dxfId="255" priority="453" text="中止">
      <formula>NOT(ISERROR(SEARCH("中止",D310)))</formula>
    </cfRule>
    <cfRule type="containsText" dxfId="254" priority="456" text="休">
      <formula>NOT(ISERROR(SEARCH("休",D310)))</formula>
    </cfRule>
  </conditionalFormatting>
  <conditionalFormatting sqref="AK310:AK311">
    <cfRule type="containsText" dxfId="253" priority="455" text="未達成">
      <formula>NOT(ISERROR(SEARCH("未達成",AK310)))</formula>
    </cfRule>
  </conditionalFormatting>
  <conditionalFormatting sqref="AH310:AH311">
    <cfRule type="containsText" dxfId="252" priority="454" text="休暇不足">
      <formula>NOT(ISERROR(SEARCH("休暇不足",AH310)))</formula>
    </cfRule>
  </conditionalFormatting>
  <conditionalFormatting sqref="D324:AE324">
    <cfRule type="containsText" dxfId="251" priority="451" text="正月">
      <formula>NOT(ISERROR(SEARCH("正月",D324)))</formula>
    </cfRule>
    <cfRule type="containsText" dxfId="250" priority="452" text="夏休">
      <formula>NOT(ISERROR(SEARCH("夏休",D324)))</formula>
    </cfRule>
  </conditionalFormatting>
  <conditionalFormatting sqref="D325:AE325">
    <cfRule type="containsText" dxfId="249" priority="449" text="正月">
      <formula>NOT(ISERROR(SEARCH("正月",D325)))</formula>
    </cfRule>
    <cfRule type="containsText" dxfId="248" priority="450" text="夏休">
      <formula>NOT(ISERROR(SEARCH("夏休",D325)))</formula>
    </cfRule>
  </conditionalFormatting>
  <conditionalFormatting sqref="D324:AE325">
    <cfRule type="containsText" dxfId="247" priority="445" text="中止">
      <formula>NOT(ISERROR(SEARCH("中止",D324)))</formula>
    </cfRule>
    <cfRule type="containsText" dxfId="246" priority="448" text="休">
      <formula>NOT(ISERROR(SEARCH("休",D324)))</formula>
    </cfRule>
  </conditionalFormatting>
  <conditionalFormatting sqref="AK324:AK325">
    <cfRule type="containsText" dxfId="245" priority="447" text="未達成">
      <formula>NOT(ISERROR(SEARCH("未達成",AK324)))</formula>
    </cfRule>
  </conditionalFormatting>
  <conditionalFormatting sqref="AH324:AH325">
    <cfRule type="containsText" dxfId="244" priority="446" text="休暇不足">
      <formula>NOT(ISERROR(SEARCH("休暇不足",AH324)))</formula>
    </cfRule>
  </conditionalFormatting>
  <conditionalFormatting sqref="D332:AE332">
    <cfRule type="containsText" dxfId="243" priority="443" text="正月">
      <formula>NOT(ISERROR(SEARCH("正月",D332)))</formula>
    </cfRule>
    <cfRule type="containsText" dxfId="242" priority="444" text="夏休">
      <formula>NOT(ISERROR(SEARCH("夏休",D332)))</formula>
    </cfRule>
  </conditionalFormatting>
  <conditionalFormatting sqref="D333:AE333">
    <cfRule type="containsText" dxfId="241" priority="441" text="正月">
      <formula>NOT(ISERROR(SEARCH("正月",D333)))</formula>
    </cfRule>
    <cfRule type="containsText" dxfId="240" priority="442" text="夏休">
      <formula>NOT(ISERROR(SEARCH("夏休",D333)))</formula>
    </cfRule>
  </conditionalFormatting>
  <conditionalFormatting sqref="D332:AE333">
    <cfRule type="containsText" dxfId="239" priority="437" text="中止">
      <formula>NOT(ISERROR(SEARCH("中止",D332)))</formula>
    </cfRule>
    <cfRule type="containsText" dxfId="238" priority="440" text="休">
      <formula>NOT(ISERROR(SEARCH("休",D332)))</formula>
    </cfRule>
  </conditionalFormatting>
  <conditionalFormatting sqref="AK332:AK333">
    <cfRule type="containsText" dxfId="237" priority="439" text="未達成">
      <formula>NOT(ISERROR(SEARCH("未達成",AK332)))</formula>
    </cfRule>
  </conditionalFormatting>
  <conditionalFormatting sqref="AH332:AH333">
    <cfRule type="containsText" dxfId="236" priority="438" text="休暇不足">
      <formula>NOT(ISERROR(SEARCH("休暇不足",AH332)))</formula>
    </cfRule>
  </conditionalFormatting>
  <conditionalFormatting sqref="D330:AE330">
    <cfRule type="containsText" dxfId="235" priority="435" text="正月">
      <formula>NOT(ISERROR(SEARCH("正月",D330)))</formula>
    </cfRule>
    <cfRule type="containsText" dxfId="234" priority="436" text="夏休">
      <formula>NOT(ISERROR(SEARCH("夏休",D330)))</formula>
    </cfRule>
  </conditionalFormatting>
  <conditionalFormatting sqref="D331:AE331">
    <cfRule type="containsText" dxfId="233" priority="433" text="正月">
      <formula>NOT(ISERROR(SEARCH("正月",D331)))</formula>
    </cfRule>
    <cfRule type="containsText" dxfId="232" priority="434" text="夏休">
      <formula>NOT(ISERROR(SEARCH("夏休",D331)))</formula>
    </cfRule>
  </conditionalFormatting>
  <conditionalFormatting sqref="D330:AE331">
    <cfRule type="containsText" dxfId="231" priority="429" text="中止">
      <formula>NOT(ISERROR(SEARCH("中止",D330)))</formula>
    </cfRule>
    <cfRule type="containsText" dxfId="230" priority="432" text="休">
      <formula>NOT(ISERROR(SEARCH("休",D330)))</formula>
    </cfRule>
  </conditionalFormatting>
  <conditionalFormatting sqref="AK330:AK331">
    <cfRule type="containsText" dxfId="229" priority="431" text="未達成">
      <formula>NOT(ISERROR(SEARCH("未達成",AK330)))</formula>
    </cfRule>
  </conditionalFormatting>
  <conditionalFormatting sqref="AH330:AH331">
    <cfRule type="containsText" dxfId="228" priority="430" text="休暇不足">
      <formula>NOT(ISERROR(SEARCH("休暇不足",AH330)))</formula>
    </cfRule>
  </conditionalFormatting>
  <conditionalFormatting sqref="D328:AE328">
    <cfRule type="containsText" dxfId="227" priority="427" text="正月">
      <formula>NOT(ISERROR(SEARCH("正月",D328)))</formula>
    </cfRule>
    <cfRule type="containsText" dxfId="226" priority="428" text="夏休">
      <formula>NOT(ISERROR(SEARCH("夏休",D328)))</formula>
    </cfRule>
  </conditionalFormatting>
  <conditionalFormatting sqref="D329:AE329">
    <cfRule type="containsText" dxfId="225" priority="425" text="正月">
      <formula>NOT(ISERROR(SEARCH("正月",D329)))</formula>
    </cfRule>
    <cfRule type="containsText" dxfId="224" priority="426" text="夏休">
      <formula>NOT(ISERROR(SEARCH("夏休",D329)))</formula>
    </cfRule>
  </conditionalFormatting>
  <conditionalFormatting sqref="D328:AE329">
    <cfRule type="containsText" dxfId="223" priority="421" text="中止">
      <formula>NOT(ISERROR(SEARCH("中止",D328)))</formula>
    </cfRule>
    <cfRule type="containsText" dxfId="222" priority="424" text="休">
      <formula>NOT(ISERROR(SEARCH("休",D328)))</formula>
    </cfRule>
  </conditionalFormatting>
  <conditionalFormatting sqref="AK328:AK329">
    <cfRule type="containsText" dxfId="221" priority="423" text="未達成">
      <formula>NOT(ISERROR(SEARCH("未達成",AK328)))</formula>
    </cfRule>
  </conditionalFormatting>
  <conditionalFormatting sqref="AH328:AH329">
    <cfRule type="containsText" dxfId="220" priority="422" text="休暇不足">
      <formula>NOT(ISERROR(SEARCH("休暇不足",AH328)))</formula>
    </cfRule>
  </conditionalFormatting>
  <conditionalFormatting sqref="D326:AE326">
    <cfRule type="containsText" dxfId="219" priority="419" text="正月">
      <formula>NOT(ISERROR(SEARCH("正月",D326)))</formula>
    </cfRule>
    <cfRule type="containsText" dxfId="218" priority="420" text="夏休">
      <formula>NOT(ISERROR(SEARCH("夏休",D326)))</formula>
    </cfRule>
  </conditionalFormatting>
  <conditionalFormatting sqref="D327:AE327">
    <cfRule type="containsText" dxfId="217" priority="417" text="正月">
      <formula>NOT(ISERROR(SEARCH("正月",D327)))</formula>
    </cfRule>
    <cfRule type="containsText" dxfId="216" priority="418" text="夏休">
      <formula>NOT(ISERROR(SEARCH("夏休",D327)))</formula>
    </cfRule>
  </conditionalFormatting>
  <conditionalFormatting sqref="D326:AE327">
    <cfRule type="containsText" dxfId="215" priority="413" text="中止">
      <formula>NOT(ISERROR(SEARCH("中止",D326)))</formula>
    </cfRule>
    <cfRule type="containsText" dxfId="214" priority="416" text="休">
      <formula>NOT(ISERROR(SEARCH("休",D326)))</formula>
    </cfRule>
  </conditionalFormatting>
  <conditionalFormatting sqref="AK326:AK327">
    <cfRule type="containsText" dxfId="213" priority="415" text="未達成">
      <formula>NOT(ISERROR(SEARCH("未達成",AK326)))</formula>
    </cfRule>
  </conditionalFormatting>
  <conditionalFormatting sqref="AH326:AH327">
    <cfRule type="containsText" dxfId="212" priority="414" text="休暇不足">
      <formula>NOT(ISERROR(SEARCH("休暇不足",AH326)))</formula>
    </cfRule>
  </conditionalFormatting>
  <conditionalFormatting sqref="AB24">
    <cfRule type="containsText" dxfId="211" priority="321" text="正月">
      <formula>NOT(ISERROR(SEARCH("正月",AB24)))</formula>
    </cfRule>
    <cfRule type="containsText" dxfId="210" priority="322" text="夏休">
      <formula>NOT(ISERROR(SEARCH("夏休",AB24)))</formula>
    </cfRule>
  </conditionalFormatting>
  <conditionalFormatting sqref="AB25">
    <cfRule type="containsText" dxfId="209" priority="319" text="正月">
      <formula>NOT(ISERROR(SEARCH("正月",AB25)))</formula>
    </cfRule>
    <cfRule type="containsText" dxfId="208" priority="320" text="夏休">
      <formula>NOT(ISERROR(SEARCH("夏休",AB25)))</formula>
    </cfRule>
  </conditionalFormatting>
  <conditionalFormatting sqref="AB24:AB25">
    <cfRule type="containsText" dxfId="207" priority="317" text="中止">
      <formula>NOT(ISERROR(SEARCH("中止",AB24)))</formula>
    </cfRule>
    <cfRule type="containsText" dxfId="206" priority="318" text="休">
      <formula>NOT(ISERROR(SEARCH("休",AB24)))</formula>
    </cfRule>
  </conditionalFormatting>
  <conditionalFormatting sqref="F26">
    <cfRule type="containsText" dxfId="205" priority="315" text="正月">
      <formula>NOT(ISERROR(SEARCH("正月",F26)))</formula>
    </cfRule>
    <cfRule type="containsText" dxfId="204" priority="316" text="夏休">
      <formula>NOT(ISERROR(SEARCH("夏休",F26)))</formula>
    </cfRule>
  </conditionalFormatting>
  <conditionalFormatting sqref="F27">
    <cfRule type="containsText" dxfId="203" priority="313" text="正月">
      <formula>NOT(ISERROR(SEARCH("正月",F27)))</formula>
    </cfRule>
    <cfRule type="containsText" dxfId="202" priority="314" text="夏休">
      <formula>NOT(ISERROR(SEARCH("夏休",F27)))</formula>
    </cfRule>
  </conditionalFormatting>
  <conditionalFormatting sqref="F26:F27">
    <cfRule type="containsText" dxfId="201" priority="311" text="中止">
      <formula>NOT(ISERROR(SEARCH("中止",F26)))</formula>
    </cfRule>
    <cfRule type="containsText" dxfId="200" priority="312" text="休">
      <formula>NOT(ISERROR(SEARCH("休",F26)))</formula>
    </cfRule>
  </conditionalFormatting>
  <conditionalFormatting sqref="E30">
    <cfRule type="containsText" dxfId="199" priority="261" text="正月">
      <formula>NOT(ISERROR(SEARCH("正月",E30)))</formula>
    </cfRule>
    <cfRule type="containsText" dxfId="198" priority="262" text="夏休">
      <formula>NOT(ISERROR(SEARCH("夏休",E30)))</formula>
    </cfRule>
  </conditionalFormatting>
  <conditionalFormatting sqref="E31">
    <cfRule type="containsText" dxfId="197" priority="259" text="正月">
      <formula>NOT(ISERROR(SEARCH("正月",E31)))</formula>
    </cfRule>
    <cfRule type="containsText" dxfId="196" priority="260" text="夏休">
      <formula>NOT(ISERROR(SEARCH("夏休",E31)))</formula>
    </cfRule>
  </conditionalFormatting>
  <conditionalFormatting sqref="E30:E31">
    <cfRule type="containsText" dxfId="195" priority="257" text="中止">
      <formula>NOT(ISERROR(SEARCH("中止",E30)))</formula>
    </cfRule>
    <cfRule type="containsText" dxfId="194" priority="258" text="休">
      <formula>NOT(ISERROR(SEARCH("休",E30)))</formula>
    </cfRule>
  </conditionalFormatting>
  <conditionalFormatting sqref="O36:Q36 Y36:Z36 T36:V36">
    <cfRule type="containsText" dxfId="193" priority="219" text="正月">
      <formula>NOT(ISERROR(SEARCH("正月",O36)))</formula>
    </cfRule>
    <cfRule type="containsText" dxfId="192" priority="220" text="夏休">
      <formula>NOT(ISERROR(SEARCH("夏休",O36)))</formula>
    </cfRule>
  </conditionalFormatting>
  <conditionalFormatting sqref="O37:Q37 Y37:Z37 T37:V37">
    <cfRule type="containsText" dxfId="191" priority="217" text="正月">
      <formula>NOT(ISERROR(SEARCH("正月",O37)))</formula>
    </cfRule>
    <cfRule type="containsText" dxfId="190" priority="218" text="夏休">
      <formula>NOT(ISERROR(SEARCH("夏休",O37)))</formula>
    </cfRule>
  </conditionalFormatting>
  <conditionalFormatting sqref="O36:Q37 Y36:Z37 T36:V37">
    <cfRule type="containsText" dxfId="189" priority="215" text="中止">
      <formula>NOT(ISERROR(SEARCH("中止",O36)))</formula>
    </cfRule>
    <cfRule type="containsText" dxfId="188" priority="216" text="休">
      <formula>NOT(ISERROR(SEARCH("休",O36)))</formula>
    </cfRule>
  </conditionalFormatting>
  <conditionalFormatting sqref="M38:O38 R38:S38 AA38:AB38 V38:X38">
    <cfRule type="containsText" dxfId="187" priority="213" text="正月">
      <formula>NOT(ISERROR(SEARCH("正月",M38)))</formula>
    </cfRule>
    <cfRule type="containsText" dxfId="186" priority="214" text="夏休">
      <formula>NOT(ISERROR(SEARCH("夏休",M38)))</formula>
    </cfRule>
  </conditionalFormatting>
  <conditionalFormatting sqref="M39:O39 R39:S39 AA39:AB39 V39:X39">
    <cfRule type="containsText" dxfId="185" priority="211" text="正月">
      <formula>NOT(ISERROR(SEARCH("正月",M39)))</formula>
    </cfRule>
    <cfRule type="containsText" dxfId="184" priority="212" text="夏休">
      <formula>NOT(ISERROR(SEARCH("夏休",M39)))</formula>
    </cfRule>
  </conditionalFormatting>
  <conditionalFormatting sqref="M38:O39 R38:S39 AA38:AB39 V38:X39">
    <cfRule type="containsText" dxfId="183" priority="209" text="中止">
      <formula>NOT(ISERROR(SEARCH("中止",M38)))</formula>
    </cfRule>
    <cfRule type="containsText" dxfId="182" priority="210" text="休">
      <formula>NOT(ISERROR(SEARCH("休",M38)))</formula>
    </cfRule>
  </conditionalFormatting>
  <conditionalFormatting sqref="N40:AB40">
    <cfRule type="containsText" dxfId="181" priority="207" text="正月">
      <formula>NOT(ISERROR(SEARCH("正月",N40)))</formula>
    </cfRule>
    <cfRule type="containsText" dxfId="180" priority="208" text="夏休">
      <formula>NOT(ISERROR(SEARCH("夏休",N40)))</formula>
    </cfRule>
  </conditionalFormatting>
  <conditionalFormatting sqref="N41:AB41">
    <cfRule type="containsText" dxfId="179" priority="205" text="正月">
      <formula>NOT(ISERROR(SEARCH("正月",N41)))</formula>
    </cfRule>
    <cfRule type="containsText" dxfId="178" priority="206" text="夏休">
      <formula>NOT(ISERROR(SEARCH("夏休",N41)))</formula>
    </cfRule>
  </conditionalFormatting>
  <conditionalFormatting sqref="N40:AB41">
    <cfRule type="containsText" dxfId="177" priority="203" text="中止">
      <formula>NOT(ISERROR(SEARCH("中止",N40)))</formula>
    </cfRule>
    <cfRule type="containsText" dxfId="176" priority="204" text="休">
      <formula>NOT(ISERROR(SEARCH("休",N40)))</formula>
    </cfRule>
  </conditionalFormatting>
  <conditionalFormatting sqref="Q42:S42 U42:AB42">
    <cfRule type="containsText" dxfId="175" priority="201" text="正月">
      <formula>NOT(ISERROR(SEARCH("正月",Q42)))</formula>
    </cfRule>
    <cfRule type="containsText" dxfId="174" priority="202" text="夏休">
      <formula>NOT(ISERROR(SEARCH("夏休",Q42)))</formula>
    </cfRule>
  </conditionalFormatting>
  <conditionalFormatting sqref="Q43:S43 U43:AB43">
    <cfRule type="containsText" dxfId="173" priority="199" text="正月">
      <formula>NOT(ISERROR(SEARCH("正月",Q43)))</formula>
    </cfRule>
    <cfRule type="containsText" dxfId="172" priority="200" text="夏休">
      <formula>NOT(ISERROR(SEARCH("夏休",Q43)))</formula>
    </cfRule>
  </conditionalFormatting>
  <conditionalFormatting sqref="Q42:S43 U42:AB43">
    <cfRule type="containsText" dxfId="171" priority="197" text="中止">
      <formula>NOT(ISERROR(SEARCH("中止",Q42)))</formula>
    </cfRule>
    <cfRule type="containsText" dxfId="170" priority="198" text="休">
      <formula>NOT(ISERROR(SEARCH("休",Q42)))</formula>
    </cfRule>
  </conditionalFormatting>
  <conditionalFormatting sqref="M46:O46 R46:AB46">
    <cfRule type="containsText" dxfId="169" priority="195" text="正月">
      <formula>NOT(ISERROR(SEARCH("正月",M46)))</formula>
    </cfRule>
    <cfRule type="containsText" dxfId="168" priority="196" text="夏休">
      <formula>NOT(ISERROR(SEARCH("夏休",M46)))</formula>
    </cfRule>
  </conditionalFormatting>
  <conditionalFormatting sqref="M47:O47 R47:AB47">
    <cfRule type="containsText" dxfId="167" priority="193" text="正月">
      <formula>NOT(ISERROR(SEARCH("正月",M47)))</formula>
    </cfRule>
    <cfRule type="containsText" dxfId="166" priority="194" text="夏休">
      <formula>NOT(ISERROR(SEARCH("夏休",M47)))</formula>
    </cfRule>
  </conditionalFormatting>
  <conditionalFormatting sqref="M46:O47 R46:AB47">
    <cfRule type="containsText" dxfId="165" priority="191" text="中止">
      <formula>NOT(ISERROR(SEARCH("中止",M46)))</formula>
    </cfRule>
    <cfRule type="containsText" dxfId="164" priority="192" text="休">
      <formula>NOT(ISERROR(SEARCH("休",M46)))</formula>
    </cfRule>
  </conditionalFormatting>
  <conditionalFormatting sqref="N36">
    <cfRule type="containsText" dxfId="163" priority="171" text="正月">
      <formula>NOT(ISERROR(SEARCH("正月",N36)))</formula>
    </cfRule>
    <cfRule type="containsText" dxfId="162" priority="172" text="夏休">
      <formula>NOT(ISERROR(SEARCH("夏休",N36)))</formula>
    </cfRule>
  </conditionalFormatting>
  <conditionalFormatting sqref="N37">
    <cfRule type="containsText" dxfId="161" priority="169" text="正月">
      <formula>NOT(ISERROR(SEARCH("正月",N37)))</formula>
    </cfRule>
    <cfRule type="containsText" dxfId="160" priority="170" text="夏休">
      <formula>NOT(ISERROR(SEARCH("夏休",N37)))</formula>
    </cfRule>
  </conditionalFormatting>
  <conditionalFormatting sqref="N36:N37">
    <cfRule type="containsText" dxfId="159" priority="167" text="中止">
      <formula>NOT(ISERROR(SEARCH("中止",N36)))</formula>
    </cfRule>
    <cfRule type="containsText" dxfId="158" priority="168" text="休">
      <formula>NOT(ISERROR(SEARCH("休",N36)))</formula>
    </cfRule>
  </conditionalFormatting>
  <conditionalFormatting sqref="M36">
    <cfRule type="containsText" dxfId="157" priority="165" text="正月">
      <formula>NOT(ISERROR(SEARCH("正月",M36)))</formula>
    </cfRule>
    <cfRule type="containsText" dxfId="156" priority="166" text="夏休">
      <formula>NOT(ISERROR(SEARCH("夏休",M36)))</formula>
    </cfRule>
  </conditionalFormatting>
  <conditionalFormatting sqref="M37">
    <cfRule type="containsText" dxfId="155" priority="163" text="正月">
      <formula>NOT(ISERROR(SEARCH("正月",M37)))</formula>
    </cfRule>
    <cfRule type="containsText" dxfId="154" priority="164" text="夏休">
      <formula>NOT(ISERROR(SEARCH("夏休",M37)))</formula>
    </cfRule>
  </conditionalFormatting>
  <conditionalFormatting sqref="M36:M37">
    <cfRule type="containsText" dxfId="153" priority="161" text="中止">
      <formula>NOT(ISERROR(SEARCH("中止",M36)))</formula>
    </cfRule>
    <cfRule type="containsText" dxfId="152" priority="162" text="休">
      <formula>NOT(ISERROR(SEARCH("休",M36)))</formula>
    </cfRule>
  </conditionalFormatting>
  <conditionalFormatting sqref="Q38">
    <cfRule type="containsText" dxfId="151" priority="159" text="正月">
      <formula>NOT(ISERROR(SEARCH("正月",Q38)))</formula>
    </cfRule>
    <cfRule type="containsText" dxfId="150" priority="160" text="夏休">
      <formula>NOT(ISERROR(SEARCH("夏休",Q38)))</formula>
    </cfRule>
  </conditionalFormatting>
  <conditionalFormatting sqref="Q39">
    <cfRule type="containsText" dxfId="149" priority="157" text="正月">
      <formula>NOT(ISERROR(SEARCH("正月",Q39)))</formula>
    </cfRule>
    <cfRule type="containsText" dxfId="148" priority="158" text="夏休">
      <formula>NOT(ISERROR(SEARCH("夏休",Q39)))</formula>
    </cfRule>
  </conditionalFormatting>
  <conditionalFormatting sqref="Q38:Q39">
    <cfRule type="containsText" dxfId="147" priority="155" text="中止">
      <formula>NOT(ISERROR(SEARCH("中止",Q38)))</formula>
    </cfRule>
    <cfRule type="containsText" dxfId="146" priority="156" text="休">
      <formula>NOT(ISERROR(SEARCH("休",Q38)))</formula>
    </cfRule>
  </conditionalFormatting>
  <conditionalFormatting sqref="P38">
    <cfRule type="containsText" dxfId="145" priority="153" text="正月">
      <formula>NOT(ISERROR(SEARCH("正月",P38)))</formula>
    </cfRule>
    <cfRule type="containsText" dxfId="144" priority="154" text="夏休">
      <formula>NOT(ISERROR(SEARCH("夏休",P38)))</formula>
    </cfRule>
  </conditionalFormatting>
  <conditionalFormatting sqref="P39">
    <cfRule type="containsText" dxfId="143" priority="151" text="正月">
      <formula>NOT(ISERROR(SEARCH("正月",P39)))</formula>
    </cfRule>
    <cfRule type="containsText" dxfId="142" priority="152" text="夏休">
      <formula>NOT(ISERROR(SEARCH("夏休",P39)))</formula>
    </cfRule>
  </conditionalFormatting>
  <conditionalFormatting sqref="P38:P39">
    <cfRule type="containsText" dxfId="141" priority="149" text="中止">
      <formula>NOT(ISERROR(SEARCH("中止",P38)))</formula>
    </cfRule>
    <cfRule type="containsText" dxfId="140" priority="150" text="休">
      <formula>NOT(ISERROR(SEARCH("休",P38)))</formula>
    </cfRule>
  </conditionalFormatting>
  <conditionalFormatting sqref="Q46">
    <cfRule type="containsText" dxfId="139" priority="135" text="正月">
      <formula>NOT(ISERROR(SEARCH("正月",Q46)))</formula>
    </cfRule>
    <cfRule type="containsText" dxfId="138" priority="136" text="夏休">
      <formula>NOT(ISERROR(SEARCH("夏休",Q46)))</formula>
    </cfRule>
  </conditionalFormatting>
  <conditionalFormatting sqref="Q47">
    <cfRule type="containsText" dxfId="137" priority="133" text="正月">
      <formula>NOT(ISERROR(SEARCH("正月",Q47)))</formula>
    </cfRule>
    <cfRule type="containsText" dxfId="136" priority="134" text="夏休">
      <formula>NOT(ISERROR(SEARCH("夏休",Q47)))</formula>
    </cfRule>
  </conditionalFormatting>
  <conditionalFormatting sqref="Q46:Q47">
    <cfRule type="containsText" dxfId="135" priority="131" text="中止">
      <formula>NOT(ISERROR(SEARCH("中止",Q46)))</formula>
    </cfRule>
    <cfRule type="containsText" dxfId="134" priority="132" text="休">
      <formula>NOT(ISERROR(SEARCH("休",Q46)))</formula>
    </cfRule>
  </conditionalFormatting>
  <conditionalFormatting sqref="P46">
    <cfRule type="containsText" dxfId="133" priority="129" text="正月">
      <formula>NOT(ISERROR(SEARCH("正月",P46)))</formula>
    </cfRule>
    <cfRule type="containsText" dxfId="132" priority="130" text="夏休">
      <formula>NOT(ISERROR(SEARCH("夏休",P46)))</formula>
    </cfRule>
  </conditionalFormatting>
  <conditionalFormatting sqref="P47">
    <cfRule type="containsText" dxfId="131" priority="127" text="正月">
      <formula>NOT(ISERROR(SEARCH("正月",P47)))</formula>
    </cfRule>
    <cfRule type="containsText" dxfId="130" priority="128" text="夏休">
      <formula>NOT(ISERROR(SEARCH("夏休",P47)))</formula>
    </cfRule>
  </conditionalFormatting>
  <conditionalFormatting sqref="P46:P47">
    <cfRule type="containsText" dxfId="129" priority="125" text="中止">
      <formula>NOT(ISERROR(SEARCH("中止",P46)))</formula>
    </cfRule>
    <cfRule type="containsText" dxfId="128" priority="126" text="休">
      <formula>NOT(ISERROR(SEARCH("休",P46)))</formula>
    </cfRule>
  </conditionalFormatting>
  <conditionalFormatting sqref="M40">
    <cfRule type="containsText" dxfId="127" priority="123" text="正月">
      <formula>NOT(ISERROR(SEARCH("正月",M40)))</formula>
    </cfRule>
    <cfRule type="containsText" dxfId="126" priority="124" text="夏休">
      <formula>NOT(ISERROR(SEARCH("夏休",M40)))</formula>
    </cfRule>
  </conditionalFormatting>
  <conditionalFormatting sqref="M41">
    <cfRule type="containsText" dxfId="125" priority="121" text="正月">
      <formula>NOT(ISERROR(SEARCH("正月",M41)))</formula>
    </cfRule>
    <cfRule type="containsText" dxfId="124" priority="122" text="夏休">
      <formula>NOT(ISERROR(SEARCH("夏休",M41)))</formula>
    </cfRule>
  </conditionalFormatting>
  <conditionalFormatting sqref="M40:M41">
    <cfRule type="containsText" dxfId="123" priority="119" text="中止">
      <formula>NOT(ISERROR(SEARCH("中止",M40)))</formula>
    </cfRule>
    <cfRule type="containsText" dxfId="122" priority="120" text="休">
      <formula>NOT(ISERROR(SEARCH("休",M40)))</formula>
    </cfRule>
  </conditionalFormatting>
  <conditionalFormatting sqref="L40">
    <cfRule type="containsText" dxfId="121" priority="117" text="正月">
      <formula>NOT(ISERROR(SEARCH("正月",L40)))</formula>
    </cfRule>
    <cfRule type="containsText" dxfId="120" priority="118" text="夏休">
      <formula>NOT(ISERROR(SEARCH("夏休",L40)))</formula>
    </cfRule>
  </conditionalFormatting>
  <conditionalFormatting sqref="L41">
    <cfRule type="containsText" dxfId="119" priority="115" text="正月">
      <formula>NOT(ISERROR(SEARCH("正月",L41)))</formula>
    </cfRule>
    <cfRule type="containsText" dxfId="118" priority="116" text="夏休">
      <formula>NOT(ISERROR(SEARCH("夏休",L41)))</formula>
    </cfRule>
  </conditionalFormatting>
  <conditionalFormatting sqref="L40:L41">
    <cfRule type="containsText" dxfId="117" priority="113" text="中止">
      <formula>NOT(ISERROR(SEARCH("中止",L40)))</formula>
    </cfRule>
    <cfRule type="containsText" dxfId="116" priority="114" text="休">
      <formula>NOT(ISERROR(SEARCH("休",L40)))</formula>
    </cfRule>
  </conditionalFormatting>
  <conditionalFormatting sqref="X36">
    <cfRule type="containsText" dxfId="115" priority="111" text="正月">
      <formula>NOT(ISERROR(SEARCH("正月",X36)))</formula>
    </cfRule>
    <cfRule type="containsText" dxfId="114" priority="112" text="夏休">
      <formula>NOT(ISERROR(SEARCH("夏休",X36)))</formula>
    </cfRule>
  </conditionalFormatting>
  <conditionalFormatting sqref="X37">
    <cfRule type="containsText" dxfId="113" priority="109" text="正月">
      <formula>NOT(ISERROR(SEARCH("正月",X37)))</formula>
    </cfRule>
    <cfRule type="containsText" dxfId="112" priority="110" text="夏休">
      <formula>NOT(ISERROR(SEARCH("夏休",X37)))</formula>
    </cfRule>
  </conditionalFormatting>
  <conditionalFormatting sqref="X36:X37">
    <cfRule type="containsText" dxfId="111" priority="107" text="中止">
      <formula>NOT(ISERROR(SEARCH("中止",X36)))</formula>
    </cfRule>
    <cfRule type="containsText" dxfId="110" priority="108" text="休">
      <formula>NOT(ISERROR(SEARCH("休",X36)))</formula>
    </cfRule>
  </conditionalFormatting>
  <conditionalFormatting sqref="W36">
    <cfRule type="containsText" dxfId="109" priority="105" text="正月">
      <formula>NOT(ISERROR(SEARCH("正月",W36)))</formula>
    </cfRule>
    <cfRule type="containsText" dxfId="108" priority="106" text="夏休">
      <formula>NOT(ISERROR(SEARCH("夏休",W36)))</formula>
    </cfRule>
  </conditionalFormatting>
  <conditionalFormatting sqref="W37">
    <cfRule type="containsText" dxfId="107" priority="103" text="正月">
      <formula>NOT(ISERROR(SEARCH("正月",W37)))</formula>
    </cfRule>
    <cfRule type="containsText" dxfId="106" priority="104" text="夏休">
      <formula>NOT(ISERROR(SEARCH("夏休",W37)))</formula>
    </cfRule>
  </conditionalFormatting>
  <conditionalFormatting sqref="W36:W37">
    <cfRule type="containsText" dxfId="105" priority="101" text="中止">
      <formula>NOT(ISERROR(SEARCH("中止",W36)))</formula>
    </cfRule>
    <cfRule type="containsText" dxfId="104" priority="102" text="休">
      <formula>NOT(ISERROR(SEARCH("休",W36)))</formula>
    </cfRule>
  </conditionalFormatting>
  <conditionalFormatting sqref="AB36">
    <cfRule type="containsText" dxfId="103" priority="99" text="正月">
      <formula>NOT(ISERROR(SEARCH("正月",AB36)))</formula>
    </cfRule>
    <cfRule type="containsText" dxfId="102" priority="100" text="夏休">
      <formula>NOT(ISERROR(SEARCH("夏休",AB36)))</formula>
    </cfRule>
  </conditionalFormatting>
  <conditionalFormatting sqref="AB37">
    <cfRule type="containsText" dxfId="101" priority="97" text="正月">
      <formula>NOT(ISERROR(SEARCH("正月",AB37)))</formula>
    </cfRule>
    <cfRule type="containsText" dxfId="100" priority="98" text="夏休">
      <formula>NOT(ISERROR(SEARCH("夏休",AB37)))</formula>
    </cfRule>
  </conditionalFormatting>
  <conditionalFormatting sqref="AB36:AB37">
    <cfRule type="containsText" dxfId="99" priority="95" text="中止">
      <formula>NOT(ISERROR(SEARCH("中止",AB36)))</formula>
    </cfRule>
    <cfRule type="containsText" dxfId="98" priority="96" text="休">
      <formula>NOT(ISERROR(SEARCH("休",AB36)))</formula>
    </cfRule>
  </conditionalFormatting>
  <conditionalFormatting sqref="AA36">
    <cfRule type="containsText" dxfId="97" priority="93" text="正月">
      <formula>NOT(ISERROR(SEARCH("正月",AA36)))</formula>
    </cfRule>
    <cfRule type="containsText" dxfId="96" priority="94" text="夏休">
      <formula>NOT(ISERROR(SEARCH("夏休",AA36)))</formula>
    </cfRule>
  </conditionalFormatting>
  <conditionalFormatting sqref="AA37">
    <cfRule type="containsText" dxfId="95" priority="91" text="正月">
      <formula>NOT(ISERROR(SEARCH("正月",AA37)))</formula>
    </cfRule>
    <cfRule type="containsText" dxfId="94" priority="92" text="夏休">
      <formula>NOT(ISERROR(SEARCH("夏休",AA37)))</formula>
    </cfRule>
  </conditionalFormatting>
  <conditionalFormatting sqref="AA36:AA37">
    <cfRule type="containsText" dxfId="93" priority="89" text="中止">
      <formula>NOT(ISERROR(SEARCH("中止",AA36)))</formula>
    </cfRule>
    <cfRule type="containsText" dxfId="92" priority="90" text="休">
      <formula>NOT(ISERROR(SEARCH("休",AA36)))</formula>
    </cfRule>
  </conditionalFormatting>
  <conditionalFormatting sqref="S36">
    <cfRule type="containsText" dxfId="91" priority="87" text="正月">
      <formula>NOT(ISERROR(SEARCH("正月",S36)))</formula>
    </cfRule>
    <cfRule type="containsText" dxfId="90" priority="88" text="夏休">
      <formula>NOT(ISERROR(SEARCH("夏休",S36)))</formula>
    </cfRule>
  </conditionalFormatting>
  <conditionalFormatting sqref="S37">
    <cfRule type="containsText" dxfId="89" priority="85" text="正月">
      <formula>NOT(ISERROR(SEARCH("正月",S37)))</formula>
    </cfRule>
    <cfRule type="containsText" dxfId="88" priority="86" text="夏休">
      <formula>NOT(ISERROR(SEARCH("夏休",S37)))</formula>
    </cfRule>
  </conditionalFormatting>
  <conditionalFormatting sqref="S36:S37">
    <cfRule type="containsText" dxfId="87" priority="83" text="中止">
      <formula>NOT(ISERROR(SEARCH("中止",S36)))</formula>
    </cfRule>
    <cfRule type="containsText" dxfId="86" priority="84" text="休">
      <formula>NOT(ISERROR(SEARCH("休",S36)))</formula>
    </cfRule>
  </conditionalFormatting>
  <conditionalFormatting sqref="R36">
    <cfRule type="containsText" dxfId="85" priority="81" text="正月">
      <formula>NOT(ISERROR(SEARCH("正月",R36)))</formula>
    </cfRule>
    <cfRule type="containsText" dxfId="84" priority="82" text="夏休">
      <formula>NOT(ISERROR(SEARCH("夏休",R36)))</formula>
    </cfRule>
  </conditionalFormatting>
  <conditionalFormatting sqref="R37">
    <cfRule type="containsText" dxfId="83" priority="79" text="正月">
      <formula>NOT(ISERROR(SEARCH("正月",R37)))</formula>
    </cfRule>
    <cfRule type="containsText" dxfId="82" priority="80" text="夏休">
      <formula>NOT(ISERROR(SEARCH("夏休",R37)))</formula>
    </cfRule>
  </conditionalFormatting>
  <conditionalFormatting sqref="R36:R37">
    <cfRule type="containsText" dxfId="81" priority="77" text="中止">
      <formula>NOT(ISERROR(SEARCH("中止",R36)))</formula>
    </cfRule>
    <cfRule type="containsText" dxfId="80" priority="78" text="休">
      <formula>NOT(ISERROR(SEARCH("休",R36)))</formula>
    </cfRule>
  </conditionalFormatting>
  <conditionalFormatting sqref="Z38">
    <cfRule type="containsText" dxfId="79" priority="75" text="正月">
      <formula>NOT(ISERROR(SEARCH("正月",Z38)))</formula>
    </cfRule>
    <cfRule type="containsText" dxfId="78" priority="76" text="夏休">
      <formula>NOT(ISERROR(SEARCH("夏休",Z38)))</formula>
    </cfRule>
  </conditionalFormatting>
  <conditionalFormatting sqref="Z39">
    <cfRule type="containsText" dxfId="77" priority="73" text="正月">
      <formula>NOT(ISERROR(SEARCH("正月",Z39)))</formula>
    </cfRule>
    <cfRule type="containsText" dxfId="76" priority="74" text="夏休">
      <formula>NOT(ISERROR(SEARCH("夏休",Z39)))</formula>
    </cfRule>
  </conditionalFormatting>
  <conditionalFormatting sqref="Z38:Z39">
    <cfRule type="containsText" dxfId="75" priority="71" text="中止">
      <formula>NOT(ISERROR(SEARCH("中止",Z38)))</formula>
    </cfRule>
    <cfRule type="containsText" dxfId="74" priority="72" text="休">
      <formula>NOT(ISERROR(SEARCH("休",Z38)))</formula>
    </cfRule>
  </conditionalFormatting>
  <conditionalFormatting sqref="Y38">
    <cfRule type="containsText" dxfId="73" priority="69" text="正月">
      <formula>NOT(ISERROR(SEARCH("正月",Y38)))</formula>
    </cfRule>
    <cfRule type="containsText" dxfId="72" priority="70" text="夏休">
      <formula>NOT(ISERROR(SEARCH("夏休",Y38)))</formula>
    </cfRule>
  </conditionalFormatting>
  <conditionalFormatting sqref="Y39">
    <cfRule type="containsText" dxfId="71" priority="67" text="正月">
      <formula>NOT(ISERROR(SEARCH("正月",Y39)))</formula>
    </cfRule>
    <cfRule type="containsText" dxfId="70" priority="68" text="夏休">
      <formula>NOT(ISERROR(SEARCH("夏休",Y39)))</formula>
    </cfRule>
  </conditionalFormatting>
  <conditionalFormatting sqref="Y38:Y39">
    <cfRule type="containsText" dxfId="69" priority="65" text="中止">
      <formula>NOT(ISERROR(SEARCH("中止",Y38)))</formula>
    </cfRule>
    <cfRule type="containsText" dxfId="68" priority="66" text="休">
      <formula>NOT(ISERROR(SEARCH("休",Y38)))</formula>
    </cfRule>
  </conditionalFormatting>
  <conditionalFormatting sqref="U38">
    <cfRule type="containsText" dxfId="67" priority="63" text="正月">
      <formula>NOT(ISERROR(SEARCH("正月",U38)))</formula>
    </cfRule>
    <cfRule type="containsText" dxfId="66" priority="64" text="夏休">
      <formula>NOT(ISERROR(SEARCH("夏休",U38)))</formula>
    </cfRule>
  </conditionalFormatting>
  <conditionalFormatting sqref="U39">
    <cfRule type="containsText" dxfId="65" priority="61" text="正月">
      <formula>NOT(ISERROR(SEARCH("正月",U39)))</formula>
    </cfRule>
    <cfRule type="containsText" dxfId="64" priority="62" text="夏休">
      <formula>NOT(ISERROR(SEARCH("夏休",U39)))</formula>
    </cfRule>
  </conditionalFormatting>
  <conditionalFormatting sqref="U38:U39">
    <cfRule type="containsText" dxfId="63" priority="59" text="中止">
      <formula>NOT(ISERROR(SEARCH("中止",U38)))</formula>
    </cfRule>
    <cfRule type="containsText" dxfId="62" priority="60" text="休">
      <formula>NOT(ISERROR(SEARCH("休",U38)))</formula>
    </cfRule>
  </conditionalFormatting>
  <conditionalFormatting sqref="T38">
    <cfRule type="containsText" dxfId="61" priority="57" text="正月">
      <formula>NOT(ISERROR(SEARCH("正月",T38)))</formula>
    </cfRule>
    <cfRule type="containsText" dxfId="60" priority="58" text="夏休">
      <formula>NOT(ISERROR(SEARCH("夏休",T38)))</formula>
    </cfRule>
  </conditionalFormatting>
  <conditionalFormatting sqref="T39">
    <cfRule type="containsText" dxfId="59" priority="55" text="正月">
      <formula>NOT(ISERROR(SEARCH("正月",T39)))</formula>
    </cfRule>
    <cfRule type="containsText" dxfId="58" priority="56" text="夏休">
      <formula>NOT(ISERROR(SEARCH("夏休",T39)))</formula>
    </cfRule>
  </conditionalFormatting>
  <conditionalFormatting sqref="T38:T39">
    <cfRule type="containsText" dxfId="57" priority="53" text="中止">
      <formula>NOT(ISERROR(SEARCH("中止",T38)))</formula>
    </cfRule>
    <cfRule type="containsText" dxfId="56" priority="54" text="休">
      <formula>NOT(ISERROR(SEARCH("休",T38)))</formula>
    </cfRule>
  </conditionalFormatting>
  <conditionalFormatting sqref="D42:J42">
    <cfRule type="containsText" dxfId="55" priority="51" text="正月">
      <formula>NOT(ISERROR(SEARCH("正月",D42)))</formula>
    </cfRule>
    <cfRule type="containsText" dxfId="54" priority="52" text="夏休">
      <formula>NOT(ISERROR(SEARCH("夏休",D42)))</formula>
    </cfRule>
  </conditionalFormatting>
  <conditionalFormatting sqref="D43:J43">
    <cfRule type="containsText" dxfId="53" priority="49" text="正月">
      <formula>NOT(ISERROR(SEARCH("正月",D43)))</formula>
    </cfRule>
    <cfRule type="containsText" dxfId="52" priority="50" text="夏休">
      <formula>NOT(ISERROR(SEARCH("夏休",D43)))</formula>
    </cfRule>
  </conditionalFormatting>
  <conditionalFormatting sqref="D42:J43">
    <cfRule type="containsText" dxfId="51" priority="47" text="中止">
      <formula>NOT(ISERROR(SEARCH("中止",D42)))</formula>
    </cfRule>
    <cfRule type="containsText" dxfId="50" priority="48" text="休">
      <formula>NOT(ISERROR(SEARCH("休",D42)))</formula>
    </cfRule>
  </conditionalFormatting>
  <conditionalFormatting sqref="K42:P42">
    <cfRule type="containsText" dxfId="49" priority="45" text="正月">
      <formula>NOT(ISERROR(SEARCH("正月",K42)))</formula>
    </cfRule>
    <cfRule type="containsText" dxfId="48" priority="46" text="夏休">
      <formula>NOT(ISERROR(SEARCH("夏休",K42)))</formula>
    </cfRule>
  </conditionalFormatting>
  <conditionalFormatting sqref="K43:P43">
    <cfRule type="containsText" dxfId="47" priority="43" text="正月">
      <formula>NOT(ISERROR(SEARCH("正月",K43)))</formula>
    </cfRule>
    <cfRule type="containsText" dxfId="46" priority="44" text="夏休">
      <formula>NOT(ISERROR(SEARCH("夏休",K43)))</formula>
    </cfRule>
  </conditionalFormatting>
  <conditionalFormatting sqref="K42:P43">
    <cfRule type="containsText" dxfId="45" priority="41" text="中止">
      <formula>NOT(ISERROR(SEARCH("中止",K42)))</formula>
    </cfRule>
    <cfRule type="containsText" dxfId="44" priority="42" text="休">
      <formula>NOT(ISERROR(SEARCH("休",K42)))</formula>
    </cfRule>
  </conditionalFormatting>
  <conditionalFormatting sqref="AC38">
    <cfRule type="containsText" dxfId="43" priority="27" text="正月">
      <formula>NOT(ISERROR(SEARCH("正月",AC38)))</formula>
    </cfRule>
    <cfRule type="containsText" dxfId="42" priority="28" text="夏休">
      <formula>NOT(ISERROR(SEARCH("夏休",AC38)))</formula>
    </cfRule>
  </conditionalFormatting>
  <conditionalFormatting sqref="AC39">
    <cfRule type="containsText" dxfId="41" priority="25" text="正月">
      <formula>NOT(ISERROR(SEARCH("正月",AC39)))</formula>
    </cfRule>
    <cfRule type="containsText" dxfId="40" priority="26" text="夏休">
      <formula>NOT(ISERROR(SEARCH("夏休",AC39)))</formula>
    </cfRule>
  </conditionalFormatting>
  <conditionalFormatting sqref="AC38:AC39">
    <cfRule type="containsText" dxfId="39" priority="23" text="中止">
      <formula>NOT(ISERROR(SEARCH("中止",AC38)))</formula>
    </cfRule>
    <cfRule type="containsText" dxfId="38" priority="24" text="休">
      <formula>NOT(ISERROR(SEARCH("休",AC38)))</formula>
    </cfRule>
  </conditionalFormatting>
  <conditionalFormatting sqref="AI343:AK343 W343:Y343 K343:M343 K351:M351 W351:Y351 AI351:AK351 AI9">
    <cfRule type="containsText" dxfId="37" priority="21" text="未達成">
      <formula>NOT(ISERROR(SEARCH("未達成",K9)))</formula>
    </cfRule>
    <cfRule type="containsText" dxfId="36" priority="22" text="達成">
      <formula>NOT(ISERROR(SEARCH("達成",K9)))</formula>
    </cfRule>
  </conditionalFormatting>
  <conditionalFormatting sqref="AI11">
    <cfRule type="containsText" dxfId="35" priority="19" text="未達成">
      <formula>NOT(ISERROR(SEARCH("未達成",AI11)))</formula>
    </cfRule>
    <cfRule type="containsText" dxfId="34" priority="20" text="達成">
      <formula>NOT(ISERROR(SEARCH("達成",AI11)))</formula>
    </cfRule>
  </conditionalFormatting>
  <conditionalFormatting sqref="T42">
    <cfRule type="containsText" dxfId="33" priority="17" text="正月">
      <formula>NOT(ISERROR(SEARCH("正月",T42)))</formula>
    </cfRule>
    <cfRule type="containsText" dxfId="32" priority="18" text="夏休">
      <formula>NOT(ISERROR(SEARCH("夏休",T42)))</formula>
    </cfRule>
  </conditionalFormatting>
  <conditionalFormatting sqref="T43">
    <cfRule type="containsText" dxfId="31" priority="15" text="正月">
      <formula>NOT(ISERROR(SEARCH("正月",T43)))</formula>
    </cfRule>
    <cfRule type="containsText" dxfId="30" priority="16" text="夏休">
      <formula>NOT(ISERROR(SEARCH("夏休",T43)))</formula>
    </cfRule>
  </conditionalFormatting>
  <conditionalFormatting sqref="T42:T43">
    <cfRule type="containsText" dxfId="29" priority="13" text="中止">
      <formula>NOT(ISERROR(SEARCH("中止",T42)))</formula>
    </cfRule>
    <cfRule type="containsText" dxfId="28" priority="14" text="休">
      <formula>NOT(ISERROR(SEARCH("休",T42)))</formula>
    </cfRule>
  </conditionalFormatting>
  <conditionalFormatting sqref="AF9:AH12">
    <cfRule type="expression" dxfId="27" priority="12">
      <formula>$AF$21+$AF$23+$AF$25+$AF$27+$AF$29+$AF$31=0</formula>
    </cfRule>
  </conditionalFormatting>
  <conditionalFormatting sqref="AI9:AK12">
    <cfRule type="expression" dxfId="26" priority="11">
      <formula>$AI$21+$AI$23+$AI$25+$AI$27+$AI$29+$AI$31=0</formula>
    </cfRule>
  </conditionalFormatting>
  <conditionalFormatting sqref="D20:AE20">
    <cfRule type="containsText" dxfId="25" priority="9" text="正月">
      <formula>NOT(ISERROR(SEARCH("正月",D20)))</formula>
    </cfRule>
    <cfRule type="containsText" dxfId="24" priority="10" text="夏休">
      <formula>NOT(ISERROR(SEARCH("夏休",D20)))</formula>
    </cfRule>
  </conditionalFormatting>
  <conditionalFormatting sqref="D22:AE22">
    <cfRule type="containsText" dxfId="23" priority="7" text="正月">
      <formula>NOT(ISERROR(SEARCH("正月",D22)))</formula>
    </cfRule>
    <cfRule type="containsText" dxfId="22" priority="8" text="夏休">
      <formula>NOT(ISERROR(SEARCH("夏休",D22)))</formula>
    </cfRule>
  </conditionalFormatting>
  <conditionalFormatting sqref="D22:AE22">
    <cfRule type="containsText" dxfId="21" priority="5" text="中止">
      <formula>NOT(ISERROR(SEARCH("中止",D22)))</formula>
    </cfRule>
    <cfRule type="containsText" dxfId="20" priority="6" text="休">
      <formula>NOT(ISERROR(SEARCH("休",D22)))</formula>
    </cfRule>
  </conditionalFormatting>
  <conditionalFormatting sqref="D23:AE23">
    <cfRule type="containsText" dxfId="19" priority="3" text="正月">
      <formula>NOT(ISERROR(SEARCH("正月",D23)))</formula>
    </cfRule>
    <cfRule type="containsText" dxfId="18" priority="4" text="夏休">
      <formula>NOT(ISERROR(SEARCH("夏休",D23)))</formula>
    </cfRule>
  </conditionalFormatting>
  <conditionalFormatting sqref="D23:AE23">
    <cfRule type="containsText" dxfId="17" priority="1" text="中止">
      <formula>NOT(ISERROR(SEARCH("中止",D23)))</formula>
    </cfRule>
    <cfRule type="containsText" dxfId="16" priority="2" text="休">
      <formula>NOT(ISERROR(SEARCH("休",D23)))</formula>
    </cfRule>
  </conditionalFormatting>
  <dataValidations count="3">
    <dataValidation type="list" allowBlank="1" showDropDown="0" showInputMessage="1" showErrorMessage="1" sqref="E3">
      <formula1>$K$355:$K$363</formula1>
    </dataValidation>
    <dataValidation type="list" allowBlank="1" showDropDown="0" showInputMessage="1" showErrorMessage="1" sqref="D318:AE318 D42:AE42 D30:AE30 D324:AE324 D332:AE332 D326:AE326 D328:AE328 D298:AE298 D292:AE292 D300:AE300 D294:AE294 D296:AE296 D266:AE266 D260:AE260 D268:AE268 D262:AE262 D264:AE264 D234:AE234 D228:AE228 D236:AE236 D230:AE230 D232:AE232 D202:AE202 D196:AE196 D204:AE204 D198:AE198 D200:AE200 D170:AE170 D164:AE164 D172:AE172 D166:AE166 D168:AE168 D138:AE138 D132:AE132 D140:AE140 D134:AE134 D136:AE136 D106:AE106 D100:AE100 D108:AE108 D102:AE102 D104:AE104 D74:AE74 D68:AE68 D76:AE76 D70:AE70 D72:AE72 D46:AE46 D38:AE38 D44:AE44 D40:AE40 D312:AE312 D174:AE174 D62:AE62 D78:AE78 D94:AE94 D110:AE110 D126:AE126 D142:AE142 D158:AE158 D26:AE26 D36:AE36 D190:AE190 D206:AE206 D222:AE222 D238:AE238 D254:AE254 D270:AE270 D286:AE286 D302:AE302 D334:AE334 D24:AE24 D330:AE330 D58:AE58 D52:AE52 D60:AE60 D54:AE54 D56:AE56 D90:AE90 D84:AE84 D92:AE92 D86:AE86 D88:AE88 D122:AE122 D116:AE116 D124:AE124 D118:AE118 D120:AE120 D154:AE154 D148:AE148 D156:AE156 D150:AE150 D152:AE152 D186:AE186 D180:AE180 D188:AE188 D182:AE182 D184:AE184 D218:AE218 D212:AE212 D220:AE220 D214:AE214 D216:AE216 D250:AE250 D244:AE244 D252:AE252 D246:AE246 D248:AE248 D282:AE282 D276:AE276 D284:AE284 D278:AE278 D280:AE280 D314:AE314 D308:AE308 D316:AE316 D310:AE310 D28:AE28">
      <formula1>$D$354:$D$359</formula1>
    </dataValidation>
    <dataValidation type="list" allowBlank="1" showDropDown="0" showInputMessage="1" showErrorMessage="1" sqref="D319:AE319 D43:AE43 D333:AE333 D325:AE325 D327:AE327 D329:AE329 D299:AE299 D301:AE301 D293:AE293 D295:AE295 D297:AE297 D267:AE267 D269:AE269 D261:AE261 D263:AE263 D265:AE265 D235:AE235 D237:AE237 D229:AE229 D231:AE231 D233:AE233 D203:AE203 D205:AE205 D197:AE197 D199:AE199 D201:AE201 D171:AE171 D173:AE173 D165:AE165 D167:AE167 D169:AE169 D139:AE139 D141:AE141 D133:AE133 D135:AE135 D137:AE137 D107:AE107 D109:AE109 D101:AE101 D103:AE103 D105:AE105 D75:AE75 D77:AE77 D69:AE69 D71:AE71 D73:AE73 D47:AE47 D45:AE45 D39:AE39 D41:AE41 D25:AE25 D31:AE31 D63:AE63 D79:AE79 D95:AE95 D111:AE111 D127:AE127 D143:AE143 D159:AE159 D175:AE175 D37:AE37 D191:AE191 D207:AE207 D223:AE223 D239:AE239 D255:AE255 D271:AE271 D287:AE287 D303:AE303 D335:AE335 D313:AE313 D331:AE331 D59:AE59 D61:AE61 D53:AE53 D55:AE55 D57:AE57 D91:AE91 D93:AE93 D85:AE85 D87:AE87 D89:AE89 D123:AE123 D125:AE125 D117:AE117 D119:AE119 D121:AE121 D155:AE155 D157:AE157 D149:AE149 D151:AE151 D153:AE153 D187:AE187 D189:AE189 D181:AE181 D183:AE183 D185:AE185 D219:AE219 D221:AE221 D213:AE213 D215:AE215 D217:AE217 D251:AE251 D253:AE253 D245:AE245 D247:AE247 D249:AE249 D283:AE283 D285:AE285 D277:AE277 D279:AE279 D281:AE281 D315:AE315 D317:AE317 D309:AE309 D311:AE311 D29:AE29 D27:AE27 D20:AE23">
      <formula1>$E$354:$E$359</formula1>
    </dataValidation>
  </dataValidations>
  <pageMargins left="0.70866141732283472" right="0.31496062992125984" top="0.55118110236220474" bottom="0.35433070866141736" header="0.31496062992125984" footer="0"/>
  <pageSetup paperSize="9" scale="34" fitToWidth="1" fitToHeight="0" orientation="portrait" usePrinterDefaults="1" r:id="rId1"/>
  <rowBreaks count="5" manualBreakCount="5">
    <brk id="79" max="36" man="1"/>
    <brk id="143" max="36" man="1"/>
    <brk id="207" max="36" man="1"/>
    <brk id="271" max="36" man="1"/>
    <brk id="356" max="16383" man="1"/>
  </rowBreaks>
  <colBreaks count="1" manualBreakCount="1">
    <brk id="3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4"/>
  <dimension ref="A1:G1240"/>
  <sheetViews>
    <sheetView view="pageBreakPreview" topLeftCell="A4" zoomScale="85" zoomScaleNormal="85" zoomScaleSheetLayoutView="85" workbookViewId="0">
      <selection activeCell="H33" sqref="H33"/>
    </sheetView>
  </sheetViews>
  <sheetFormatPr defaultRowHeight="18.75"/>
  <cols>
    <col min="1" max="1" width="14.25" style="558" customWidth="1"/>
    <col min="2" max="4" width="9" style="559" customWidth="1"/>
    <col min="5" max="5" width="24.125" customWidth="1"/>
    <col min="6" max="6" width="9" style="559" customWidth="1"/>
    <col min="7" max="7" width="9.375" style="559" bestFit="1" customWidth="1"/>
  </cols>
  <sheetData>
    <row r="1" spans="1:7" s="559" customFormat="1">
      <c r="A1" s="560" t="s">
        <v>2</v>
      </c>
      <c r="B1" s="559" t="s">
        <v>7</v>
      </c>
      <c r="C1" s="559" t="s">
        <v>8</v>
      </c>
      <c r="D1" s="559" t="s">
        <v>9</v>
      </c>
      <c r="E1" s="559" t="s">
        <v>11</v>
      </c>
    </row>
    <row r="2" spans="1:7">
      <c r="A2" s="558">
        <v>45383</v>
      </c>
      <c r="B2" s="559">
        <f t="shared" ref="B2:B65" si="0">MONTH(A2)</f>
        <v>4</v>
      </c>
      <c r="C2" s="559">
        <f t="shared" ref="C2:C65" si="1">DAY(A2)</f>
        <v>1</v>
      </c>
      <c r="D2" s="559" t="str">
        <f t="shared" ref="D2:D65" si="2">TEXT(A2,"aaa")</f>
        <v>月</v>
      </c>
      <c r="E2" t="str">
        <f>IFERROR(VLOOKUP(A2,'HOL（2027年まで）'!$A:$C,3,0),"")</f>
        <v/>
      </c>
      <c r="F2" s="561"/>
      <c r="G2" s="561"/>
    </row>
    <row r="3" spans="1:7">
      <c r="A3" s="558">
        <v>45384</v>
      </c>
      <c r="B3" s="559">
        <f t="shared" si="0"/>
        <v>4</v>
      </c>
      <c r="C3" s="559">
        <f t="shared" si="1"/>
        <v>2</v>
      </c>
      <c r="D3" s="559" t="str">
        <f t="shared" si="2"/>
        <v>火</v>
      </c>
      <c r="E3" t="str">
        <f>IFERROR(VLOOKUP(A3,'HOL（2027年まで）'!$A:$C,3,0),"")</f>
        <v/>
      </c>
      <c r="F3" s="561"/>
      <c r="G3" s="561"/>
    </row>
    <row r="4" spans="1:7">
      <c r="A4" s="558">
        <v>45385</v>
      </c>
      <c r="B4" s="559">
        <f t="shared" si="0"/>
        <v>4</v>
      </c>
      <c r="C4" s="559">
        <f t="shared" si="1"/>
        <v>3</v>
      </c>
      <c r="D4" s="559" t="str">
        <f t="shared" si="2"/>
        <v>水</v>
      </c>
      <c r="E4" t="str">
        <f>IFERROR(VLOOKUP(A4,'HOL（2027年まで）'!$A:$C,3,0),"")</f>
        <v/>
      </c>
      <c r="F4" s="561"/>
      <c r="G4" s="561"/>
    </row>
    <row r="5" spans="1:7">
      <c r="A5" s="558">
        <v>45386</v>
      </c>
      <c r="B5" s="559">
        <f t="shared" si="0"/>
        <v>4</v>
      </c>
      <c r="C5" s="559">
        <f t="shared" si="1"/>
        <v>4</v>
      </c>
      <c r="D5" s="559" t="str">
        <f t="shared" si="2"/>
        <v>木</v>
      </c>
      <c r="E5" t="str">
        <f>IFERROR(VLOOKUP(A5,'HOL（2027年まで）'!$A:$C,3,0),"")</f>
        <v/>
      </c>
      <c r="F5" s="561"/>
      <c r="G5" s="561"/>
    </row>
    <row r="6" spans="1:7">
      <c r="A6" s="558">
        <v>45387</v>
      </c>
      <c r="B6" s="559">
        <f t="shared" si="0"/>
        <v>4</v>
      </c>
      <c r="C6" s="559">
        <f t="shared" si="1"/>
        <v>5</v>
      </c>
      <c r="D6" s="559" t="str">
        <f t="shared" si="2"/>
        <v>金</v>
      </c>
      <c r="E6" t="str">
        <f>IFERROR(VLOOKUP(A6,'HOL（2027年まで）'!$A:$C,3,0),"")</f>
        <v/>
      </c>
      <c r="F6" s="561"/>
      <c r="G6" s="561"/>
    </row>
    <row r="7" spans="1:7">
      <c r="A7" s="558">
        <v>45388</v>
      </c>
      <c r="B7" s="559">
        <f t="shared" si="0"/>
        <v>4</v>
      </c>
      <c r="C7" s="559">
        <f t="shared" si="1"/>
        <v>6</v>
      </c>
      <c r="D7" s="559" t="str">
        <f t="shared" si="2"/>
        <v>土</v>
      </c>
      <c r="E7" t="str">
        <f>IFERROR(VLOOKUP(A7,'HOL（2027年まで）'!$A:$C,3,0),"")</f>
        <v/>
      </c>
      <c r="F7" s="561"/>
      <c r="G7" s="561"/>
    </row>
    <row r="8" spans="1:7">
      <c r="A8" s="558">
        <v>45389</v>
      </c>
      <c r="B8" s="559">
        <f t="shared" si="0"/>
        <v>4</v>
      </c>
      <c r="C8" s="559">
        <f t="shared" si="1"/>
        <v>7</v>
      </c>
      <c r="D8" s="559" t="str">
        <f t="shared" si="2"/>
        <v>日</v>
      </c>
      <c r="E8" t="str">
        <f>IFERROR(VLOOKUP(A8,'HOL（2027年まで）'!$A:$C,3,0),"")</f>
        <v/>
      </c>
      <c r="F8" s="561"/>
      <c r="G8" s="561"/>
    </row>
    <row r="9" spans="1:7">
      <c r="A9" s="558">
        <v>45390</v>
      </c>
      <c r="B9" s="559">
        <f t="shared" si="0"/>
        <v>4</v>
      </c>
      <c r="C9" s="559">
        <f t="shared" si="1"/>
        <v>8</v>
      </c>
      <c r="D9" s="559" t="str">
        <f t="shared" si="2"/>
        <v>月</v>
      </c>
      <c r="E9" t="str">
        <f>IFERROR(VLOOKUP(A9,'HOL（2027年まで）'!$A:$C,3,0),"")</f>
        <v/>
      </c>
      <c r="F9" s="561"/>
      <c r="G9" s="561"/>
    </row>
    <row r="10" spans="1:7">
      <c r="A10" s="558">
        <v>45391</v>
      </c>
      <c r="B10" s="559">
        <f t="shared" si="0"/>
        <v>4</v>
      </c>
      <c r="C10" s="559">
        <f t="shared" si="1"/>
        <v>9</v>
      </c>
      <c r="D10" s="559" t="str">
        <f t="shared" si="2"/>
        <v>火</v>
      </c>
      <c r="E10" t="str">
        <f>IFERROR(VLOOKUP(A10,'HOL（2027年まで）'!$A:$C,3,0),"")</f>
        <v/>
      </c>
      <c r="F10" s="561"/>
      <c r="G10" s="561"/>
    </row>
    <row r="11" spans="1:7">
      <c r="A11" s="558">
        <v>45392</v>
      </c>
      <c r="B11" s="559">
        <f t="shared" si="0"/>
        <v>4</v>
      </c>
      <c r="C11" s="559">
        <f t="shared" si="1"/>
        <v>10</v>
      </c>
      <c r="D11" s="559" t="str">
        <f t="shared" si="2"/>
        <v>水</v>
      </c>
      <c r="E11" t="str">
        <f>IFERROR(VLOOKUP(A11,'HOL（2027年まで）'!$A:$C,3,0),"")</f>
        <v/>
      </c>
      <c r="F11" s="561"/>
      <c r="G11" s="561"/>
    </row>
    <row r="12" spans="1:7">
      <c r="A12" s="558">
        <v>45393</v>
      </c>
      <c r="B12" s="559">
        <f t="shared" si="0"/>
        <v>4</v>
      </c>
      <c r="C12" s="559">
        <f t="shared" si="1"/>
        <v>11</v>
      </c>
      <c r="D12" s="559" t="str">
        <f t="shared" si="2"/>
        <v>木</v>
      </c>
      <c r="E12" t="str">
        <f>IFERROR(VLOOKUP(A12,'HOL（2027年まで）'!$A:$C,3,0),"")</f>
        <v/>
      </c>
      <c r="F12" s="561"/>
      <c r="G12" s="561"/>
    </row>
    <row r="13" spans="1:7">
      <c r="A13" s="558">
        <v>45394</v>
      </c>
      <c r="B13" s="559">
        <f t="shared" si="0"/>
        <v>4</v>
      </c>
      <c r="C13" s="559">
        <f t="shared" si="1"/>
        <v>12</v>
      </c>
      <c r="D13" s="559" t="str">
        <f t="shared" si="2"/>
        <v>金</v>
      </c>
      <c r="E13" t="str">
        <f>IFERROR(VLOOKUP(A13,'HOL（2027年まで）'!$A:$C,3,0),"")</f>
        <v/>
      </c>
      <c r="F13" s="561"/>
      <c r="G13" s="561"/>
    </row>
    <row r="14" spans="1:7">
      <c r="A14" s="558">
        <v>45395</v>
      </c>
      <c r="B14" s="559">
        <f t="shared" si="0"/>
        <v>4</v>
      </c>
      <c r="C14" s="559">
        <f t="shared" si="1"/>
        <v>13</v>
      </c>
      <c r="D14" s="559" t="str">
        <f t="shared" si="2"/>
        <v>土</v>
      </c>
      <c r="E14" t="str">
        <f>IFERROR(VLOOKUP(A14,'HOL（2027年まで）'!$A:$C,3,0),"")</f>
        <v/>
      </c>
      <c r="F14" s="561"/>
      <c r="G14" s="561"/>
    </row>
    <row r="15" spans="1:7">
      <c r="A15" s="558">
        <v>45396</v>
      </c>
      <c r="B15" s="559">
        <f t="shared" si="0"/>
        <v>4</v>
      </c>
      <c r="C15" s="559">
        <f t="shared" si="1"/>
        <v>14</v>
      </c>
      <c r="D15" s="559" t="str">
        <f t="shared" si="2"/>
        <v>日</v>
      </c>
      <c r="E15" t="str">
        <f>IFERROR(VLOOKUP(A15,'HOL（2027年まで）'!$A:$C,3,0),"")</f>
        <v/>
      </c>
      <c r="F15" s="561"/>
      <c r="G15" s="561"/>
    </row>
    <row r="16" spans="1:7">
      <c r="A16" s="558">
        <v>45397</v>
      </c>
      <c r="B16" s="559">
        <f t="shared" si="0"/>
        <v>4</v>
      </c>
      <c r="C16" s="559">
        <f t="shared" si="1"/>
        <v>15</v>
      </c>
      <c r="D16" s="559" t="str">
        <f t="shared" si="2"/>
        <v>月</v>
      </c>
      <c r="E16" t="str">
        <f>IFERROR(VLOOKUP(A16,'HOL（2027年まで）'!$A:$C,3,0),"")</f>
        <v/>
      </c>
      <c r="F16" s="561"/>
      <c r="G16" s="561"/>
    </row>
    <row r="17" spans="1:7">
      <c r="A17" s="558">
        <v>45398</v>
      </c>
      <c r="B17" s="559">
        <f t="shared" si="0"/>
        <v>4</v>
      </c>
      <c r="C17" s="559">
        <f t="shared" si="1"/>
        <v>16</v>
      </c>
      <c r="D17" s="559" t="str">
        <f t="shared" si="2"/>
        <v>火</v>
      </c>
      <c r="E17" t="str">
        <f>IFERROR(VLOOKUP(A17,'HOL（2027年まで）'!$A:$C,3,0),"")</f>
        <v/>
      </c>
      <c r="F17" s="561"/>
      <c r="G17" s="561"/>
    </row>
    <row r="18" spans="1:7">
      <c r="A18" s="558">
        <v>45399</v>
      </c>
      <c r="B18" s="559">
        <f t="shared" si="0"/>
        <v>4</v>
      </c>
      <c r="C18" s="559">
        <f t="shared" si="1"/>
        <v>17</v>
      </c>
      <c r="D18" s="559" t="str">
        <f t="shared" si="2"/>
        <v>水</v>
      </c>
      <c r="E18" t="str">
        <f>IFERROR(VLOOKUP(A18,'HOL（2027年まで）'!$A:$C,3,0),"")</f>
        <v/>
      </c>
      <c r="F18" s="561"/>
      <c r="G18" s="561"/>
    </row>
    <row r="19" spans="1:7">
      <c r="A19" s="558">
        <v>45400</v>
      </c>
      <c r="B19" s="559">
        <f t="shared" si="0"/>
        <v>4</v>
      </c>
      <c r="C19" s="559">
        <f t="shared" si="1"/>
        <v>18</v>
      </c>
      <c r="D19" s="559" t="str">
        <f t="shared" si="2"/>
        <v>木</v>
      </c>
      <c r="E19" t="str">
        <f>IFERROR(VLOOKUP(A19,'HOL（2027年まで）'!$A:$C,3,0),"")</f>
        <v/>
      </c>
      <c r="F19" s="561"/>
      <c r="G19" s="561"/>
    </row>
    <row r="20" spans="1:7">
      <c r="A20" s="558">
        <v>45401</v>
      </c>
      <c r="B20" s="559">
        <f t="shared" si="0"/>
        <v>4</v>
      </c>
      <c r="C20" s="559">
        <f t="shared" si="1"/>
        <v>19</v>
      </c>
      <c r="D20" s="559" t="str">
        <f t="shared" si="2"/>
        <v>金</v>
      </c>
      <c r="E20" t="str">
        <f>IFERROR(VLOOKUP(A20,'HOL（2027年まで）'!$A:$C,3,0),"")</f>
        <v/>
      </c>
      <c r="F20" s="561"/>
      <c r="G20" s="561"/>
    </row>
    <row r="21" spans="1:7">
      <c r="A21" s="558">
        <v>45402</v>
      </c>
      <c r="B21" s="559">
        <f t="shared" si="0"/>
        <v>4</v>
      </c>
      <c r="C21" s="559">
        <f t="shared" si="1"/>
        <v>20</v>
      </c>
      <c r="D21" s="559" t="str">
        <f t="shared" si="2"/>
        <v>土</v>
      </c>
      <c r="E21" t="str">
        <f>IFERROR(VLOOKUP(A21,'HOL（2027年まで）'!$A:$C,3,0),"")</f>
        <v/>
      </c>
      <c r="F21" s="561"/>
      <c r="G21" s="561"/>
    </row>
    <row r="22" spans="1:7">
      <c r="A22" s="558">
        <v>45403</v>
      </c>
      <c r="B22" s="559">
        <f t="shared" si="0"/>
        <v>4</v>
      </c>
      <c r="C22" s="559">
        <f t="shared" si="1"/>
        <v>21</v>
      </c>
      <c r="D22" s="559" t="str">
        <f t="shared" si="2"/>
        <v>日</v>
      </c>
      <c r="E22" t="str">
        <f>IFERROR(VLOOKUP(A22,'HOL（2027年まで）'!$A:$C,3,0),"")</f>
        <v/>
      </c>
      <c r="F22" s="561"/>
      <c r="G22" s="561"/>
    </row>
    <row r="23" spans="1:7">
      <c r="A23" s="558">
        <v>45404</v>
      </c>
      <c r="B23" s="559">
        <f t="shared" si="0"/>
        <v>4</v>
      </c>
      <c r="C23" s="559">
        <f t="shared" si="1"/>
        <v>22</v>
      </c>
      <c r="D23" s="559" t="str">
        <f t="shared" si="2"/>
        <v>月</v>
      </c>
      <c r="E23" t="str">
        <f>IFERROR(VLOOKUP(A23,'HOL（2027年まで）'!$A:$C,3,0),"")</f>
        <v/>
      </c>
      <c r="F23" s="561"/>
      <c r="G23" s="561"/>
    </row>
    <row r="24" spans="1:7">
      <c r="A24" s="558">
        <v>45405</v>
      </c>
      <c r="B24" s="559">
        <f t="shared" si="0"/>
        <v>4</v>
      </c>
      <c r="C24" s="559">
        <f t="shared" si="1"/>
        <v>23</v>
      </c>
      <c r="D24" s="559" t="str">
        <f t="shared" si="2"/>
        <v>火</v>
      </c>
      <c r="E24" t="str">
        <f>IFERROR(VLOOKUP(A24,'HOL（2027年まで）'!$A:$C,3,0),"")</f>
        <v/>
      </c>
      <c r="F24" s="561"/>
      <c r="G24" s="561"/>
    </row>
    <row r="25" spans="1:7">
      <c r="A25" s="558">
        <v>45406</v>
      </c>
      <c r="B25" s="559">
        <f t="shared" si="0"/>
        <v>4</v>
      </c>
      <c r="C25" s="559">
        <f t="shared" si="1"/>
        <v>24</v>
      </c>
      <c r="D25" s="559" t="str">
        <f t="shared" si="2"/>
        <v>水</v>
      </c>
      <c r="E25" t="str">
        <f>IFERROR(VLOOKUP(A25,'HOL（2027年まで）'!$A:$C,3,0),"")</f>
        <v/>
      </c>
      <c r="F25" s="561"/>
      <c r="G25" s="561"/>
    </row>
    <row r="26" spans="1:7">
      <c r="A26" s="558">
        <v>45407</v>
      </c>
      <c r="B26" s="559">
        <f t="shared" si="0"/>
        <v>4</v>
      </c>
      <c r="C26" s="559">
        <f t="shared" si="1"/>
        <v>25</v>
      </c>
      <c r="D26" s="559" t="str">
        <f t="shared" si="2"/>
        <v>木</v>
      </c>
      <c r="E26" t="str">
        <f>IFERROR(VLOOKUP(A26,'HOL（2027年まで）'!$A:$C,3,0),"")</f>
        <v/>
      </c>
      <c r="F26" s="561"/>
      <c r="G26" s="561"/>
    </row>
    <row r="27" spans="1:7">
      <c r="A27" s="558">
        <v>45408</v>
      </c>
      <c r="B27" s="559">
        <f t="shared" si="0"/>
        <v>4</v>
      </c>
      <c r="C27" s="559">
        <f t="shared" si="1"/>
        <v>26</v>
      </c>
      <c r="D27" s="559" t="str">
        <f t="shared" si="2"/>
        <v>金</v>
      </c>
      <c r="E27" t="str">
        <f>IFERROR(VLOOKUP(A27,'HOL（2027年まで）'!$A:$C,3,0),"")</f>
        <v/>
      </c>
      <c r="F27" s="561"/>
      <c r="G27" s="561"/>
    </row>
    <row r="28" spans="1:7">
      <c r="A28" s="558">
        <v>45409</v>
      </c>
      <c r="B28" s="559">
        <f t="shared" si="0"/>
        <v>4</v>
      </c>
      <c r="C28" s="559">
        <f t="shared" si="1"/>
        <v>27</v>
      </c>
      <c r="D28" s="559" t="str">
        <f t="shared" si="2"/>
        <v>土</v>
      </c>
      <c r="E28" t="str">
        <f>IFERROR(VLOOKUP(A28,'HOL（2027年まで）'!$A:$C,3,0),"")</f>
        <v/>
      </c>
      <c r="F28" s="561"/>
      <c r="G28" s="561"/>
    </row>
    <row r="29" spans="1:7">
      <c r="A29" s="558">
        <v>45410</v>
      </c>
      <c r="B29" s="559">
        <f t="shared" si="0"/>
        <v>4</v>
      </c>
      <c r="C29" s="559">
        <f t="shared" si="1"/>
        <v>28</v>
      </c>
      <c r="D29" s="559" t="str">
        <f t="shared" si="2"/>
        <v>日</v>
      </c>
      <c r="E29" t="str">
        <f>IFERROR(VLOOKUP(A29,'HOL（2027年まで）'!$A:$C,3,0),"")</f>
        <v/>
      </c>
      <c r="F29" s="561"/>
      <c r="G29" s="561"/>
    </row>
    <row r="30" spans="1:7">
      <c r="A30" s="558">
        <v>45411</v>
      </c>
      <c r="B30" s="559">
        <f t="shared" si="0"/>
        <v>4</v>
      </c>
      <c r="C30" s="559">
        <f t="shared" si="1"/>
        <v>29</v>
      </c>
      <c r="D30" s="559" t="str">
        <f t="shared" si="2"/>
        <v>月</v>
      </c>
      <c r="E30" t="str">
        <f>IFERROR(VLOOKUP(A30,'HOL（2027年まで）'!$A:$C,3,0),"")</f>
        <v>昭和の日</v>
      </c>
      <c r="F30" s="561"/>
      <c r="G30" s="561"/>
    </row>
    <row r="31" spans="1:7">
      <c r="A31" s="558">
        <v>45412</v>
      </c>
      <c r="B31" s="559">
        <f t="shared" si="0"/>
        <v>4</v>
      </c>
      <c r="C31" s="559">
        <f t="shared" si="1"/>
        <v>30</v>
      </c>
      <c r="D31" s="559" t="str">
        <f t="shared" si="2"/>
        <v>火</v>
      </c>
      <c r="E31" t="str">
        <f>IFERROR(VLOOKUP(A31,'HOL（2027年まで）'!$A:$C,3,0),"")</f>
        <v/>
      </c>
      <c r="F31" s="561"/>
      <c r="G31" s="561"/>
    </row>
    <row r="32" spans="1:7">
      <c r="A32" s="558">
        <v>45413</v>
      </c>
      <c r="B32" s="559">
        <f t="shared" si="0"/>
        <v>5</v>
      </c>
      <c r="C32" s="559">
        <f t="shared" si="1"/>
        <v>1</v>
      </c>
      <c r="D32" s="559" t="str">
        <f t="shared" si="2"/>
        <v>水</v>
      </c>
      <c r="E32" t="str">
        <f>IFERROR(VLOOKUP(A32,'HOL（2027年まで）'!$A:$C,3,0),"")</f>
        <v/>
      </c>
      <c r="F32" s="561"/>
      <c r="G32" s="561"/>
    </row>
    <row r="33" spans="1:7">
      <c r="A33" s="558">
        <v>45414</v>
      </c>
      <c r="B33" s="559">
        <f t="shared" si="0"/>
        <v>5</v>
      </c>
      <c r="C33" s="559">
        <f t="shared" si="1"/>
        <v>2</v>
      </c>
      <c r="D33" s="559" t="str">
        <f t="shared" si="2"/>
        <v>木</v>
      </c>
      <c r="E33" t="str">
        <f>IFERROR(VLOOKUP(A33,'HOL（2027年まで）'!$A:$C,3,0),"")</f>
        <v/>
      </c>
      <c r="F33" s="561"/>
      <c r="G33" s="561"/>
    </row>
    <row r="34" spans="1:7">
      <c r="A34" s="558">
        <v>45415</v>
      </c>
      <c r="B34" s="559">
        <f t="shared" si="0"/>
        <v>5</v>
      </c>
      <c r="C34" s="559">
        <f t="shared" si="1"/>
        <v>3</v>
      </c>
      <c r="D34" s="559" t="str">
        <f t="shared" si="2"/>
        <v>金</v>
      </c>
      <c r="E34" t="str">
        <f>IFERROR(VLOOKUP(A34,'HOL（2027年まで）'!$A:$C,3,0),"")</f>
        <v>憲法記念日</v>
      </c>
      <c r="F34" s="561"/>
      <c r="G34" s="561"/>
    </row>
    <row r="35" spans="1:7">
      <c r="A35" s="558">
        <v>45416</v>
      </c>
      <c r="B35" s="559">
        <f t="shared" si="0"/>
        <v>5</v>
      </c>
      <c r="C35" s="559">
        <f t="shared" si="1"/>
        <v>4</v>
      </c>
      <c r="D35" s="559" t="str">
        <f t="shared" si="2"/>
        <v>土</v>
      </c>
      <c r="E35" t="str">
        <f>IFERROR(VLOOKUP(A35,'HOL（2027年まで）'!$A:$C,3,0),"")</f>
        <v>みどりの日</v>
      </c>
      <c r="F35" s="561"/>
      <c r="G35" s="561"/>
    </row>
    <row r="36" spans="1:7">
      <c r="A36" s="558">
        <v>45417</v>
      </c>
      <c r="B36" s="559">
        <f t="shared" si="0"/>
        <v>5</v>
      </c>
      <c r="C36" s="559">
        <f t="shared" si="1"/>
        <v>5</v>
      </c>
      <c r="D36" s="559" t="str">
        <f t="shared" si="2"/>
        <v>日</v>
      </c>
      <c r="E36" t="str">
        <f>IFERROR(VLOOKUP(A36,'HOL（2027年まで）'!$A:$C,3,0),"")</f>
        <v>こどもの日</v>
      </c>
      <c r="F36" s="561"/>
      <c r="G36" s="561"/>
    </row>
    <row r="37" spans="1:7">
      <c r="A37" s="558">
        <v>45418</v>
      </c>
      <c r="B37" s="559">
        <f t="shared" si="0"/>
        <v>5</v>
      </c>
      <c r="C37" s="559">
        <f t="shared" si="1"/>
        <v>6</v>
      </c>
      <c r="D37" s="559" t="str">
        <f t="shared" si="2"/>
        <v>月</v>
      </c>
      <c r="E37" t="str">
        <f>IFERROR(VLOOKUP(A37,'HOL（2027年まで）'!$A:$C,3,0),"")</f>
        <v>振替休日</v>
      </c>
      <c r="F37" s="561"/>
      <c r="G37" s="561"/>
    </row>
    <row r="38" spans="1:7">
      <c r="A38" s="558">
        <v>45419</v>
      </c>
      <c r="B38" s="559">
        <f t="shared" si="0"/>
        <v>5</v>
      </c>
      <c r="C38" s="559">
        <f t="shared" si="1"/>
        <v>7</v>
      </c>
      <c r="D38" s="559" t="str">
        <f t="shared" si="2"/>
        <v>火</v>
      </c>
      <c r="E38" t="str">
        <f>IFERROR(VLOOKUP(A38,'HOL（2027年まで）'!$A:$C,3,0),"")</f>
        <v/>
      </c>
      <c r="F38" s="561"/>
      <c r="G38" s="561"/>
    </row>
    <row r="39" spans="1:7">
      <c r="A39" s="558">
        <v>45420</v>
      </c>
      <c r="B39" s="559">
        <f t="shared" si="0"/>
        <v>5</v>
      </c>
      <c r="C39" s="559">
        <f t="shared" si="1"/>
        <v>8</v>
      </c>
      <c r="D39" s="559" t="str">
        <f t="shared" si="2"/>
        <v>水</v>
      </c>
      <c r="E39" t="str">
        <f>IFERROR(VLOOKUP(A39,'HOL（2027年まで）'!$A:$C,3,0),"")</f>
        <v/>
      </c>
      <c r="F39" s="561"/>
      <c r="G39" s="561"/>
    </row>
    <row r="40" spans="1:7">
      <c r="A40" s="558">
        <v>45421</v>
      </c>
      <c r="B40" s="559">
        <f t="shared" si="0"/>
        <v>5</v>
      </c>
      <c r="C40" s="559">
        <f t="shared" si="1"/>
        <v>9</v>
      </c>
      <c r="D40" s="559" t="str">
        <f t="shared" si="2"/>
        <v>木</v>
      </c>
      <c r="E40" t="str">
        <f>IFERROR(VLOOKUP(A40,'HOL（2027年まで）'!$A:$C,3,0),"")</f>
        <v/>
      </c>
      <c r="F40" s="561"/>
      <c r="G40" s="561"/>
    </row>
    <row r="41" spans="1:7">
      <c r="A41" s="558">
        <v>45422</v>
      </c>
      <c r="B41" s="559">
        <f t="shared" si="0"/>
        <v>5</v>
      </c>
      <c r="C41" s="559">
        <f t="shared" si="1"/>
        <v>10</v>
      </c>
      <c r="D41" s="559" t="str">
        <f t="shared" si="2"/>
        <v>金</v>
      </c>
      <c r="E41" t="str">
        <f>IFERROR(VLOOKUP(A41,'HOL（2027年まで）'!$A:$C,3,0),"")</f>
        <v/>
      </c>
      <c r="F41" s="561"/>
      <c r="G41" s="561"/>
    </row>
    <row r="42" spans="1:7">
      <c r="A42" s="558">
        <v>45423</v>
      </c>
      <c r="B42" s="559">
        <f t="shared" si="0"/>
        <v>5</v>
      </c>
      <c r="C42" s="559">
        <f t="shared" si="1"/>
        <v>11</v>
      </c>
      <c r="D42" s="559" t="str">
        <f t="shared" si="2"/>
        <v>土</v>
      </c>
      <c r="E42" t="str">
        <f>IFERROR(VLOOKUP(A42,'HOL（2027年まで）'!$A:$C,3,0),"")</f>
        <v/>
      </c>
      <c r="F42" s="561"/>
      <c r="G42" s="561"/>
    </row>
    <row r="43" spans="1:7">
      <c r="A43" s="558">
        <v>45424</v>
      </c>
      <c r="B43" s="559">
        <f t="shared" si="0"/>
        <v>5</v>
      </c>
      <c r="C43" s="559">
        <f t="shared" si="1"/>
        <v>12</v>
      </c>
      <c r="D43" s="559" t="str">
        <f t="shared" si="2"/>
        <v>日</v>
      </c>
      <c r="E43" t="str">
        <f>IFERROR(VLOOKUP(A43,'HOL（2027年まで）'!$A:$C,3,0),"")</f>
        <v/>
      </c>
      <c r="F43" s="561"/>
      <c r="G43" s="561"/>
    </row>
    <row r="44" spans="1:7">
      <c r="A44" s="558">
        <v>45425</v>
      </c>
      <c r="B44" s="559">
        <f t="shared" si="0"/>
        <v>5</v>
      </c>
      <c r="C44" s="559">
        <f t="shared" si="1"/>
        <v>13</v>
      </c>
      <c r="D44" s="559" t="str">
        <f t="shared" si="2"/>
        <v>月</v>
      </c>
      <c r="E44" t="str">
        <f>IFERROR(VLOOKUP(A44,'HOL（2027年まで）'!$A:$C,3,0),"")</f>
        <v/>
      </c>
      <c r="F44" s="561"/>
      <c r="G44" s="561"/>
    </row>
    <row r="45" spans="1:7">
      <c r="A45" s="558">
        <v>45426</v>
      </c>
      <c r="B45" s="559">
        <f t="shared" si="0"/>
        <v>5</v>
      </c>
      <c r="C45" s="559">
        <f t="shared" si="1"/>
        <v>14</v>
      </c>
      <c r="D45" s="559" t="str">
        <f t="shared" si="2"/>
        <v>火</v>
      </c>
      <c r="E45" t="str">
        <f>IFERROR(VLOOKUP(A45,'HOL（2027年まで）'!$A:$C,3,0),"")</f>
        <v/>
      </c>
      <c r="F45" s="561"/>
      <c r="G45" s="561"/>
    </row>
    <row r="46" spans="1:7">
      <c r="A46" s="558">
        <v>45427</v>
      </c>
      <c r="B46" s="559">
        <f t="shared" si="0"/>
        <v>5</v>
      </c>
      <c r="C46" s="559">
        <f t="shared" si="1"/>
        <v>15</v>
      </c>
      <c r="D46" s="559" t="str">
        <f t="shared" si="2"/>
        <v>水</v>
      </c>
      <c r="E46" t="str">
        <f>IFERROR(VLOOKUP(A46,'HOL（2027年まで）'!$A:$C,3,0),"")</f>
        <v/>
      </c>
      <c r="F46" s="561"/>
      <c r="G46" s="561"/>
    </row>
    <row r="47" spans="1:7">
      <c r="A47" s="558">
        <v>45428</v>
      </c>
      <c r="B47" s="559">
        <f t="shared" si="0"/>
        <v>5</v>
      </c>
      <c r="C47" s="559">
        <f t="shared" si="1"/>
        <v>16</v>
      </c>
      <c r="D47" s="559" t="str">
        <f t="shared" si="2"/>
        <v>木</v>
      </c>
      <c r="E47" t="str">
        <f>IFERROR(VLOOKUP(A47,'HOL（2027年まで）'!$A:$C,3,0),"")</f>
        <v/>
      </c>
      <c r="F47" s="561"/>
      <c r="G47" s="561"/>
    </row>
    <row r="48" spans="1:7">
      <c r="A48" s="558">
        <v>45429</v>
      </c>
      <c r="B48" s="559">
        <f t="shared" si="0"/>
        <v>5</v>
      </c>
      <c r="C48" s="559">
        <f t="shared" si="1"/>
        <v>17</v>
      </c>
      <c r="D48" s="559" t="str">
        <f t="shared" si="2"/>
        <v>金</v>
      </c>
      <c r="E48" t="str">
        <f>IFERROR(VLOOKUP(A48,'HOL（2027年まで）'!$A:$C,3,0),"")</f>
        <v/>
      </c>
      <c r="F48" s="561"/>
      <c r="G48" s="561"/>
    </row>
    <row r="49" spans="1:7">
      <c r="A49" s="558">
        <v>45430</v>
      </c>
      <c r="B49" s="559">
        <f t="shared" si="0"/>
        <v>5</v>
      </c>
      <c r="C49" s="559">
        <f t="shared" si="1"/>
        <v>18</v>
      </c>
      <c r="D49" s="559" t="str">
        <f t="shared" si="2"/>
        <v>土</v>
      </c>
      <c r="E49" t="str">
        <f>IFERROR(VLOOKUP(A49,'HOL（2027年まで）'!$A:$C,3,0),"")</f>
        <v/>
      </c>
      <c r="F49" s="561"/>
      <c r="G49" s="561"/>
    </row>
    <row r="50" spans="1:7">
      <c r="A50" s="558">
        <v>45431</v>
      </c>
      <c r="B50" s="559">
        <f t="shared" si="0"/>
        <v>5</v>
      </c>
      <c r="C50" s="559">
        <f t="shared" si="1"/>
        <v>19</v>
      </c>
      <c r="D50" s="559" t="str">
        <f t="shared" si="2"/>
        <v>日</v>
      </c>
      <c r="E50" t="str">
        <f>IFERROR(VLOOKUP(A50,'HOL（2027年まで）'!$A:$C,3,0),"")</f>
        <v/>
      </c>
      <c r="F50" s="561"/>
      <c r="G50" s="561"/>
    </row>
    <row r="51" spans="1:7">
      <c r="A51" s="558">
        <v>45432</v>
      </c>
      <c r="B51" s="559">
        <f t="shared" si="0"/>
        <v>5</v>
      </c>
      <c r="C51" s="559">
        <f t="shared" si="1"/>
        <v>20</v>
      </c>
      <c r="D51" s="559" t="str">
        <f t="shared" si="2"/>
        <v>月</v>
      </c>
      <c r="E51" t="str">
        <f>IFERROR(VLOOKUP(A51,'HOL（2027年まで）'!$A:$C,3,0),"")</f>
        <v/>
      </c>
      <c r="F51" s="561"/>
      <c r="G51" s="561"/>
    </row>
    <row r="52" spans="1:7">
      <c r="A52" s="558">
        <v>45433</v>
      </c>
      <c r="B52" s="559">
        <f t="shared" si="0"/>
        <v>5</v>
      </c>
      <c r="C52" s="559">
        <f t="shared" si="1"/>
        <v>21</v>
      </c>
      <c r="D52" s="559" t="str">
        <f t="shared" si="2"/>
        <v>火</v>
      </c>
      <c r="E52" t="str">
        <f>IFERROR(VLOOKUP(A52,'HOL（2027年まで）'!$A:$C,3,0),"")</f>
        <v/>
      </c>
      <c r="F52" s="561"/>
      <c r="G52" s="561"/>
    </row>
    <row r="53" spans="1:7">
      <c r="A53" s="558">
        <v>45434</v>
      </c>
      <c r="B53" s="559">
        <f t="shared" si="0"/>
        <v>5</v>
      </c>
      <c r="C53" s="559">
        <f t="shared" si="1"/>
        <v>22</v>
      </c>
      <c r="D53" s="559" t="str">
        <f t="shared" si="2"/>
        <v>水</v>
      </c>
      <c r="E53" t="str">
        <f>IFERROR(VLOOKUP(A53,'HOL（2027年まで）'!$A:$C,3,0),"")</f>
        <v/>
      </c>
      <c r="F53" s="561"/>
      <c r="G53" s="561"/>
    </row>
    <row r="54" spans="1:7">
      <c r="A54" s="558">
        <v>45435</v>
      </c>
      <c r="B54" s="559">
        <f t="shared" si="0"/>
        <v>5</v>
      </c>
      <c r="C54" s="559">
        <f t="shared" si="1"/>
        <v>23</v>
      </c>
      <c r="D54" s="559" t="str">
        <f t="shared" si="2"/>
        <v>木</v>
      </c>
      <c r="E54" t="str">
        <f>IFERROR(VLOOKUP(A54,'HOL（2027年まで）'!$A:$C,3,0),"")</f>
        <v/>
      </c>
      <c r="F54" s="561"/>
      <c r="G54" s="561"/>
    </row>
    <row r="55" spans="1:7">
      <c r="A55" s="558">
        <v>45436</v>
      </c>
      <c r="B55" s="559">
        <f t="shared" si="0"/>
        <v>5</v>
      </c>
      <c r="C55" s="559">
        <f t="shared" si="1"/>
        <v>24</v>
      </c>
      <c r="D55" s="559" t="str">
        <f t="shared" si="2"/>
        <v>金</v>
      </c>
      <c r="E55" t="str">
        <f>IFERROR(VLOOKUP(A55,'HOL（2027年まで）'!$A:$C,3,0),"")</f>
        <v/>
      </c>
      <c r="F55" s="561"/>
      <c r="G55" s="561"/>
    </row>
    <row r="56" spans="1:7">
      <c r="A56" s="558">
        <v>45437</v>
      </c>
      <c r="B56" s="559">
        <f t="shared" si="0"/>
        <v>5</v>
      </c>
      <c r="C56" s="559">
        <f t="shared" si="1"/>
        <v>25</v>
      </c>
      <c r="D56" s="559" t="str">
        <f t="shared" si="2"/>
        <v>土</v>
      </c>
      <c r="E56" t="str">
        <f>IFERROR(VLOOKUP(A56,'HOL（2027年まで）'!$A:$C,3,0),"")</f>
        <v/>
      </c>
      <c r="F56" s="561"/>
      <c r="G56" s="561"/>
    </row>
    <row r="57" spans="1:7">
      <c r="A57" s="558">
        <v>45438</v>
      </c>
      <c r="B57" s="559">
        <f t="shared" si="0"/>
        <v>5</v>
      </c>
      <c r="C57" s="559">
        <f t="shared" si="1"/>
        <v>26</v>
      </c>
      <c r="D57" s="559" t="str">
        <f t="shared" si="2"/>
        <v>日</v>
      </c>
      <c r="E57" t="str">
        <f>IFERROR(VLOOKUP(A57,'HOL（2027年まで）'!$A:$C,3,0),"")</f>
        <v/>
      </c>
      <c r="F57" s="561"/>
      <c r="G57" s="561"/>
    </row>
    <row r="58" spans="1:7">
      <c r="A58" s="558">
        <v>45439</v>
      </c>
      <c r="B58" s="559">
        <f t="shared" si="0"/>
        <v>5</v>
      </c>
      <c r="C58" s="559">
        <f t="shared" si="1"/>
        <v>27</v>
      </c>
      <c r="D58" s="559" t="str">
        <f t="shared" si="2"/>
        <v>月</v>
      </c>
      <c r="E58" t="str">
        <f>IFERROR(VLOOKUP(A58,'HOL（2027年まで）'!$A:$C,3,0),"")</f>
        <v/>
      </c>
      <c r="F58" s="561"/>
      <c r="G58" s="561"/>
    </row>
    <row r="59" spans="1:7">
      <c r="A59" s="558">
        <v>45440</v>
      </c>
      <c r="B59" s="559">
        <f t="shared" si="0"/>
        <v>5</v>
      </c>
      <c r="C59" s="559">
        <f t="shared" si="1"/>
        <v>28</v>
      </c>
      <c r="D59" s="559" t="str">
        <f t="shared" si="2"/>
        <v>火</v>
      </c>
      <c r="E59" t="str">
        <f>IFERROR(VLOOKUP(A59,'HOL（2027年まで）'!$A:$C,3,0),"")</f>
        <v/>
      </c>
      <c r="F59" s="561"/>
      <c r="G59" s="561"/>
    </row>
    <row r="60" spans="1:7">
      <c r="A60" s="558">
        <v>45441</v>
      </c>
      <c r="B60" s="559">
        <f t="shared" si="0"/>
        <v>5</v>
      </c>
      <c r="C60" s="559">
        <f t="shared" si="1"/>
        <v>29</v>
      </c>
      <c r="D60" s="559" t="str">
        <f t="shared" si="2"/>
        <v>水</v>
      </c>
      <c r="E60" t="str">
        <f>IFERROR(VLOOKUP(A60,'HOL（2027年まで）'!$A:$C,3,0),"")</f>
        <v/>
      </c>
      <c r="F60" s="561"/>
      <c r="G60" s="561"/>
    </row>
    <row r="61" spans="1:7">
      <c r="A61" s="558">
        <v>45442</v>
      </c>
      <c r="B61" s="559">
        <f t="shared" si="0"/>
        <v>5</v>
      </c>
      <c r="C61" s="559">
        <f t="shared" si="1"/>
        <v>30</v>
      </c>
      <c r="D61" s="559" t="str">
        <f t="shared" si="2"/>
        <v>木</v>
      </c>
      <c r="E61" t="str">
        <f>IFERROR(VLOOKUP(A61,'HOL（2027年まで）'!$A:$C,3,0),"")</f>
        <v/>
      </c>
      <c r="F61" s="561"/>
      <c r="G61" s="561"/>
    </row>
    <row r="62" spans="1:7">
      <c r="A62" s="558">
        <v>45443</v>
      </c>
      <c r="B62" s="559">
        <f t="shared" si="0"/>
        <v>5</v>
      </c>
      <c r="C62" s="559">
        <f t="shared" si="1"/>
        <v>31</v>
      </c>
      <c r="D62" s="559" t="str">
        <f t="shared" si="2"/>
        <v>金</v>
      </c>
      <c r="E62" t="str">
        <f>IFERROR(VLOOKUP(A62,'HOL（2027年まで）'!$A:$C,3,0),"")</f>
        <v/>
      </c>
      <c r="F62" s="561"/>
      <c r="G62" s="561"/>
    </row>
    <row r="63" spans="1:7">
      <c r="A63" s="558">
        <v>45444</v>
      </c>
      <c r="B63" s="559">
        <f t="shared" si="0"/>
        <v>6</v>
      </c>
      <c r="C63" s="559">
        <f t="shared" si="1"/>
        <v>1</v>
      </c>
      <c r="D63" s="559" t="str">
        <f t="shared" si="2"/>
        <v>土</v>
      </c>
      <c r="E63" t="str">
        <f>IFERROR(VLOOKUP(A63,'HOL（2027年まで）'!$A:$C,3,0),"")</f>
        <v/>
      </c>
      <c r="F63" s="561"/>
      <c r="G63" s="561"/>
    </row>
    <row r="64" spans="1:7">
      <c r="A64" s="558">
        <v>45445</v>
      </c>
      <c r="B64" s="559">
        <f t="shared" si="0"/>
        <v>6</v>
      </c>
      <c r="C64" s="559">
        <f t="shared" si="1"/>
        <v>2</v>
      </c>
      <c r="D64" s="559" t="str">
        <f t="shared" si="2"/>
        <v>日</v>
      </c>
      <c r="E64" t="str">
        <f>IFERROR(VLOOKUP(A64,'HOL（2027年まで）'!$A:$C,3,0),"")</f>
        <v/>
      </c>
      <c r="F64" s="561"/>
      <c r="G64" s="561"/>
    </row>
    <row r="65" spans="1:7">
      <c r="A65" s="558">
        <v>45446</v>
      </c>
      <c r="B65" s="559">
        <f t="shared" si="0"/>
        <v>6</v>
      </c>
      <c r="C65" s="559">
        <f t="shared" si="1"/>
        <v>3</v>
      </c>
      <c r="D65" s="559" t="str">
        <f t="shared" si="2"/>
        <v>月</v>
      </c>
      <c r="E65" t="str">
        <f>IFERROR(VLOOKUP(A65,'HOL（2027年まで）'!$A:$C,3,0),"")</f>
        <v/>
      </c>
      <c r="F65" s="561"/>
      <c r="G65" s="561"/>
    </row>
    <row r="66" spans="1:7">
      <c r="A66" s="558">
        <v>45447</v>
      </c>
      <c r="B66" s="559">
        <f t="shared" ref="B66:B129" si="3">MONTH(A66)</f>
        <v>6</v>
      </c>
      <c r="C66" s="559">
        <f t="shared" ref="C66:C129" si="4">DAY(A66)</f>
        <v>4</v>
      </c>
      <c r="D66" s="559" t="str">
        <f t="shared" ref="D66:D129" si="5">TEXT(A66,"aaa")</f>
        <v>火</v>
      </c>
      <c r="E66" t="str">
        <f>IFERROR(VLOOKUP(A66,'HOL（2027年まで）'!$A:$C,3,0),"")</f>
        <v/>
      </c>
      <c r="F66" s="561"/>
      <c r="G66" s="561"/>
    </row>
    <row r="67" spans="1:7">
      <c r="A67" s="558">
        <v>45448</v>
      </c>
      <c r="B67" s="559">
        <f t="shared" si="3"/>
        <v>6</v>
      </c>
      <c r="C67" s="559">
        <f t="shared" si="4"/>
        <v>5</v>
      </c>
      <c r="D67" s="559" t="str">
        <f t="shared" si="5"/>
        <v>水</v>
      </c>
      <c r="E67" t="str">
        <f>IFERROR(VLOOKUP(A67,'HOL（2027年まで）'!$A:$C,3,0),"")</f>
        <v/>
      </c>
      <c r="F67" s="561"/>
      <c r="G67" s="561"/>
    </row>
    <row r="68" spans="1:7">
      <c r="A68" s="558">
        <v>45449</v>
      </c>
      <c r="B68" s="559">
        <f t="shared" si="3"/>
        <v>6</v>
      </c>
      <c r="C68" s="559">
        <f t="shared" si="4"/>
        <v>6</v>
      </c>
      <c r="D68" s="559" t="str">
        <f t="shared" si="5"/>
        <v>木</v>
      </c>
      <c r="E68" t="str">
        <f>IFERROR(VLOOKUP(A68,'HOL（2027年まで）'!$A:$C,3,0),"")</f>
        <v/>
      </c>
      <c r="F68" s="561"/>
      <c r="G68" s="561"/>
    </row>
    <row r="69" spans="1:7">
      <c r="A69" s="558">
        <v>45450</v>
      </c>
      <c r="B69" s="559">
        <f t="shared" si="3"/>
        <v>6</v>
      </c>
      <c r="C69" s="559">
        <f t="shared" si="4"/>
        <v>7</v>
      </c>
      <c r="D69" s="559" t="str">
        <f t="shared" si="5"/>
        <v>金</v>
      </c>
      <c r="E69" t="str">
        <f>IFERROR(VLOOKUP(A69,'HOL（2027年まで）'!$A:$C,3,0),"")</f>
        <v/>
      </c>
      <c r="F69" s="561"/>
      <c r="G69" s="561"/>
    </row>
    <row r="70" spans="1:7">
      <c r="A70" s="558">
        <v>45451</v>
      </c>
      <c r="B70" s="559">
        <f t="shared" si="3"/>
        <v>6</v>
      </c>
      <c r="C70" s="559">
        <f t="shared" si="4"/>
        <v>8</v>
      </c>
      <c r="D70" s="559" t="str">
        <f t="shared" si="5"/>
        <v>土</v>
      </c>
      <c r="E70" t="str">
        <f>IFERROR(VLOOKUP(A70,'HOL（2027年まで）'!$A:$C,3,0),"")</f>
        <v/>
      </c>
      <c r="F70" s="561"/>
      <c r="G70" s="561"/>
    </row>
    <row r="71" spans="1:7">
      <c r="A71" s="558">
        <v>45452</v>
      </c>
      <c r="B71" s="559">
        <f t="shared" si="3"/>
        <v>6</v>
      </c>
      <c r="C71" s="559">
        <f t="shared" si="4"/>
        <v>9</v>
      </c>
      <c r="D71" s="559" t="str">
        <f t="shared" si="5"/>
        <v>日</v>
      </c>
      <c r="E71" t="str">
        <f>IFERROR(VLOOKUP(A71,'HOL（2027年まで）'!$A:$C,3,0),"")</f>
        <v/>
      </c>
      <c r="F71" s="561"/>
      <c r="G71" s="561"/>
    </row>
    <row r="72" spans="1:7">
      <c r="A72" s="558">
        <v>45453</v>
      </c>
      <c r="B72" s="559">
        <f t="shared" si="3"/>
        <v>6</v>
      </c>
      <c r="C72" s="559">
        <f t="shared" si="4"/>
        <v>10</v>
      </c>
      <c r="D72" s="559" t="str">
        <f t="shared" si="5"/>
        <v>月</v>
      </c>
      <c r="E72" t="str">
        <f>IFERROR(VLOOKUP(A72,'HOL（2027年まで）'!$A:$C,3,0),"")</f>
        <v/>
      </c>
      <c r="F72" s="561"/>
      <c r="G72" s="561"/>
    </row>
    <row r="73" spans="1:7">
      <c r="A73" s="558">
        <v>45454</v>
      </c>
      <c r="B73" s="559">
        <f t="shared" si="3"/>
        <v>6</v>
      </c>
      <c r="C73" s="559">
        <f t="shared" si="4"/>
        <v>11</v>
      </c>
      <c r="D73" s="559" t="str">
        <f t="shared" si="5"/>
        <v>火</v>
      </c>
      <c r="E73" t="str">
        <f>IFERROR(VLOOKUP(A73,'HOL（2027年まで）'!$A:$C,3,0),"")</f>
        <v/>
      </c>
      <c r="F73" s="561"/>
      <c r="G73" s="561"/>
    </row>
    <row r="74" spans="1:7">
      <c r="A74" s="558">
        <v>45455</v>
      </c>
      <c r="B74" s="559">
        <f t="shared" si="3"/>
        <v>6</v>
      </c>
      <c r="C74" s="559">
        <f t="shared" si="4"/>
        <v>12</v>
      </c>
      <c r="D74" s="559" t="str">
        <f t="shared" si="5"/>
        <v>水</v>
      </c>
      <c r="E74" t="str">
        <f>IFERROR(VLOOKUP(A74,'HOL（2027年まで）'!$A:$C,3,0),"")</f>
        <v/>
      </c>
      <c r="F74" s="561"/>
      <c r="G74" s="561"/>
    </row>
    <row r="75" spans="1:7">
      <c r="A75" s="558">
        <v>45456</v>
      </c>
      <c r="B75" s="559">
        <f t="shared" si="3"/>
        <v>6</v>
      </c>
      <c r="C75" s="559">
        <f t="shared" si="4"/>
        <v>13</v>
      </c>
      <c r="D75" s="559" t="str">
        <f t="shared" si="5"/>
        <v>木</v>
      </c>
      <c r="E75" t="str">
        <f>IFERROR(VLOOKUP(A75,'HOL（2027年まで）'!$A:$C,3,0),"")</f>
        <v/>
      </c>
      <c r="F75" s="561"/>
      <c r="G75" s="561"/>
    </row>
    <row r="76" spans="1:7">
      <c r="A76" s="558">
        <v>45457</v>
      </c>
      <c r="B76" s="559">
        <f t="shared" si="3"/>
        <v>6</v>
      </c>
      <c r="C76" s="559">
        <f t="shared" si="4"/>
        <v>14</v>
      </c>
      <c r="D76" s="559" t="str">
        <f t="shared" si="5"/>
        <v>金</v>
      </c>
      <c r="E76" t="str">
        <f>IFERROR(VLOOKUP(A76,'HOL（2027年まで）'!$A:$C,3,0),"")</f>
        <v/>
      </c>
      <c r="F76" s="561"/>
      <c r="G76" s="561"/>
    </row>
    <row r="77" spans="1:7">
      <c r="A77" s="558">
        <v>45458</v>
      </c>
      <c r="B77" s="559">
        <f t="shared" si="3"/>
        <v>6</v>
      </c>
      <c r="C77" s="559">
        <f t="shared" si="4"/>
        <v>15</v>
      </c>
      <c r="D77" s="559" t="str">
        <f t="shared" si="5"/>
        <v>土</v>
      </c>
      <c r="E77" t="str">
        <f>IFERROR(VLOOKUP(A77,'HOL（2027年まで）'!$A:$C,3,0),"")</f>
        <v/>
      </c>
      <c r="F77" s="561"/>
      <c r="G77" s="561"/>
    </row>
    <row r="78" spans="1:7">
      <c r="A78" s="558">
        <v>45459</v>
      </c>
      <c r="B78" s="559">
        <f t="shared" si="3"/>
        <v>6</v>
      </c>
      <c r="C78" s="559">
        <f t="shared" si="4"/>
        <v>16</v>
      </c>
      <c r="D78" s="559" t="str">
        <f t="shared" si="5"/>
        <v>日</v>
      </c>
      <c r="E78" t="str">
        <f>IFERROR(VLOOKUP(A78,'HOL（2027年まで）'!$A:$C,3,0),"")</f>
        <v/>
      </c>
      <c r="F78" s="561"/>
      <c r="G78" s="561"/>
    </row>
    <row r="79" spans="1:7">
      <c r="A79" s="558">
        <v>45460</v>
      </c>
      <c r="B79" s="559">
        <f t="shared" si="3"/>
        <v>6</v>
      </c>
      <c r="C79" s="559">
        <f t="shared" si="4"/>
        <v>17</v>
      </c>
      <c r="D79" s="559" t="str">
        <f t="shared" si="5"/>
        <v>月</v>
      </c>
      <c r="E79" t="str">
        <f>IFERROR(VLOOKUP(A79,'HOL（2027年まで）'!$A:$C,3,0),"")</f>
        <v/>
      </c>
      <c r="F79" s="561"/>
      <c r="G79" s="561"/>
    </row>
    <row r="80" spans="1:7">
      <c r="A80" s="558">
        <v>45461</v>
      </c>
      <c r="B80" s="559">
        <f t="shared" si="3"/>
        <v>6</v>
      </c>
      <c r="C80" s="559">
        <f t="shared" si="4"/>
        <v>18</v>
      </c>
      <c r="D80" s="559" t="str">
        <f t="shared" si="5"/>
        <v>火</v>
      </c>
      <c r="E80" t="str">
        <f>IFERROR(VLOOKUP(A80,'HOL（2027年まで）'!$A:$C,3,0),"")</f>
        <v/>
      </c>
      <c r="F80" s="561"/>
      <c r="G80" s="561"/>
    </row>
    <row r="81" spans="1:7">
      <c r="A81" s="558">
        <v>45462</v>
      </c>
      <c r="B81" s="559">
        <f t="shared" si="3"/>
        <v>6</v>
      </c>
      <c r="C81" s="559">
        <f t="shared" si="4"/>
        <v>19</v>
      </c>
      <c r="D81" s="559" t="str">
        <f t="shared" si="5"/>
        <v>水</v>
      </c>
      <c r="E81" t="str">
        <f>IFERROR(VLOOKUP(A81,'HOL（2027年まで）'!$A:$C,3,0),"")</f>
        <v/>
      </c>
      <c r="F81" s="561"/>
      <c r="G81" s="561"/>
    </row>
    <row r="82" spans="1:7">
      <c r="A82" s="558">
        <v>45463</v>
      </c>
      <c r="B82" s="559">
        <f t="shared" si="3"/>
        <v>6</v>
      </c>
      <c r="C82" s="559">
        <f t="shared" si="4"/>
        <v>20</v>
      </c>
      <c r="D82" s="559" t="str">
        <f t="shared" si="5"/>
        <v>木</v>
      </c>
      <c r="E82" t="str">
        <f>IFERROR(VLOOKUP(A82,'HOL（2027年まで）'!$A:$C,3,0),"")</f>
        <v/>
      </c>
      <c r="F82" s="561"/>
      <c r="G82" s="561"/>
    </row>
    <row r="83" spans="1:7">
      <c r="A83" s="558">
        <v>45464</v>
      </c>
      <c r="B83" s="559">
        <f t="shared" si="3"/>
        <v>6</v>
      </c>
      <c r="C83" s="559">
        <f t="shared" si="4"/>
        <v>21</v>
      </c>
      <c r="D83" s="559" t="str">
        <f t="shared" si="5"/>
        <v>金</v>
      </c>
      <c r="E83" t="str">
        <f>IFERROR(VLOOKUP(A83,'HOL（2027年まで）'!$A:$C,3,0),"")</f>
        <v/>
      </c>
      <c r="F83" s="561"/>
      <c r="G83" s="561"/>
    </row>
    <row r="84" spans="1:7">
      <c r="A84" s="558">
        <v>45465</v>
      </c>
      <c r="B84" s="559">
        <f t="shared" si="3"/>
        <v>6</v>
      </c>
      <c r="C84" s="559">
        <f t="shared" si="4"/>
        <v>22</v>
      </c>
      <c r="D84" s="559" t="str">
        <f t="shared" si="5"/>
        <v>土</v>
      </c>
      <c r="E84" t="str">
        <f>IFERROR(VLOOKUP(A84,'HOL（2027年まで）'!$A:$C,3,0),"")</f>
        <v/>
      </c>
      <c r="F84" s="561"/>
      <c r="G84" s="561"/>
    </row>
    <row r="85" spans="1:7">
      <c r="A85" s="558">
        <v>45466</v>
      </c>
      <c r="B85" s="559">
        <f t="shared" si="3"/>
        <v>6</v>
      </c>
      <c r="C85" s="559">
        <f t="shared" si="4"/>
        <v>23</v>
      </c>
      <c r="D85" s="559" t="str">
        <f t="shared" si="5"/>
        <v>日</v>
      </c>
      <c r="E85" t="str">
        <f>IFERROR(VLOOKUP(A85,'HOL（2027年まで）'!$A:$C,3,0),"")</f>
        <v/>
      </c>
      <c r="F85" s="561"/>
      <c r="G85" s="561"/>
    </row>
    <row r="86" spans="1:7">
      <c r="A86" s="558">
        <v>45467</v>
      </c>
      <c r="B86" s="559">
        <f t="shared" si="3"/>
        <v>6</v>
      </c>
      <c r="C86" s="559">
        <f t="shared" si="4"/>
        <v>24</v>
      </c>
      <c r="D86" s="559" t="str">
        <f t="shared" si="5"/>
        <v>月</v>
      </c>
      <c r="E86" t="str">
        <f>IFERROR(VLOOKUP(A86,'HOL（2027年まで）'!$A:$C,3,0),"")</f>
        <v/>
      </c>
      <c r="F86" s="561"/>
      <c r="G86" s="561"/>
    </row>
    <row r="87" spans="1:7">
      <c r="A87" s="558">
        <v>45468</v>
      </c>
      <c r="B87" s="559">
        <f t="shared" si="3"/>
        <v>6</v>
      </c>
      <c r="C87" s="559">
        <f t="shared" si="4"/>
        <v>25</v>
      </c>
      <c r="D87" s="559" t="str">
        <f t="shared" si="5"/>
        <v>火</v>
      </c>
      <c r="E87" t="str">
        <f>IFERROR(VLOOKUP(A87,'HOL（2027年まで）'!$A:$C,3,0),"")</f>
        <v/>
      </c>
      <c r="F87" s="561"/>
      <c r="G87" s="561"/>
    </row>
    <row r="88" spans="1:7">
      <c r="A88" s="558">
        <v>45469</v>
      </c>
      <c r="B88" s="559">
        <f t="shared" si="3"/>
        <v>6</v>
      </c>
      <c r="C88" s="559">
        <f t="shared" si="4"/>
        <v>26</v>
      </c>
      <c r="D88" s="559" t="str">
        <f t="shared" si="5"/>
        <v>水</v>
      </c>
      <c r="E88" t="str">
        <f>IFERROR(VLOOKUP(A88,'HOL（2027年まで）'!$A:$C,3,0),"")</f>
        <v/>
      </c>
      <c r="F88" s="561"/>
      <c r="G88" s="561"/>
    </row>
    <row r="89" spans="1:7">
      <c r="A89" s="558">
        <v>45470</v>
      </c>
      <c r="B89" s="559">
        <f t="shared" si="3"/>
        <v>6</v>
      </c>
      <c r="C89" s="559">
        <f t="shared" si="4"/>
        <v>27</v>
      </c>
      <c r="D89" s="559" t="str">
        <f t="shared" si="5"/>
        <v>木</v>
      </c>
      <c r="E89" t="str">
        <f>IFERROR(VLOOKUP(A89,'HOL（2027年まで）'!$A:$C,3,0),"")</f>
        <v/>
      </c>
      <c r="F89" s="561"/>
      <c r="G89" s="561"/>
    </row>
    <row r="90" spans="1:7">
      <c r="A90" s="558">
        <v>45471</v>
      </c>
      <c r="B90" s="559">
        <f t="shared" si="3"/>
        <v>6</v>
      </c>
      <c r="C90" s="559">
        <f t="shared" si="4"/>
        <v>28</v>
      </c>
      <c r="D90" s="559" t="str">
        <f t="shared" si="5"/>
        <v>金</v>
      </c>
      <c r="E90" t="str">
        <f>IFERROR(VLOOKUP(A90,'HOL（2027年まで）'!$A:$C,3,0),"")</f>
        <v/>
      </c>
      <c r="F90" s="561"/>
      <c r="G90" s="561"/>
    </row>
    <row r="91" spans="1:7">
      <c r="A91" s="558">
        <v>45472</v>
      </c>
      <c r="B91" s="559">
        <f t="shared" si="3"/>
        <v>6</v>
      </c>
      <c r="C91" s="559">
        <f t="shared" si="4"/>
        <v>29</v>
      </c>
      <c r="D91" s="559" t="str">
        <f t="shared" si="5"/>
        <v>土</v>
      </c>
      <c r="E91" t="str">
        <f>IFERROR(VLOOKUP(A91,'HOL（2027年まで）'!$A:$C,3,0),"")</f>
        <v/>
      </c>
      <c r="F91" s="561"/>
      <c r="G91" s="561"/>
    </row>
    <row r="92" spans="1:7">
      <c r="A92" s="558">
        <v>45473</v>
      </c>
      <c r="B92" s="559">
        <f t="shared" si="3"/>
        <v>6</v>
      </c>
      <c r="C92" s="559">
        <f t="shared" si="4"/>
        <v>30</v>
      </c>
      <c r="D92" s="559" t="str">
        <f t="shared" si="5"/>
        <v>日</v>
      </c>
      <c r="E92" t="str">
        <f>IFERROR(VLOOKUP(A92,'HOL（2027年まで）'!$A:$C,3,0),"")</f>
        <v/>
      </c>
      <c r="F92" s="561"/>
      <c r="G92" s="561"/>
    </row>
    <row r="93" spans="1:7">
      <c r="A93" s="558">
        <v>45474</v>
      </c>
      <c r="B93" s="559">
        <f t="shared" si="3"/>
        <v>7</v>
      </c>
      <c r="C93" s="559">
        <f t="shared" si="4"/>
        <v>1</v>
      </c>
      <c r="D93" s="559" t="str">
        <f t="shared" si="5"/>
        <v>月</v>
      </c>
      <c r="E93" t="str">
        <f>IFERROR(VLOOKUP(A93,'HOL（2027年まで）'!$A:$C,3,0),"")</f>
        <v/>
      </c>
      <c r="F93" s="561"/>
      <c r="G93" s="561"/>
    </row>
    <row r="94" spans="1:7">
      <c r="A94" s="558">
        <v>45475</v>
      </c>
      <c r="B94" s="559">
        <f t="shared" si="3"/>
        <v>7</v>
      </c>
      <c r="C94" s="559">
        <f t="shared" si="4"/>
        <v>2</v>
      </c>
      <c r="D94" s="559" t="str">
        <f t="shared" si="5"/>
        <v>火</v>
      </c>
      <c r="E94" t="str">
        <f>IFERROR(VLOOKUP(A94,'HOL（2027年まで）'!$A:$C,3,0),"")</f>
        <v/>
      </c>
      <c r="F94" s="561"/>
      <c r="G94" s="561"/>
    </row>
    <row r="95" spans="1:7">
      <c r="A95" s="558">
        <v>45476</v>
      </c>
      <c r="B95" s="559">
        <f t="shared" si="3"/>
        <v>7</v>
      </c>
      <c r="C95" s="559">
        <f t="shared" si="4"/>
        <v>3</v>
      </c>
      <c r="D95" s="559" t="str">
        <f t="shared" si="5"/>
        <v>水</v>
      </c>
      <c r="E95" t="str">
        <f>IFERROR(VLOOKUP(A95,'HOL（2027年まで）'!$A:$C,3,0),"")</f>
        <v/>
      </c>
      <c r="F95" s="561"/>
      <c r="G95" s="561"/>
    </row>
    <row r="96" spans="1:7">
      <c r="A96" s="558">
        <v>45477</v>
      </c>
      <c r="B96" s="559">
        <f t="shared" si="3"/>
        <v>7</v>
      </c>
      <c r="C96" s="559">
        <f t="shared" si="4"/>
        <v>4</v>
      </c>
      <c r="D96" s="559" t="str">
        <f t="shared" si="5"/>
        <v>木</v>
      </c>
      <c r="E96" t="str">
        <f>IFERROR(VLOOKUP(A96,'HOL（2027年まで）'!$A:$C,3,0),"")</f>
        <v/>
      </c>
      <c r="F96" s="561"/>
      <c r="G96" s="561"/>
    </row>
    <row r="97" spans="1:7">
      <c r="A97" s="558">
        <v>45478</v>
      </c>
      <c r="B97" s="559">
        <f t="shared" si="3"/>
        <v>7</v>
      </c>
      <c r="C97" s="559">
        <f t="shared" si="4"/>
        <v>5</v>
      </c>
      <c r="D97" s="559" t="str">
        <f t="shared" si="5"/>
        <v>金</v>
      </c>
      <c r="E97" t="str">
        <f>IFERROR(VLOOKUP(A97,'HOL（2027年まで）'!$A:$C,3,0),"")</f>
        <v/>
      </c>
      <c r="F97" s="561"/>
      <c r="G97" s="561"/>
    </row>
    <row r="98" spans="1:7">
      <c r="A98" s="558">
        <v>45479</v>
      </c>
      <c r="B98" s="559">
        <f t="shared" si="3"/>
        <v>7</v>
      </c>
      <c r="C98" s="559">
        <f t="shared" si="4"/>
        <v>6</v>
      </c>
      <c r="D98" s="559" t="str">
        <f t="shared" si="5"/>
        <v>土</v>
      </c>
      <c r="E98" t="str">
        <f>IFERROR(VLOOKUP(A98,'HOL（2027年まで）'!$A:$C,3,0),"")</f>
        <v/>
      </c>
      <c r="F98" s="561"/>
      <c r="G98" s="561"/>
    </row>
    <row r="99" spans="1:7">
      <c r="A99" s="558">
        <v>45480</v>
      </c>
      <c r="B99" s="559">
        <f t="shared" si="3"/>
        <v>7</v>
      </c>
      <c r="C99" s="559">
        <f t="shared" si="4"/>
        <v>7</v>
      </c>
      <c r="D99" s="559" t="str">
        <f t="shared" si="5"/>
        <v>日</v>
      </c>
      <c r="E99" t="str">
        <f>IFERROR(VLOOKUP(A99,'HOL（2027年まで）'!$A:$C,3,0),"")</f>
        <v/>
      </c>
      <c r="F99" s="561"/>
      <c r="G99" s="561"/>
    </row>
    <row r="100" spans="1:7">
      <c r="A100" s="558">
        <v>45481</v>
      </c>
      <c r="B100" s="559">
        <f t="shared" si="3"/>
        <v>7</v>
      </c>
      <c r="C100" s="559">
        <f t="shared" si="4"/>
        <v>8</v>
      </c>
      <c r="D100" s="559" t="str">
        <f t="shared" si="5"/>
        <v>月</v>
      </c>
      <c r="E100" t="str">
        <f>IFERROR(VLOOKUP(A100,'HOL（2027年まで）'!$A:$C,3,0),"")</f>
        <v/>
      </c>
      <c r="F100" s="561"/>
      <c r="G100" s="561"/>
    </row>
    <row r="101" spans="1:7">
      <c r="A101" s="558">
        <v>45482</v>
      </c>
      <c r="B101" s="559">
        <f t="shared" si="3"/>
        <v>7</v>
      </c>
      <c r="C101" s="559">
        <f t="shared" si="4"/>
        <v>9</v>
      </c>
      <c r="D101" s="559" t="str">
        <f t="shared" si="5"/>
        <v>火</v>
      </c>
      <c r="E101" t="str">
        <f>IFERROR(VLOOKUP(A101,'HOL（2027年まで）'!$A:$C,3,0),"")</f>
        <v/>
      </c>
      <c r="F101" s="561"/>
      <c r="G101" s="561"/>
    </row>
    <row r="102" spans="1:7">
      <c r="A102" s="558">
        <v>45483</v>
      </c>
      <c r="B102" s="559">
        <f t="shared" si="3"/>
        <v>7</v>
      </c>
      <c r="C102" s="559">
        <f t="shared" si="4"/>
        <v>10</v>
      </c>
      <c r="D102" s="559" t="str">
        <f t="shared" si="5"/>
        <v>水</v>
      </c>
      <c r="E102" t="str">
        <f>IFERROR(VLOOKUP(A102,'HOL（2027年まで）'!$A:$C,3,0),"")</f>
        <v/>
      </c>
      <c r="F102" s="561"/>
      <c r="G102" s="561"/>
    </row>
    <row r="103" spans="1:7">
      <c r="A103" s="558">
        <v>45484</v>
      </c>
      <c r="B103" s="559">
        <f t="shared" si="3"/>
        <v>7</v>
      </c>
      <c r="C103" s="559">
        <f t="shared" si="4"/>
        <v>11</v>
      </c>
      <c r="D103" s="559" t="str">
        <f t="shared" si="5"/>
        <v>木</v>
      </c>
      <c r="E103" t="str">
        <f>IFERROR(VLOOKUP(A103,'HOL（2027年まで）'!$A:$C,3,0),"")</f>
        <v/>
      </c>
      <c r="F103" s="561"/>
      <c r="G103" s="561"/>
    </row>
    <row r="104" spans="1:7">
      <c r="A104" s="558">
        <v>45485</v>
      </c>
      <c r="B104" s="559">
        <f t="shared" si="3"/>
        <v>7</v>
      </c>
      <c r="C104" s="559">
        <f t="shared" si="4"/>
        <v>12</v>
      </c>
      <c r="D104" s="559" t="str">
        <f t="shared" si="5"/>
        <v>金</v>
      </c>
      <c r="E104" t="str">
        <f>IFERROR(VLOOKUP(A104,'HOL（2027年まで）'!$A:$C,3,0),"")</f>
        <v/>
      </c>
      <c r="F104" s="561"/>
      <c r="G104" s="561"/>
    </row>
    <row r="105" spans="1:7">
      <c r="A105" s="558">
        <v>45486</v>
      </c>
      <c r="B105" s="559">
        <f t="shared" si="3"/>
        <v>7</v>
      </c>
      <c r="C105" s="559">
        <f t="shared" si="4"/>
        <v>13</v>
      </c>
      <c r="D105" s="559" t="str">
        <f t="shared" si="5"/>
        <v>土</v>
      </c>
      <c r="E105" t="str">
        <f>IFERROR(VLOOKUP(A105,'HOL（2027年まで）'!$A:$C,3,0),"")</f>
        <v/>
      </c>
      <c r="F105" s="561"/>
      <c r="G105" s="561"/>
    </row>
    <row r="106" spans="1:7">
      <c r="A106" s="558">
        <v>45487</v>
      </c>
      <c r="B106" s="559">
        <f t="shared" si="3"/>
        <v>7</v>
      </c>
      <c r="C106" s="559">
        <f t="shared" si="4"/>
        <v>14</v>
      </c>
      <c r="D106" s="559" t="str">
        <f t="shared" si="5"/>
        <v>日</v>
      </c>
      <c r="E106" t="str">
        <f>IFERROR(VLOOKUP(A106,'HOL（2027年まで）'!$A:$C,3,0),"")</f>
        <v/>
      </c>
      <c r="F106" s="561"/>
      <c r="G106" s="561"/>
    </row>
    <row r="107" spans="1:7">
      <c r="A107" s="558">
        <v>45488</v>
      </c>
      <c r="B107" s="559">
        <f t="shared" si="3"/>
        <v>7</v>
      </c>
      <c r="C107" s="559">
        <f t="shared" si="4"/>
        <v>15</v>
      </c>
      <c r="D107" s="559" t="str">
        <f t="shared" si="5"/>
        <v>月</v>
      </c>
      <c r="E107" t="str">
        <f>IFERROR(VLOOKUP(A107,'HOL（2027年まで）'!$A:$C,3,0),"")</f>
        <v>海の日</v>
      </c>
      <c r="F107" s="561"/>
      <c r="G107" s="561"/>
    </row>
    <row r="108" spans="1:7">
      <c r="A108" s="558">
        <v>45489</v>
      </c>
      <c r="B108" s="559">
        <f t="shared" si="3"/>
        <v>7</v>
      </c>
      <c r="C108" s="559">
        <f t="shared" si="4"/>
        <v>16</v>
      </c>
      <c r="D108" s="559" t="str">
        <f t="shared" si="5"/>
        <v>火</v>
      </c>
      <c r="E108" t="str">
        <f>IFERROR(VLOOKUP(A108,'HOL（2027年まで）'!$A:$C,3,0),"")</f>
        <v/>
      </c>
      <c r="F108" s="561"/>
      <c r="G108" s="561"/>
    </row>
    <row r="109" spans="1:7">
      <c r="A109" s="558">
        <v>45490</v>
      </c>
      <c r="B109" s="559">
        <f t="shared" si="3"/>
        <v>7</v>
      </c>
      <c r="C109" s="559">
        <f t="shared" si="4"/>
        <v>17</v>
      </c>
      <c r="D109" s="559" t="str">
        <f t="shared" si="5"/>
        <v>水</v>
      </c>
      <c r="E109" t="str">
        <f>IFERROR(VLOOKUP(A109,'HOL（2027年まで）'!$A:$C,3,0),"")</f>
        <v/>
      </c>
      <c r="F109" s="561"/>
      <c r="G109" s="561"/>
    </row>
    <row r="110" spans="1:7">
      <c r="A110" s="558">
        <v>45491</v>
      </c>
      <c r="B110" s="559">
        <f t="shared" si="3"/>
        <v>7</v>
      </c>
      <c r="C110" s="559">
        <f t="shared" si="4"/>
        <v>18</v>
      </c>
      <c r="D110" s="559" t="str">
        <f t="shared" si="5"/>
        <v>木</v>
      </c>
      <c r="E110" t="str">
        <f>IFERROR(VLOOKUP(A110,'HOL（2027年まで）'!$A:$C,3,0),"")</f>
        <v/>
      </c>
      <c r="F110" s="561"/>
      <c r="G110" s="561"/>
    </row>
    <row r="111" spans="1:7">
      <c r="A111" s="558">
        <v>45492</v>
      </c>
      <c r="B111" s="559">
        <f t="shared" si="3"/>
        <v>7</v>
      </c>
      <c r="C111" s="559">
        <f t="shared" si="4"/>
        <v>19</v>
      </c>
      <c r="D111" s="559" t="str">
        <f t="shared" si="5"/>
        <v>金</v>
      </c>
      <c r="E111" t="str">
        <f>IFERROR(VLOOKUP(A111,'HOL（2027年まで）'!$A:$C,3,0),"")</f>
        <v/>
      </c>
      <c r="F111" s="561"/>
      <c r="G111" s="561"/>
    </row>
    <row r="112" spans="1:7">
      <c r="A112" s="558">
        <v>45493</v>
      </c>
      <c r="B112" s="559">
        <f t="shared" si="3"/>
        <v>7</v>
      </c>
      <c r="C112" s="559">
        <f t="shared" si="4"/>
        <v>20</v>
      </c>
      <c r="D112" s="559" t="str">
        <f t="shared" si="5"/>
        <v>土</v>
      </c>
      <c r="E112" t="str">
        <f>IFERROR(VLOOKUP(A112,'HOL（2027年まで）'!$A:$C,3,0),"")</f>
        <v/>
      </c>
      <c r="F112" s="561"/>
      <c r="G112" s="561"/>
    </row>
    <row r="113" spans="1:7">
      <c r="A113" s="558">
        <v>45494</v>
      </c>
      <c r="B113" s="559">
        <f t="shared" si="3"/>
        <v>7</v>
      </c>
      <c r="C113" s="559">
        <f t="shared" si="4"/>
        <v>21</v>
      </c>
      <c r="D113" s="559" t="str">
        <f t="shared" si="5"/>
        <v>日</v>
      </c>
      <c r="E113" t="str">
        <f>IFERROR(VLOOKUP(A113,'HOL（2027年まで）'!$A:$C,3,0),"")</f>
        <v/>
      </c>
      <c r="F113" s="561"/>
      <c r="G113" s="561"/>
    </row>
    <row r="114" spans="1:7">
      <c r="A114" s="558">
        <v>45495</v>
      </c>
      <c r="B114" s="559">
        <f t="shared" si="3"/>
        <v>7</v>
      </c>
      <c r="C114" s="559">
        <f t="shared" si="4"/>
        <v>22</v>
      </c>
      <c r="D114" s="559" t="str">
        <f t="shared" si="5"/>
        <v>月</v>
      </c>
      <c r="E114" t="str">
        <f>IFERROR(VLOOKUP(A114,'HOL（2027年まで）'!$A:$C,3,0),"")</f>
        <v/>
      </c>
      <c r="F114" s="561"/>
      <c r="G114" s="561"/>
    </row>
    <row r="115" spans="1:7">
      <c r="A115" s="558">
        <v>45496</v>
      </c>
      <c r="B115" s="559">
        <f t="shared" si="3"/>
        <v>7</v>
      </c>
      <c r="C115" s="559">
        <f t="shared" si="4"/>
        <v>23</v>
      </c>
      <c r="D115" s="559" t="str">
        <f t="shared" si="5"/>
        <v>火</v>
      </c>
      <c r="E115" t="str">
        <f>IFERROR(VLOOKUP(A115,'HOL（2027年まで）'!$A:$C,3,0),"")</f>
        <v/>
      </c>
      <c r="F115" s="561"/>
      <c r="G115" s="561"/>
    </row>
    <row r="116" spans="1:7">
      <c r="A116" s="558">
        <v>45497</v>
      </c>
      <c r="B116" s="559">
        <f t="shared" si="3"/>
        <v>7</v>
      </c>
      <c r="C116" s="559">
        <f t="shared" si="4"/>
        <v>24</v>
      </c>
      <c r="D116" s="559" t="str">
        <f t="shared" si="5"/>
        <v>水</v>
      </c>
      <c r="E116" t="str">
        <f>IFERROR(VLOOKUP(A116,'HOL（2027年まで）'!$A:$C,3,0),"")</f>
        <v/>
      </c>
      <c r="F116" s="561"/>
      <c r="G116" s="561"/>
    </row>
    <row r="117" spans="1:7">
      <c r="A117" s="558">
        <v>45498</v>
      </c>
      <c r="B117" s="559">
        <f t="shared" si="3"/>
        <v>7</v>
      </c>
      <c r="C117" s="559">
        <f t="shared" si="4"/>
        <v>25</v>
      </c>
      <c r="D117" s="559" t="str">
        <f t="shared" si="5"/>
        <v>木</v>
      </c>
      <c r="E117" t="str">
        <f>IFERROR(VLOOKUP(A117,'HOL（2027年まで）'!$A:$C,3,0),"")</f>
        <v/>
      </c>
      <c r="F117" s="561"/>
      <c r="G117" s="561"/>
    </row>
    <row r="118" spans="1:7">
      <c r="A118" s="558">
        <v>45499</v>
      </c>
      <c r="B118" s="559">
        <f t="shared" si="3"/>
        <v>7</v>
      </c>
      <c r="C118" s="559">
        <f t="shared" si="4"/>
        <v>26</v>
      </c>
      <c r="D118" s="559" t="str">
        <f t="shared" si="5"/>
        <v>金</v>
      </c>
      <c r="E118" t="str">
        <f>IFERROR(VLOOKUP(A118,'HOL（2027年まで）'!$A:$C,3,0),"")</f>
        <v/>
      </c>
      <c r="F118" s="561"/>
      <c r="G118" s="561"/>
    </row>
    <row r="119" spans="1:7">
      <c r="A119" s="558">
        <v>45500</v>
      </c>
      <c r="B119" s="559">
        <f t="shared" si="3"/>
        <v>7</v>
      </c>
      <c r="C119" s="559">
        <f t="shared" si="4"/>
        <v>27</v>
      </c>
      <c r="D119" s="559" t="str">
        <f t="shared" si="5"/>
        <v>土</v>
      </c>
      <c r="E119" t="str">
        <f>IFERROR(VLOOKUP(A119,'HOL（2027年まで）'!$A:$C,3,0),"")</f>
        <v/>
      </c>
      <c r="F119" s="561"/>
      <c r="G119" s="561"/>
    </row>
    <row r="120" spans="1:7">
      <c r="A120" s="558">
        <v>45501</v>
      </c>
      <c r="B120" s="559">
        <f t="shared" si="3"/>
        <v>7</v>
      </c>
      <c r="C120" s="559">
        <f t="shared" si="4"/>
        <v>28</v>
      </c>
      <c r="D120" s="559" t="str">
        <f t="shared" si="5"/>
        <v>日</v>
      </c>
      <c r="E120" t="str">
        <f>IFERROR(VLOOKUP(A120,'HOL（2027年まで）'!$A:$C,3,0),"")</f>
        <v/>
      </c>
      <c r="F120" s="561"/>
      <c r="G120" s="561"/>
    </row>
    <row r="121" spans="1:7">
      <c r="A121" s="558">
        <v>45502</v>
      </c>
      <c r="B121" s="559">
        <f t="shared" si="3"/>
        <v>7</v>
      </c>
      <c r="C121" s="559">
        <f t="shared" si="4"/>
        <v>29</v>
      </c>
      <c r="D121" s="559" t="str">
        <f t="shared" si="5"/>
        <v>月</v>
      </c>
      <c r="E121" t="str">
        <f>IFERROR(VLOOKUP(A121,'HOL（2027年まで）'!$A:$C,3,0),"")</f>
        <v/>
      </c>
      <c r="F121" s="561"/>
      <c r="G121" s="561"/>
    </row>
    <row r="122" spans="1:7">
      <c r="A122" s="558">
        <v>45503</v>
      </c>
      <c r="B122" s="559">
        <f t="shared" si="3"/>
        <v>7</v>
      </c>
      <c r="C122" s="559">
        <f t="shared" si="4"/>
        <v>30</v>
      </c>
      <c r="D122" s="559" t="str">
        <f t="shared" si="5"/>
        <v>火</v>
      </c>
      <c r="E122" t="str">
        <f>IFERROR(VLOOKUP(A122,'HOL（2027年まで）'!$A:$C,3,0),"")</f>
        <v/>
      </c>
      <c r="F122" s="561"/>
      <c r="G122" s="561"/>
    </row>
    <row r="123" spans="1:7">
      <c r="A123" s="558">
        <v>45504</v>
      </c>
      <c r="B123" s="559">
        <f t="shared" si="3"/>
        <v>7</v>
      </c>
      <c r="C123" s="559">
        <f t="shared" si="4"/>
        <v>31</v>
      </c>
      <c r="D123" s="559" t="str">
        <f t="shared" si="5"/>
        <v>水</v>
      </c>
      <c r="E123" t="str">
        <f>IFERROR(VLOOKUP(A123,'HOL（2027年まで）'!$A:$C,3,0),"")</f>
        <v/>
      </c>
      <c r="F123" s="561"/>
      <c r="G123" s="561"/>
    </row>
    <row r="124" spans="1:7">
      <c r="A124" s="558">
        <v>45505</v>
      </c>
      <c r="B124" s="559">
        <f t="shared" si="3"/>
        <v>8</v>
      </c>
      <c r="C124" s="559">
        <f t="shared" si="4"/>
        <v>1</v>
      </c>
      <c r="D124" s="559" t="str">
        <f t="shared" si="5"/>
        <v>木</v>
      </c>
      <c r="E124" t="str">
        <f>IFERROR(VLOOKUP(A124,'HOL（2027年まで）'!$A:$C,3,0),"")</f>
        <v/>
      </c>
      <c r="F124" s="561"/>
      <c r="G124" s="561"/>
    </row>
    <row r="125" spans="1:7">
      <c r="A125" s="558">
        <v>45506</v>
      </c>
      <c r="B125" s="559">
        <f t="shared" si="3"/>
        <v>8</v>
      </c>
      <c r="C125" s="559">
        <f t="shared" si="4"/>
        <v>2</v>
      </c>
      <c r="D125" s="559" t="str">
        <f t="shared" si="5"/>
        <v>金</v>
      </c>
      <c r="E125" t="str">
        <f>IFERROR(VLOOKUP(A125,'HOL（2027年まで）'!$A:$C,3,0),"")</f>
        <v/>
      </c>
      <c r="F125" s="561"/>
      <c r="G125" s="561"/>
    </row>
    <row r="126" spans="1:7">
      <c r="A126" s="558">
        <v>45507</v>
      </c>
      <c r="B126" s="559">
        <f t="shared" si="3"/>
        <v>8</v>
      </c>
      <c r="C126" s="559">
        <f t="shared" si="4"/>
        <v>3</v>
      </c>
      <c r="D126" s="559" t="str">
        <f t="shared" si="5"/>
        <v>土</v>
      </c>
      <c r="E126" t="str">
        <f>IFERROR(VLOOKUP(A126,'HOL（2027年まで）'!$A:$C,3,0),"")</f>
        <v/>
      </c>
      <c r="F126" s="561"/>
      <c r="G126" s="561"/>
    </row>
    <row r="127" spans="1:7">
      <c r="A127" s="558">
        <v>45508</v>
      </c>
      <c r="B127" s="559">
        <f t="shared" si="3"/>
        <v>8</v>
      </c>
      <c r="C127" s="559">
        <f t="shared" si="4"/>
        <v>4</v>
      </c>
      <c r="D127" s="559" t="str">
        <f t="shared" si="5"/>
        <v>日</v>
      </c>
      <c r="E127" t="str">
        <f>IFERROR(VLOOKUP(A127,'HOL（2027年まで）'!$A:$C,3,0),"")</f>
        <v/>
      </c>
      <c r="F127" s="561"/>
      <c r="G127" s="561"/>
    </row>
    <row r="128" spans="1:7">
      <c r="A128" s="558">
        <v>45509</v>
      </c>
      <c r="B128" s="559">
        <f t="shared" si="3"/>
        <v>8</v>
      </c>
      <c r="C128" s="559">
        <f t="shared" si="4"/>
        <v>5</v>
      </c>
      <c r="D128" s="559" t="str">
        <f t="shared" si="5"/>
        <v>月</v>
      </c>
      <c r="E128" t="str">
        <f>IFERROR(VLOOKUP(A128,'HOL（2027年まで）'!$A:$C,3,0),"")</f>
        <v/>
      </c>
      <c r="F128" s="561"/>
      <c r="G128" s="561"/>
    </row>
    <row r="129" spans="1:7">
      <c r="A129" s="558">
        <v>45510</v>
      </c>
      <c r="B129" s="559">
        <f t="shared" si="3"/>
        <v>8</v>
      </c>
      <c r="C129" s="559">
        <f t="shared" si="4"/>
        <v>6</v>
      </c>
      <c r="D129" s="559" t="str">
        <f t="shared" si="5"/>
        <v>火</v>
      </c>
      <c r="E129" t="str">
        <f>IFERROR(VLOOKUP(A129,'HOL（2027年まで）'!$A:$C,3,0),"")</f>
        <v/>
      </c>
      <c r="F129" s="561"/>
      <c r="G129" s="561"/>
    </row>
    <row r="130" spans="1:7">
      <c r="A130" s="558">
        <v>45511</v>
      </c>
      <c r="B130" s="559">
        <f t="shared" ref="B130:B193" si="6">MONTH(A130)</f>
        <v>8</v>
      </c>
      <c r="C130" s="559">
        <f t="shared" ref="C130:C193" si="7">DAY(A130)</f>
        <v>7</v>
      </c>
      <c r="D130" s="559" t="str">
        <f t="shared" ref="D130:D193" si="8">TEXT(A130,"aaa")</f>
        <v>水</v>
      </c>
      <c r="E130" t="str">
        <f>IFERROR(VLOOKUP(A130,'HOL（2027年まで）'!$A:$C,3,0),"")</f>
        <v/>
      </c>
      <c r="F130" s="561"/>
      <c r="G130" s="561"/>
    </row>
    <row r="131" spans="1:7">
      <c r="A131" s="558">
        <v>45512</v>
      </c>
      <c r="B131" s="559">
        <f t="shared" si="6"/>
        <v>8</v>
      </c>
      <c r="C131" s="559">
        <f t="shared" si="7"/>
        <v>8</v>
      </c>
      <c r="D131" s="559" t="str">
        <f t="shared" si="8"/>
        <v>木</v>
      </c>
      <c r="E131" t="str">
        <f>IFERROR(VLOOKUP(A131,'HOL（2027年まで）'!$A:$C,3,0),"")</f>
        <v/>
      </c>
      <c r="F131" s="561"/>
      <c r="G131" s="561"/>
    </row>
    <row r="132" spans="1:7">
      <c r="A132" s="558">
        <v>45513</v>
      </c>
      <c r="B132" s="559">
        <f t="shared" si="6"/>
        <v>8</v>
      </c>
      <c r="C132" s="559">
        <f t="shared" si="7"/>
        <v>9</v>
      </c>
      <c r="D132" s="559" t="str">
        <f t="shared" si="8"/>
        <v>金</v>
      </c>
      <c r="E132" t="str">
        <f>IFERROR(VLOOKUP(A132,'HOL（2027年まで）'!$A:$C,3,0),"")</f>
        <v/>
      </c>
      <c r="F132" s="561"/>
      <c r="G132" s="561"/>
    </row>
    <row r="133" spans="1:7">
      <c r="A133" s="558">
        <v>45514</v>
      </c>
      <c r="B133" s="559">
        <f t="shared" si="6"/>
        <v>8</v>
      </c>
      <c r="C133" s="559">
        <f t="shared" si="7"/>
        <v>10</v>
      </c>
      <c r="D133" s="559" t="str">
        <f t="shared" si="8"/>
        <v>土</v>
      </c>
      <c r="E133" t="str">
        <f>IFERROR(VLOOKUP(A133,'HOL（2027年まで）'!$A:$C,3,0),"")</f>
        <v/>
      </c>
      <c r="F133" s="561"/>
      <c r="G133" s="561"/>
    </row>
    <row r="134" spans="1:7">
      <c r="A134" s="558">
        <v>45515</v>
      </c>
      <c r="B134" s="559">
        <f t="shared" si="6"/>
        <v>8</v>
      </c>
      <c r="C134" s="559">
        <f t="shared" si="7"/>
        <v>11</v>
      </c>
      <c r="D134" s="559" t="str">
        <f t="shared" si="8"/>
        <v>日</v>
      </c>
      <c r="E134" t="str">
        <f>IFERROR(VLOOKUP(A134,'HOL（2027年まで）'!$A:$C,3,0),"")</f>
        <v>山の日</v>
      </c>
      <c r="F134" s="561"/>
      <c r="G134" s="561"/>
    </row>
    <row r="135" spans="1:7">
      <c r="A135" s="558">
        <v>45516</v>
      </c>
      <c r="B135" s="559">
        <f t="shared" si="6"/>
        <v>8</v>
      </c>
      <c r="C135" s="559">
        <f t="shared" si="7"/>
        <v>12</v>
      </c>
      <c r="D135" s="559" t="str">
        <f t="shared" si="8"/>
        <v>月</v>
      </c>
      <c r="E135" t="str">
        <f>IFERROR(VLOOKUP(A135,'HOL（2027年まで）'!$A:$C,3,0),"")</f>
        <v>振替休日</v>
      </c>
      <c r="F135" s="561"/>
      <c r="G135" s="561"/>
    </row>
    <row r="136" spans="1:7">
      <c r="A136" s="558">
        <v>45517</v>
      </c>
      <c r="B136" s="559">
        <f t="shared" si="6"/>
        <v>8</v>
      </c>
      <c r="C136" s="559">
        <f t="shared" si="7"/>
        <v>13</v>
      </c>
      <c r="D136" s="559" t="str">
        <f t="shared" si="8"/>
        <v>火</v>
      </c>
      <c r="E136" t="str">
        <f>IFERROR(VLOOKUP(A136,'HOL（2027年まで）'!$A:$C,3,0),"")</f>
        <v/>
      </c>
      <c r="F136" s="561"/>
      <c r="G136" s="561"/>
    </row>
    <row r="137" spans="1:7">
      <c r="A137" s="558">
        <v>45518</v>
      </c>
      <c r="B137" s="559">
        <f t="shared" si="6"/>
        <v>8</v>
      </c>
      <c r="C137" s="559">
        <f t="shared" si="7"/>
        <v>14</v>
      </c>
      <c r="D137" s="559" t="str">
        <f t="shared" si="8"/>
        <v>水</v>
      </c>
      <c r="E137" t="str">
        <f>IFERROR(VLOOKUP(A137,'HOL（2027年まで）'!$A:$C,3,0),"")</f>
        <v/>
      </c>
      <c r="F137" s="561"/>
      <c r="G137" s="561"/>
    </row>
    <row r="138" spans="1:7">
      <c r="A138" s="558">
        <v>45519</v>
      </c>
      <c r="B138" s="559">
        <f t="shared" si="6"/>
        <v>8</v>
      </c>
      <c r="C138" s="559">
        <f t="shared" si="7"/>
        <v>15</v>
      </c>
      <c r="D138" s="559" t="str">
        <f t="shared" si="8"/>
        <v>木</v>
      </c>
      <c r="E138" t="str">
        <f>IFERROR(VLOOKUP(A138,'HOL（2027年まで）'!$A:$C,3,0),"")</f>
        <v/>
      </c>
      <c r="F138" s="561"/>
      <c r="G138" s="561"/>
    </row>
    <row r="139" spans="1:7">
      <c r="A139" s="558">
        <v>45520</v>
      </c>
      <c r="B139" s="559">
        <f t="shared" si="6"/>
        <v>8</v>
      </c>
      <c r="C139" s="559">
        <f t="shared" si="7"/>
        <v>16</v>
      </c>
      <c r="D139" s="559" t="str">
        <f t="shared" si="8"/>
        <v>金</v>
      </c>
      <c r="E139" t="str">
        <f>IFERROR(VLOOKUP(A139,'HOL（2027年まで）'!$A:$C,3,0),"")</f>
        <v/>
      </c>
      <c r="F139" s="561"/>
      <c r="G139" s="561"/>
    </row>
    <row r="140" spans="1:7">
      <c r="A140" s="558">
        <v>45521</v>
      </c>
      <c r="B140" s="559">
        <f t="shared" si="6"/>
        <v>8</v>
      </c>
      <c r="C140" s="559">
        <f t="shared" si="7"/>
        <v>17</v>
      </c>
      <c r="D140" s="559" t="str">
        <f t="shared" si="8"/>
        <v>土</v>
      </c>
      <c r="E140" t="str">
        <f>IFERROR(VLOOKUP(A140,'HOL（2027年まで）'!$A:$C,3,0),"")</f>
        <v/>
      </c>
      <c r="F140" s="561"/>
      <c r="G140" s="561"/>
    </row>
    <row r="141" spans="1:7">
      <c r="A141" s="558">
        <v>45522</v>
      </c>
      <c r="B141" s="559">
        <f t="shared" si="6"/>
        <v>8</v>
      </c>
      <c r="C141" s="559">
        <f t="shared" si="7"/>
        <v>18</v>
      </c>
      <c r="D141" s="559" t="str">
        <f t="shared" si="8"/>
        <v>日</v>
      </c>
      <c r="E141" t="str">
        <f>IFERROR(VLOOKUP(A141,'HOL（2027年まで）'!$A:$C,3,0),"")</f>
        <v/>
      </c>
      <c r="F141" s="561"/>
      <c r="G141" s="561"/>
    </row>
    <row r="142" spans="1:7">
      <c r="A142" s="558">
        <v>45523</v>
      </c>
      <c r="B142" s="559">
        <f t="shared" si="6"/>
        <v>8</v>
      </c>
      <c r="C142" s="559">
        <f t="shared" si="7"/>
        <v>19</v>
      </c>
      <c r="D142" s="559" t="str">
        <f t="shared" si="8"/>
        <v>月</v>
      </c>
      <c r="E142" t="str">
        <f>IFERROR(VLOOKUP(A142,'HOL（2027年まで）'!$A:$C,3,0),"")</f>
        <v/>
      </c>
      <c r="F142" s="561"/>
      <c r="G142" s="561"/>
    </row>
    <row r="143" spans="1:7">
      <c r="A143" s="558">
        <v>45524</v>
      </c>
      <c r="B143" s="559">
        <f t="shared" si="6"/>
        <v>8</v>
      </c>
      <c r="C143" s="559">
        <f t="shared" si="7"/>
        <v>20</v>
      </c>
      <c r="D143" s="559" t="str">
        <f t="shared" si="8"/>
        <v>火</v>
      </c>
      <c r="E143" t="str">
        <f>IFERROR(VLOOKUP(A143,'HOL（2027年まで）'!$A:$C,3,0),"")</f>
        <v/>
      </c>
      <c r="F143" s="561"/>
      <c r="G143" s="561"/>
    </row>
    <row r="144" spans="1:7">
      <c r="A144" s="558">
        <v>45525</v>
      </c>
      <c r="B144" s="559">
        <f t="shared" si="6"/>
        <v>8</v>
      </c>
      <c r="C144" s="559">
        <f t="shared" si="7"/>
        <v>21</v>
      </c>
      <c r="D144" s="559" t="str">
        <f t="shared" si="8"/>
        <v>水</v>
      </c>
      <c r="E144" t="str">
        <f>IFERROR(VLOOKUP(A144,'HOL（2027年まで）'!$A:$C,3,0),"")</f>
        <v/>
      </c>
      <c r="F144" s="561"/>
      <c r="G144" s="561"/>
    </row>
    <row r="145" spans="1:7">
      <c r="A145" s="558">
        <v>45526</v>
      </c>
      <c r="B145" s="559">
        <f t="shared" si="6"/>
        <v>8</v>
      </c>
      <c r="C145" s="559">
        <f t="shared" si="7"/>
        <v>22</v>
      </c>
      <c r="D145" s="559" t="str">
        <f t="shared" si="8"/>
        <v>木</v>
      </c>
      <c r="E145" t="str">
        <f>IFERROR(VLOOKUP(A145,'HOL（2027年まで）'!$A:$C,3,0),"")</f>
        <v/>
      </c>
      <c r="F145" s="561"/>
      <c r="G145" s="561"/>
    </row>
    <row r="146" spans="1:7">
      <c r="A146" s="558">
        <v>45527</v>
      </c>
      <c r="B146" s="559">
        <f t="shared" si="6"/>
        <v>8</v>
      </c>
      <c r="C146" s="559">
        <f t="shared" si="7"/>
        <v>23</v>
      </c>
      <c r="D146" s="559" t="str">
        <f t="shared" si="8"/>
        <v>金</v>
      </c>
      <c r="E146" t="str">
        <f>IFERROR(VLOOKUP(A146,'HOL（2027年まで）'!$A:$C,3,0),"")</f>
        <v/>
      </c>
      <c r="F146" s="561"/>
      <c r="G146" s="561"/>
    </row>
    <row r="147" spans="1:7">
      <c r="A147" s="558">
        <v>45528</v>
      </c>
      <c r="B147" s="559">
        <f t="shared" si="6"/>
        <v>8</v>
      </c>
      <c r="C147" s="559">
        <f t="shared" si="7"/>
        <v>24</v>
      </c>
      <c r="D147" s="559" t="str">
        <f t="shared" si="8"/>
        <v>土</v>
      </c>
      <c r="E147" t="str">
        <f>IFERROR(VLOOKUP(A147,'HOL（2027年まで）'!$A:$C,3,0),"")</f>
        <v/>
      </c>
      <c r="F147" s="561"/>
      <c r="G147" s="561"/>
    </row>
    <row r="148" spans="1:7">
      <c r="A148" s="558">
        <v>45529</v>
      </c>
      <c r="B148" s="559">
        <f t="shared" si="6"/>
        <v>8</v>
      </c>
      <c r="C148" s="559">
        <f t="shared" si="7"/>
        <v>25</v>
      </c>
      <c r="D148" s="559" t="str">
        <f t="shared" si="8"/>
        <v>日</v>
      </c>
      <c r="E148" t="str">
        <f>IFERROR(VLOOKUP(A148,'HOL（2027年まで）'!$A:$C,3,0),"")</f>
        <v/>
      </c>
      <c r="F148" s="561"/>
      <c r="G148" s="561"/>
    </row>
    <row r="149" spans="1:7">
      <c r="A149" s="558">
        <v>45530</v>
      </c>
      <c r="B149" s="559">
        <f t="shared" si="6"/>
        <v>8</v>
      </c>
      <c r="C149" s="559">
        <f t="shared" si="7"/>
        <v>26</v>
      </c>
      <c r="D149" s="559" t="str">
        <f t="shared" si="8"/>
        <v>月</v>
      </c>
      <c r="E149" t="str">
        <f>IFERROR(VLOOKUP(A149,'HOL（2027年まで）'!$A:$C,3,0),"")</f>
        <v/>
      </c>
      <c r="F149" s="561"/>
      <c r="G149" s="561"/>
    </row>
    <row r="150" spans="1:7">
      <c r="A150" s="558">
        <v>45531</v>
      </c>
      <c r="B150" s="559">
        <f t="shared" si="6"/>
        <v>8</v>
      </c>
      <c r="C150" s="559">
        <f t="shared" si="7"/>
        <v>27</v>
      </c>
      <c r="D150" s="559" t="str">
        <f t="shared" si="8"/>
        <v>火</v>
      </c>
      <c r="E150" t="str">
        <f>IFERROR(VLOOKUP(A150,'HOL（2027年まで）'!$A:$C,3,0),"")</f>
        <v/>
      </c>
      <c r="F150" s="561"/>
      <c r="G150" s="561"/>
    </row>
    <row r="151" spans="1:7">
      <c r="A151" s="558">
        <v>45532</v>
      </c>
      <c r="B151" s="559">
        <f t="shared" si="6"/>
        <v>8</v>
      </c>
      <c r="C151" s="559">
        <f t="shared" si="7"/>
        <v>28</v>
      </c>
      <c r="D151" s="559" t="str">
        <f t="shared" si="8"/>
        <v>水</v>
      </c>
      <c r="E151" t="str">
        <f>IFERROR(VLOOKUP(A151,'HOL（2027年まで）'!$A:$C,3,0),"")</f>
        <v/>
      </c>
      <c r="F151" s="561"/>
      <c r="G151" s="561"/>
    </row>
    <row r="152" spans="1:7">
      <c r="A152" s="558">
        <v>45533</v>
      </c>
      <c r="B152" s="559">
        <f t="shared" si="6"/>
        <v>8</v>
      </c>
      <c r="C152" s="559">
        <f t="shared" si="7"/>
        <v>29</v>
      </c>
      <c r="D152" s="559" t="str">
        <f t="shared" si="8"/>
        <v>木</v>
      </c>
      <c r="E152" t="str">
        <f>IFERROR(VLOOKUP(A152,'HOL（2027年まで）'!$A:$C,3,0),"")</f>
        <v/>
      </c>
      <c r="F152" s="561"/>
      <c r="G152" s="561"/>
    </row>
    <row r="153" spans="1:7">
      <c r="A153" s="558">
        <v>45534</v>
      </c>
      <c r="B153" s="559">
        <f t="shared" si="6"/>
        <v>8</v>
      </c>
      <c r="C153" s="559">
        <f t="shared" si="7"/>
        <v>30</v>
      </c>
      <c r="D153" s="559" t="str">
        <f t="shared" si="8"/>
        <v>金</v>
      </c>
      <c r="E153" t="str">
        <f>IFERROR(VLOOKUP(A153,'HOL（2027年まで）'!$A:$C,3,0),"")</f>
        <v/>
      </c>
      <c r="F153" s="561"/>
      <c r="G153" s="561"/>
    </row>
    <row r="154" spans="1:7">
      <c r="A154" s="558">
        <v>45535</v>
      </c>
      <c r="B154" s="559">
        <f t="shared" si="6"/>
        <v>8</v>
      </c>
      <c r="C154" s="559">
        <f t="shared" si="7"/>
        <v>31</v>
      </c>
      <c r="D154" s="559" t="str">
        <f t="shared" si="8"/>
        <v>土</v>
      </c>
      <c r="E154" t="str">
        <f>IFERROR(VLOOKUP(A154,'HOL（2027年まで）'!$A:$C,3,0),"")</f>
        <v/>
      </c>
      <c r="F154" s="561"/>
      <c r="G154" s="561"/>
    </row>
    <row r="155" spans="1:7">
      <c r="A155" s="558">
        <v>45536</v>
      </c>
      <c r="B155" s="559">
        <f t="shared" si="6"/>
        <v>9</v>
      </c>
      <c r="C155" s="559">
        <f t="shared" si="7"/>
        <v>1</v>
      </c>
      <c r="D155" s="559" t="str">
        <f t="shared" si="8"/>
        <v>日</v>
      </c>
      <c r="E155" t="str">
        <f>IFERROR(VLOOKUP(A155,'HOL（2027年まで）'!$A:$C,3,0),"")</f>
        <v/>
      </c>
      <c r="F155" s="561"/>
      <c r="G155" s="561"/>
    </row>
    <row r="156" spans="1:7">
      <c r="A156" s="558">
        <v>45537</v>
      </c>
      <c r="B156" s="559">
        <f t="shared" si="6"/>
        <v>9</v>
      </c>
      <c r="C156" s="559">
        <f t="shared" si="7"/>
        <v>2</v>
      </c>
      <c r="D156" s="559" t="str">
        <f t="shared" si="8"/>
        <v>月</v>
      </c>
      <c r="E156" t="str">
        <f>IFERROR(VLOOKUP(A156,'HOL（2027年まで）'!$A:$C,3,0),"")</f>
        <v/>
      </c>
      <c r="F156" s="561"/>
      <c r="G156" s="561"/>
    </row>
    <row r="157" spans="1:7">
      <c r="A157" s="558">
        <v>45538</v>
      </c>
      <c r="B157" s="559">
        <f t="shared" si="6"/>
        <v>9</v>
      </c>
      <c r="C157" s="559">
        <f t="shared" si="7"/>
        <v>3</v>
      </c>
      <c r="D157" s="559" t="str">
        <f t="shared" si="8"/>
        <v>火</v>
      </c>
      <c r="E157" t="str">
        <f>IFERROR(VLOOKUP(A157,'HOL（2027年まで）'!$A:$C,3,0),"")</f>
        <v/>
      </c>
      <c r="F157" s="561"/>
      <c r="G157" s="561"/>
    </row>
    <row r="158" spans="1:7">
      <c r="A158" s="558">
        <v>45539</v>
      </c>
      <c r="B158" s="559">
        <f t="shared" si="6"/>
        <v>9</v>
      </c>
      <c r="C158" s="559">
        <f t="shared" si="7"/>
        <v>4</v>
      </c>
      <c r="D158" s="559" t="str">
        <f t="shared" si="8"/>
        <v>水</v>
      </c>
      <c r="E158" t="str">
        <f>IFERROR(VLOOKUP(A158,'HOL（2027年まで）'!$A:$C,3,0),"")</f>
        <v/>
      </c>
      <c r="F158" s="561"/>
      <c r="G158" s="561"/>
    </row>
    <row r="159" spans="1:7">
      <c r="A159" s="558">
        <v>45540</v>
      </c>
      <c r="B159" s="559">
        <f t="shared" si="6"/>
        <v>9</v>
      </c>
      <c r="C159" s="559">
        <f t="shared" si="7"/>
        <v>5</v>
      </c>
      <c r="D159" s="559" t="str">
        <f t="shared" si="8"/>
        <v>木</v>
      </c>
      <c r="E159" t="str">
        <f>IFERROR(VLOOKUP(A159,'HOL（2027年まで）'!$A:$C,3,0),"")</f>
        <v/>
      </c>
      <c r="F159" s="561"/>
      <c r="G159" s="561"/>
    </row>
    <row r="160" spans="1:7">
      <c r="A160" s="558">
        <v>45541</v>
      </c>
      <c r="B160" s="559">
        <f t="shared" si="6"/>
        <v>9</v>
      </c>
      <c r="C160" s="559">
        <f t="shared" si="7"/>
        <v>6</v>
      </c>
      <c r="D160" s="559" t="str">
        <f t="shared" si="8"/>
        <v>金</v>
      </c>
      <c r="E160" t="str">
        <f>IFERROR(VLOOKUP(A160,'HOL（2027年まで）'!$A:$C,3,0),"")</f>
        <v/>
      </c>
      <c r="F160" s="561"/>
      <c r="G160" s="561"/>
    </row>
    <row r="161" spans="1:7">
      <c r="A161" s="558">
        <v>45542</v>
      </c>
      <c r="B161" s="559">
        <f t="shared" si="6"/>
        <v>9</v>
      </c>
      <c r="C161" s="559">
        <f t="shared" si="7"/>
        <v>7</v>
      </c>
      <c r="D161" s="559" t="str">
        <f t="shared" si="8"/>
        <v>土</v>
      </c>
      <c r="E161" t="str">
        <f>IFERROR(VLOOKUP(A161,'HOL（2027年まで）'!$A:$C,3,0),"")</f>
        <v/>
      </c>
      <c r="F161" s="561"/>
      <c r="G161" s="561"/>
    </row>
    <row r="162" spans="1:7">
      <c r="A162" s="558">
        <v>45543</v>
      </c>
      <c r="B162" s="559">
        <f t="shared" si="6"/>
        <v>9</v>
      </c>
      <c r="C162" s="559">
        <f t="shared" si="7"/>
        <v>8</v>
      </c>
      <c r="D162" s="559" t="str">
        <f t="shared" si="8"/>
        <v>日</v>
      </c>
      <c r="E162" t="str">
        <f>IFERROR(VLOOKUP(A162,'HOL（2027年まで）'!$A:$C,3,0),"")</f>
        <v/>
      </c>
      <c r="F162" s="561"/>
      <c r="G162" s="561"/>
    </row>
    <row r="163" spans="1:7">
      <c r="A163" s="558">
        <v>45544</v>
      </c>
      <c r="B163" s="559">
        <f t="shared" si="6"/>
        <v>9</v>
      </c>
      <c r="C163" s="559">
        <f t="shared" si="7"/>
        <v>9</v>
      </c>
      <c r="D163" s="559" t="str">
        <f t="shared" si="8"/>
        <v>月</v>
      </c>
      <c r="E163" t="str">
        <f>IFERROR(VLOOKUP(A163,'HOL（2027年まで）'!$A:$C,3,0),"")</f>
        <v/>
      </c>
      <c r="F163" s="561"/>
      <c r="G163" s="561"/>
    </row>
    <row r="164" spans="1:7">
      <c r="A164" s="558">
        <v>45545</v>
      </c>
      <c r="B164" s="559">
        <f t="shared" si="6"/>
        <v>9</v>
      </c>
      <c r="C164" s="559">
        <f t="shared" si="7"/>
        <v>10</v>
      </c>
      <c r="D164" s="559" t="str">
        <f t="shared" si="8"/>
        <v>火</v>
      </c>
      <c r="E164" t="str">
        <f>IFERROR(VLOOKUP(A164,'HOL（2027年まで）'!$A:$C,3,0),"")</f>
        <v/>
      </c>
      <c r="F164" s="561"/>
      <c r="G164" s="561"/>
    </row>
    <row r="165" spans="1:7">
      <c r="A165" s="558">
        <v>45546</v>
      </c>
      <c r="B165" s="559">
        <f t="shared" si="6"/>
        <v>9</v>
      </c>
      <c r="C165" s="559">
        <f t="shared" si="7"/>
        <v>11</v>
      </c>
      <c r="D165" s="559" t="str">
        <f t="shared" si="8"/>
        <v>水</v>
      </c>
      <c r="E165" t="str">
        <f>IFERROR(VLOOKUP(A165,'HOL（2027年まで）'!$A:$C,3,0),"")</f>
        <v/>
      </c>
      <c r="F165" s="561"/>
      <c r="G165" s="561"/>
    </row>
    <row r="166" spans="1:7">
      <c r="A166" s="558">
        <v>45547</v>
      </c>
      <c r="B166" s="559">
        <f t="shared" si="6"/>
        <v>9</v>
      </c>
      <c r="C166" s="559">
        <f t="shared" si="7"/>
        <v>12</v>
      </c>
      <c r="D166" s="559" t="str">
        <f t="shared" si="8"/>
        <v>木</v>
      </c>
      <c r="E166" t="str">
        <f>IFERROR(VLOOKUP(A166,'HOL（2027年まで）'!$A:$C,3,0),"")</f>
        <v/>
      </c>
      <c r="F166" s="561"/>
      <c r="G166" s="561"/>
    </row>
    <row r="167" spans="1:7">
      <c r="A167" s="558">
        <v>45548</v>
      </c>
      <c r="B167" s="559">
        <f t="shared" si="6"/>
        <v>9</v>
      </c>
      <c r="C167" s="559">
        <f t="shared" si="7"/>
        <v>13</v>
      </c>
      <c r="D167" s="559" t="str">
        <f t="shared" si="8"/>
        <v>金</v>
      </c>
      <c r="E167" t="str">
        <f>IFERROR(VLOOKUP(A167,'HOL（2027年まで）'!$A:$C,3,0),"")</f>
        <v/>
      </c>
      <c r="F167" s="561"/>
      <c r="G167" s="561"/>
    </row>
    <row r="168" spans="1:7">
      <c r="A168" s="558">
        <v>45549</v>
      </c>
      <c r="B168" s="559">
        <f t="shared" si="6"/>
        <v>9</v>
      </c>
      <c r="C168" s="559">
        <f t="shared" si="7"/>
        <v>14</v>
      </c>
      <c r="D168" s="559" t="str">
        <f t="shared" si="8"/>
        <v>土</v>
      </c>
      <c r="E168" t="str">
        <f>IFERROR(VLOOKUP(A168,'HOL（2027年まで）'!$A:$C,3,0),"")</f>
        <v/>
      </c>
      <c r="F168" s="561"/>
      <c r="G168" s="561"/>
    </row>
    <row r="169" spans="1:7">
      <c r="A169" s="558">
        <v>45550</v>
      </c>
      <c r="B169" s="559">
        <f t="shared" si="6"/>
        <v>9</v>
      </c>
      <c r="C169" s="559">
        <f t="shared" si="7"/>
        <v>15</v>
      </c>
      <c r="D169" s="559" t="str">
        <f t="shared" si="8"/>
        <v>日</v>
      </c>
      <c r="E169" t="str">
        <f>IFERROR(VLOOKUP(A169,'HOL（2027年まで）'!$A:$C,3,0),"")</f>
        <v/>
      </c>
      <c r="F169" s="561"/>
      <c r="G169" s="561"/>
    </row>
    <row r="170" spans="1:7">
      <c r="A170" s="558">
        <v>45551</v>
      </c>
      <c r="B170" s="559">
        <f t="shared" si="6"/>
        <v>9</v>
      </c>
      <c r="C170" s="559">
        <f t="shared" si="7"/>
        <v>16</v>
      </c>
      <c r="D170" s="559" t="str">
        <f t="shared" si="8"/>
        <v>月</v>
      </c>
      <c r="E170" t="str">
        <f>IFERROR(VLOOKUP(A170,'HOL（2027年まで）'!$A:$C,3,0),"")</f>
        <v>敬老の日</v>
      </c>
      <c r="F170" s="561"/>
      <c r="G170" s="561"/>
    </row>
    <row r="171" spans="1:7">
      <c r="A171" s="558">
        <v>45552</v>
      </c>
      <c r="B171" s="559">
        <f t="shared" si="6"/>
        <v>9</v>
      </c>
      <c r="C171" s="559">
        <f t="shared" si="7"/>
        <v>17</v>
      </c>
      <c r="D171" s="559" t="str">
        <f t="shared" si="8"/>
        <v>火</v>
      </c>
      <c r="E171" t="str">
        <f>IFERROR(VLOOKUP(A171,'HOL（2027年まで）'!$A:$C,3,0),"")</f>
        <v/>
      </c>
      <c r="F171" s="561"/>
      <c r="G171" s="561"/>
    </row>
    <row r="172" spans="1:7">
      <c r="A172" s="558">
        <v>45553</v>
      </c>
      <c r="B172" s="559">
        <f t="shared" si="6"/>
        <v>9</v>
      </c>
      <c r="C172" s="559">
        <f t="shared" si="7"/>
        <v>18</v>
      </c>
      <c r="D172" s="559" t="str">
        <f t="shared" si="8"/>
        <v>水</v>
      </c>
      <c r="E172" t="str">
        <f>IFERROR(VLOOKUP(A172,'HOL（2027年まで）'!$A:$C,3,0),"")</f>
        <v/>
      </c>
      <c r="F172" s="561"/>
      <c r="G172" s="561"/>
    </row>
    <row r="173" spans="1:7">
      <c r="A173" s="558">
        <v>45554</v>
      </c>
      <c r="B173" s="559">
        <f t="shared" si="6"/>
        <v>9</v>
      </c>
      <c r="C173" s="559">
        <f t="shared" si="7"/>
        <v>19</v>
      </c>
      <c r="D173" s="559" t="str">
        <f t="shared" si="8"/>
        <v>木</v>
      </c>
      <c r="E173" t="str">
        <f>IFERROR(VLOOKUP(A173,'HOL（2027年まで）'!$A:$C,3,0),"")</f>
        <v/>
      </c>
      <c r="F173" s="561"/>
      <c r="G173" s="561"/>
    </row>
    <row r="174" spans="1:7">
      <c r="A174" s="558">
        <v>45555</v>
      </c>
      <c r="B174" s="559">
        <f t="shared" si="6"/>
        <v>9</v>
      </c>
      <c r="C174" s="559">
        <f t="shared" si="7"/>
        <v>20</v>
      </c>
      <c r="D174" s="559" t="str">
        <f t="shared" si="8"/>
        <v>金</v>
      </c>
      <c r="E174" t="str">
        <f>IFERROR(VLOOKUP(A174,'HOL（2027年まで）'!$A:$C,3,0),"")</f>
        <v/>
      </c>
      <c r="F174" s="561"/>
      <c r="G174" s="561"/>
    </row>
    <row r="175" spans="1:7">
      <c r="A175" s="558">
        <v>45556</v>
      </c>
      <c r="B175" s="559">
        <f t="shared" si="6"/>
        <v>9</v>
      </c>
      <c r="C175" s="559">
        <f t="shared" si="7"/>
        <v>21</v>
      </c>
      <c r="D175" s="559" t="str">
        <f t="shared" si="8"/>
        <v>土</v>
      </c>
      <c r="E175" t="str">
        <f>IFERROR(VLOOKUP(A175,'HOL（2027年まで）'!$A:$C,3,0),"")</f>
        <v/>
      </c>
      <c r="F175" s="561"/>
      <c r="G175" s="561"/>
    </row>
    <row r="176" spans="1:7">
      <c r="A176" s="558">
        <v>45557</v>
      </c>
      <c r="B176" s="559">
        <f t="shared" si="6"/>
        <v>9</v>
      </c>
      <c r="C176" s="559">
        <f t="shared" si="7"/>
        <v>22</v>
      </c>
      <c r="D176" s="559" t="str">
        <f t="shared" si="8"/>
        <v>日</v>
      </c>
      <c r="E176" t="str">
        <f>IFERROR(VLOOKUP(A176,'HOL（2027年まで）'!$A:$C,3,0),"")</f>
        <v>秋分の日</v>
      </c>
      <c r="F176" s="561"/>
      <c r="G176" s="561"/>
    </row>
    <row r="177" spans="1:7">
      <c r="A177" s="558">
        <v>45558</v>
      </c>
      <c r="B177" s="559">
        <f t="shared" si="6"/>
        <v>9</v>
      </c>
      <c r="C177" s="559">
        <f t="shared" si="7"/>
        <v>23</v>
      </c>
      <c r="D177" s="559" t="str">
        <f t="shared" si="8"/>
        <v>月</v>
      </c>
      <c r="E177" t="str">
        <f>IFERROR(VLOOKUP(A177,'HOL（2027年まで）'!$A:$C,3,0),"")</f>
        <v>振替休日</v>
      </c>
      <c r="F177" s="561"/>
      <c r="G177" s="561"/>
    </row>
    <row r="178" spans="1:7">
      <c r="A178" s="558">
        <v>45559</v>
      </c>
      <c r="B178" s="559">
        <f t="shared" si="6"/>
        <v>9</v>
      </c>
      <c r="C178" s="559">
        <f t="shared" si="7"/>
        <v>24</v>
      </c>
      <c r="D178" s="559" t="str">
        <f t="shared" si="8"/>
        <v>火</v>
      </c>
      <c r="E178" t="str">
        <f>IFERROR(VLOOKUP(A178,'HOL（2027年まで）'!$A:$C,3,0),"")</f>
        <v/>
      </c>
      <c r="F178" s="561"/>
      <c r="G178" s="561"/>
    </row>
    <row r="179" spans="1:7">
      <c r="A179" s="558">
        <v>45560</v>
      </c>
      <c r="B179" s="559">
        <f t="shared" si="6"/>
        <v>9</v>
      </c>
      <c r="C179" s="559">
        <f t="shared" si="7"/>
        <v>25</v>
      </c>
      <c r="D179" s="559" t="str">
        <f t="shared" si="8"/>
        <v>水</v>
      </c>
      <c r="E179" t="str">
        <f>IFERROR(VLOOKUP(A179,'HOL（2027年まで）'!$A:$C,3,0),"")</f>
        <v/>
      </c>
      <c r="F179" s="561"/>
      <c r="G179" s="561"/>
    </row>
    <row r="180" spans="1:7">
      <c r="A180" s="558">
        <v>45561</v>
      </c>
      <c r="B180" s="559">
        <f t="shared" si="6"/>
        <v>9</v>
      </c>
      <c r="C180" s="559">
        <f t="shared" si="7"/>
        <v>26</v>
      </c>
      <c r="D180" s="559" t="str">
        <f t="shared" si="8"/>
        <v>木</v>
      </c>
      <c r="E180" t="str">
        <f>IFERROR(VLOOKUP(A180,'HOL（2027年まで）'!$A:$C,3,0),"")</f>
        <v/>
      </c>
      <c r="F180" s="561"/>
      <c r="G180" s="561"/>
    </row>
    <row r="181" spans="1:7">
      <c r="A181" s="558">
        <v>45562</v>
      </c>
      <c r="B181" s="559">
        <f t="shared" si="6"/>
        <v>9</v>
      </c>
      <c r="C181" s="559">
        <f t="shared" si="7"/>
        <v>27</v>
      </c>
      <c r="D181" s="559" t="str">
        <f t="shared" si="8"/>
        <v>金</v>
      </c>
      <c r="E181" t="str">
        <f>IFERROR(VLOOKUP(A181,'HOL（2027年まで）'!$A:$C,3,0),"")</f>
        <v/>
      </c>
      <c r="F181" s="561"/>
      <c r="G181" s="561"/>
    </row>
    <row r="182" spans="1:7">
      <c r="A182" s="558">
        <v>45563</v>
      </c>
      <c r="B182" s="559">
        <f t="shared" si="6"/>
        <v>9</v>
      </c>
      <c r="C182" s="559">
        <f t="shared" si="7"/>
        <v>28</v>
      </c>
      <c r="D182" s="559" t="str">
        <f t="shared" si="8"/>
        <v>土</v>
      </c>
      <c r="E182" t="str">
        <f>IFERROR(VLOOKUP(A182,'HOL（2027年まで）'!$A:$C,3,0),"")</f>
        <v/>
      </c>
      <c r="F182" s="561"/>
      <c r="G182" s="561"/>
    </row>
    <row r="183" spans="1:7">
      <c r="A183" s="558">
        <v>45564</v>
      </c>
      <c r="B183" s="559">
        <f t="shared" si="6"/>
        <v>9</v>
      </c>
      <c r="C183" s="559">
        <f t="shared" si="7"/>
        <v>29</v>
      </c>
      <c r="D183" s="559" t="str">
        <f t="shared" si="8"/>
        <v>日</v>
      </c>
      <c r="E183" t="str">
        <f>IFERROR(VLOOKUP(A183,'HOL（2027年まで）'!$A:$C,3,0),"")</f>
        <v/>
      </c>
      <c r="F183" s="561"/>
      <c r="G183" s="561"/>
    </row>
    <row r="184" spans="1:7">
      <c r="A184" s="558">
        <v>45565</v>
      </c>
      <c r="B184" s="559">
        <f t="shared" si="6"/>
        <v>9</v>
      </c>
      <c r="C184" s="559">
        <f t="shared" si="7"/>
        <v>30</v>
      </c>
      <c r="D184" s="559" t="str">
        <f t="shared" si="8"/>
        <v>月</v>
      </c>
      <c r="E184" t="str">
        <f>IFERROR(VLOOKUP(A184,'HOL（2027年まで）'!$A:$C,3,0),"")</f>
        <v/>
      </c>
      <c r="F184" s="561"/>
      <c r="G184" s="561"/>
    </row>
    <row r="185" spans="1:7">
      <c r="A185" s="558">
        <v>45566</v>
      </c>
      <c r="B185" s="559">
        <f t="shared" si="6"/>
        <v>10</v>
      </c>
      <c r="C185" s="559">
        <f t="shared" si="7"/>
        <v>1</v>
      </c>
      <c r="D185" s="559" t="str">
        <f t="shared" si="8"/>
        <v>火</v>
      </c>
      <c r="E185" t="str">
        <f>IFERROR(VLOOKUP(A185,'HOL（2027年まで）'!$A:$C,3,0),"")</f>
        <v/>
      </c>
      <c r="F185" s="561"/>
      <c r="G185" s="561"/>
    </row>
    <row r="186" spans="1:7">
      <c r="A186" s="558">
        <v>45567</v>
      </c>
      <c r="B186" s="559">
        <f t="shared" si="6"/>
        <v>10</v>
      </c>
      <c r="C186" s="559">
        <f t="shared" si="7"/>
        <v>2</v>
      </c>
      <c r="D186" s="559" t="str">
        <f t="shared" si="8"/>
        <v>水</v>
      </c>
      <c r="E186" t="str">
        <f>IFERROR(VLOOKUP(A186,'HOL（2027年まで）'!$A:$C,3,0),"")</f>
        <v/>
      </c>
      <c r="F186" s="561"/>
      <c r="G186" s="561"/>
    </row>
    <row r="187" spans="1:7">
      <c r="A187" s="558">
        <v>45568</v>
      </c>
      <c r="B187" s="559">
        <f t="shared" si="6"/>
        <v>10</v>
      </c>
      <c r="C187" s="559">
        <f t="shared" si="7"/>
        <v>3</v>
      </c>
      <c r="D187" s="559" t="str">
        <f t="shared" si="8"/>
        <v>木</v>
      </c>
      <c r="E187" t="str">
        <f>IFERROR(VLOOKUP(A187,'HOL（2027年まで）'!$A:$C,3,0),"")</f>
        <v/>
      </c>
      <c r="F187" s="561"/>
      <c r="G187" s="561"/>
    </row>
    <row r="188" spans="1:7">
      <c r="A188" s="558">
        <v>45569</v>
      </c>
      <c r="B188" s="559">
        <f t="shared" si="6"/>
        <v>10</v>
      </c>
      <c r="C188" s="559">
        <f t="shared" si="7"/>
        <v>4</v>
      </c>
      <c r="D188" s="559" t="str">
        <f t="shared" si="8"/>
        <v>金</v>
      </c>
      <c r="E188" t="str">
        <f>IFERROR(VLOOKUP(A188,'HOL（2027年まで）'!$A:$C,3,0),"")</f>
        <v/>
      </c>
      <c r="F188" s="561"/>
      <c r="G188" s="561"/>
    </row>
    <row r="189" spans="1:7">
      <c r="A189" s="558">
        <v>45570</v>
      </c>
      <c r="B189" s="559">
        <f t="shared" si="6"/>
        <v>10</v>
      </c>
      <c r="C189" s="559">
        <f t="shared" si="7"/>
        <v>5</v>
      </c>
      <c r="D189" s="559" t="str">
        <f t="shared" si="8"/>
        <v>土</v>
      </c>
      <c r="E189" t="str">
        <f>IFERROR(VLOOKUP(A189,'HOL（2027年まで）'!$A:$C,3,0),"")</f>
        <v/>
      </c>
      <c r="F189" s="561"/>
      <c r="G189" s="561"/>
    </row>
    <row r="190" spans="1:7">
      <c r="A190" s="558">
        <v>45571</v>
      </c>
      <c r="B190" s="559">
        <f t="shared" si="6"/>
        <v>10</v>
      </c>
      <c r="C190" s="559">
        <f t="shared" si="7"/>
        <v>6</v>
      </c>
      <c r="D190" s="559" t="str">
        <f t="shared" si="8"/>
        <v>日</v>
      </c>
      <c r="E190" t="str">
        <f>IFERROR(VLOOKUP(A190,'HOL（2027年まで）'!$A:$C,3,0),"")</f>
        <v/>
      </c>
      <c r="F190" s="561"/>
      <c r="G190" s="561"/>
    </row>
    <row r="191" spans="1:7">
      <c r="A191" s="558">
        <v>45572</v>
      </c>
      <c r="B191" s="559">
        <f t="shared" si="6"/>
        <v>10</v>
      </c>
      <c r="C191" s="559">
        <f t="shared" si="7"/>
        <v>7</v>
      </c>
      <c r="D191" s="559" t="str">
        <f t="shared" si="8"/>
        <v>月</v>
      </c>
      <c r="E191" t="str">
        <f>IFERROR(VLOOKUP(A191,'HOL（2027年まで）'!$A:$C,3,0),"")</f>
        <v/>
      </c>
      <c r="F191" s="561"/>
      <c r="G191" s="561"/>
    </row>
    <row r="192" spans="1:7">
      <c r="A192" s="558">
        <v>45573</v>
      </c>
      <c r="B192" s="559">
        <f t="shared" si="6"/>
        <v>10</v>
      </c>
      <c r="C192" s="559">
        <f t="shared" si="7"/>
        <v>8</v>
      </c>
      <c r="D192" s="559" t="str">
        <f t="shared" si="8"/>
        <v>火</v>
      </c>
      <c r="E192" t="str">
        <f>IFERROR(VLOOKUP(A192,'HOL（2027年まで）'!$A:$C,3,0),"")</f>
        <v/>
      </c>
      <c r="F192" s="561"/>
      <c r="G192" s="561"/>
    </row>
    <row r="193" spans="1:7">
      <c r="A193" s="558">
        <v>45574</v>
      </c>
      <c r="B193" s="559">
        <f t="shared" si="6"/>
        <v>10</v>
      </c>
      <c r="C193" s="559">
        <f t="shared" si="7"/>
        <v>9</v>
      </c>
      <c r="D193" s="559" t="str">
        <f t="shared" si="8"/>
        <v>水</v>
      </c>
      <c r="E193" t="str">
        <f>IFERROR(VLOOKUP(A193,'HOL（2027年まで）'!$A:$C,3,0),"")</f>
        <v/>
      </c>
      <c r="F193" s="561"/>
      <c r="G193" s="561"/>
    </row>
    <row r="194" spans="1:7">
      <c r="A194" s="558">
        <v>45575</v>
      </c>
      <c r="B194" s="559">
        <f t="shared" ref="B194:B257" si="9">MONTH(A194)</f>
        <v>10</v>
      </c>
      <c r="C194" s="559">
        <f t="shared" ref="C194:C257" si="10">DAY(A194)</f>
        <v>10</v>
      </c>
      <c r="D194" s="559" t="str">
        <f t="shared" ref="D194:D257" si="11">TEXT(A194,"aaa")</f>
        <v>木</v>
      </c>
      <c r="E194" t="str">
        <f>IFERROR(VLOOKUP(A194,'HOL（2027年まで）'!$A:$C,3,0),"")</f>
        <v/>
      </c>
      <c r="F194" s="561"/>
      <c r="G194" s="561"/>
    </row>
    <row r="195" spans="1:7">
      <c r="A195" s="558">
        <v>45576</v>
      </c>
      <c r="B195" s="559">
        <f t="shared" si="9"/>
        <v>10</v>
      </c>
      <c r="C195" s="559">
        <f t="shared" si="10"/>
        <v>11</v>
      </c>
      <c r="D195" s="559" t="str">
        <f t="shared" si="11"/>
        <v>金</v>
      </c>
      <c r="E195" t="str">
        <f>IFERROR(VLOOKUP(A195,'HOL（2027年まで）'!$A:$C,3,0),"")</f>
        <v/>
      </c>
      <c r="F195" s="561"/>
      <c r="G195" s="561"/>
    </row>
    <row r="196" spans="1:7">
      <c r="A196" s="558">
        <v>45577</v>
      </c>
      <c r="B196" s="559">
        <f t="shared" si="9"/>
        <v>10</v>
      </c>
      <c r="C196" s="559">
        <f t="shared" si="10"/>
        <v>12</v>
      </c>
      <c r="D196" s="559" t="str">
        <f t="shared" si="11"/>
        <v>土</v>
      </c>
      <c r="E196" t="str">
        <f>IFERROR(VLOOKUP(A196,'HOL（2027年まで）'!$A:$C,3,0),"")</f>
        <v/>
      </c>
      <c r="F196" s="561"/>
      <c r="G196" s="561"/>
    </row>
    <row r="197" spans="1:7">
      <c r="A197" s="558">
        <v>45578</v>
      </c>
      <c r="B197" s="559">
        <f t="shared" si="9"/>
        <v>10</v>
      </c>
      <c r="C197" s="559">
        <f t="shared" si="10"/>
        <v>13</v>
      </c>
      <c r="D197" s="559" t="str">
        <f t="shared" si="11"/>
        <v>日</v>
      </c>
      <c r="E197" t="str">
        <f>IFERROR(VLOOKUP(A197,'HOL（2027年まで）'!$A:$C,3,0),"")</f>
        <v/>
      </c>
      <c r="F197" s="561"/>
      <c r="G197" s="561"/>
    </row>
    <row r="198" spans="1:7">
      <c r="A198" s="558">
        <v>45579</v>
      </c>
      <c r="B198" s="559">
        <f t="shared" si="9"/>
        <v>10</v>
      </c>
      <c r="C198" s="559">
        <f t="shared" si="10"/>
        <v>14</v>
      </c>
      <c r="D198" s="559" t="str">
        <f t="shared" si="11"/>
        <v>月</v>
      </c>
      <c r="E198" t="str">
        <f>IFERROR(VLOOKUP(A198,'HOL（2027年まで）'!$A:$C,3,0),"")</f>
        <v>スポーツの日</v>
      </c>
      <c r="F198" s="561"/>
      <c r="G198" s="561"/>
    </row>
    <row r="199" spans="1:7">
      <c r="A199" s="558">
        <v>45580</v>
      </c>
      <c r="B199" s="559">
        <f t="shared" si="9"/>
        <v>10</v>
      </c>
      <c r="C199" s="559">
        <f t="shared" si="10"/>
        <v>15</v>
      </c>
      <c r="D199" s="559" t="str">
        <f t="shared" si="11"/>
        <v>火</v>
      </c>
      <c r="E199" t="str">
        <f>IFERROR(VLOOKUP(A199,'HOL（2027年まで）'!$A:$C,3,0),"")</f>
        <v/>
      </c>
      <c r="F199" s="561"/>
      <c r="G199" s="561"/>
    </row>
    <row r="200" spans="1:7">
      <c r="A200" s="558">
        <v>45581</v>
      </c>
      <c r="B200" s="559">
        <f t="shared" si="9"/>
        <v>10</v>
      </c>
      <c r="C200" s="559">
        <f t="shared" si="10"/>
        <v>16</v>
      </c>
      <c r="D200" s="559" t="str">
        <f t="shared" si="11"/>
        <v>水</v>
      </c>
      <c r="E200" t="str">
        <f>IFERROR(VLOOKUP(A200,'HOL（2027年まで）'!$A:$C,3,0),"")</f>
        <v/>
      </c>
      <c r="F200" s="561"/>
      <c r="G200" s="561"/>
    </row>
    <row r="201" spans="1:7">
      <c r="A201" s="558">
        <v>45582</v>
      </c>
      <c r="B201" s="559">
        <f t="shared" si="9"/>
        <v>10</v>
      </c>
      <c r="C201" s="559">
        <f t="shared" si="10"/>
        <v>17</v>
      </c>
      <c r="D201" s="559" t="str">
        <f t="shared" si="11"/>
        <v>木</v>
      </c>
      <c r="E201" t="str">
        <f>IFERROR(VLOOKUP(A201,'HOL（2027年まで）'!$A:$C,3,0),"")</f>
        <v/>
      </c>
      <c r="F201" s="561"/>
      <c r="G201" s="561"/>
    </row>
    <row r="202" spans="1:7">
      <c r="A202" s="558">
        <v>45583</v>
      </c>
      <c r="B202" s="559">
        <f t="shared" si="9"/>
        <v>10</v>
      </c>
      <c r="C202" s="559">
        <f t="shared" si="10"/>
        <v>18</v>
      </c>
      <c r="D202" s="559" t="str">
        <f t="shared" si="11"/>
        <v>金</v>
      </c>
      <c r="E202" t="str">
        <f>IFERROR(VLOOKUP(A202,'HOL（2027年まで）'!$A:$C,3,0),"")</f>
        <v/>
      </c>
      <c r="F202" s="561"/>
      <c r="G202" s="561"/>
    </row>
    <row r="203" spans="1:7">
      <c r="A203" s="558">
        <v>45584</v>
      </c>
      <c r="B203" s="559">
        <f t="shared" si="9"/>
        <v>10</v>
      </c>
      <c r="C203" s="559">
        <f t="shared" si="10"/>
        <v>19</v>
      </c>
      <c r="D203" s="559" t="str">
        <f t="shared" si="11"/>
        <v>土</v>
      </c>
      <c r="E203" t="str">
        <f>IFERROR(VLOOKUP(A203,'HOL（2027年まで）'!$A:$C,3,0),"")</f>
        <v/>
      </c>
      <c r="F203" s="561"/>
      <c r="G203" s="561"/>
    </row>
    <row r="204" spans="1:7">
      <c r="A204" s="558">
        <v>45585</v>
      </c>
      <c r="B204" s="559">
        <f t="shared" si="9"/>
        <v>10</v>
      </c>
      <c r="C204" s="559">
        <f t="shared" si="10"/>
        <v>20</v>
      </c>
      <c r="D204" s="559" t="str">
        <f t="shared" si="11"/>
        <v>日</v>
      </c>
      <c r="E204" t="str">
        <f>IFERROR(VLOOKUP(A204,'HOL（2027年まで）'!$A:$C,3,0),"")</f>
        <v/>
      </c>
      <c r="F204" s="561"/>
      <c r="G204" s="561"/>
    </row>
    <row r="205" spans="1:7">
      <c r="A205" s="558">
        <v>45586</v>
      </c>
      <c r="B205" s="559">
        <f t="shared" si="9"/>
        <v>10</v>
      </c>
      <c r="C205" s="559">
        <f t="shared" si="10"/>
        <v>21</v>
      </c>
      <c r="D205" s="559" t="str">
        <f t="shared" si="11"/>
        <v>月</v>
      </c>
      <c r="E205" t="str">
        <f>IFERROR(VLOOKUP(A205,'HOL（2027年まで）'!$A:$C,3,0),"")</f>
        <v/>
      </c>
      <c r="F205" s="561"/>
      <c r="G205" s="561"/>
    </row>
    <row r="206" spans="1:7">
      <c r="A206" s="558">
        <v>45587</v>
      </c>
      <c r="B206" s="559">
        <f t="shared" si="9"/>
        <v>10</v>
      </c>
      <c r="C206" s="559">
        <f t="shared" si="10"/>
        <v>22</v>
      </c>
      <c r="D206" s="559" t="str">
        <f t="shared" si="11"/>
        <v>火</v>
      </c>
      <c r="E206" t="str">
        <f>IFERROR(VLOOKUP(A206,'HOL（2027年まで）'!$A:$C,3,0),"")</f>
        <v/>
      </c>
      <c r="F206" s="561"/>
      <c r="G206" s="561"/>
    </row>
    <row r="207" spans="1:7">
      <c r="A207" s="558">
        <v>45588</v>
      </c>
      <c r="B207" s="559">
        <f t="shared" si="9"/>
        <v>10</v>
      </c>
      <c r="C207" s="559">
        <f t="shared" si="10"/>
        <v>23</v>
      </c>
      <c r="D207" s="559" t="str">
        <f t="shared" si="11"/>
        <v>水</v>
      </c>
      <c r="E207" t="str">
        <f>IFERROR(VLOOKUP(A207,'HOL（2027年まで）'!$A:$C,3,0),"")</f>
        <v/>
      </c>
      <c r="F207" s="561"/>
      <c r="G207" s="561"/>
    </row>
    <row r="208" spans="1:7">
      <c r="A208" s="558">
        <v>45589</v>
      </c>
      <c r="B208" s="559">
        <f t="shared" si="9"/>
        <v>10</v>
      </c>
      <c r="C208" s="559">
        <f t="shared" si="10"/>
        <v>24</v>
      </c>
      <c r="D208" s="559" t="str">
        <f t="shared" si="11"/>
        <v>木</v>
      </c>
      <c r="E208" t="str">
        <f>IFERROR(VLOOKUP(A208,'HOL（2027年まで）'!$A:$C,3,0),"")</f>
        <v/>
      </c>
      <c r="F208" s="561"/>
      <c r="G208" s="561"/>
    </row>
    <row r="209" spans="1:7">
      <c r="A209" s="558">
        <v>45590</v>
      </c>
      <c r="B209" s="559">
        <f t="shared" si="9"/>
        <v>10</v>
      </c>
      <c r="C209" s="559">
        <f t="shared" si="10"/>
        <v>25</v>
      </c>
      <c r="D209" s="559" t="str">
        <f t="shared" si="11"/>
        <v>金</v>
      </c>
      <c r="E209" t="str">
        <f>IFERROR(VLOOKUP(A209,'HOL（2027年まで）'!$A:$C,3,0),"")</f>
        <v/>
      </c>
      <c r="F209" s="561"/>
      <c r="G209" s="561"/>
    </row>
    <row r="210" spans="1:7">
      <c r="A210" s="558">
        <v>45591</v>
      </c>
      <c r="B210" s="559">
        <f t="shared" si="9"/>
        <v>10</v>
      </c>
      <c r="C210" s="559">
        <f t="shared" si="10"/>
        <v>26</v>
      </c>
      <c r="D210" s="559" t="str">
        <f t="shared" si="11"/>
        <v>土</v>
      </c>
      <c r="E210" t="str">
        <f>IFERROR(VLOOKUP(A210,'HOL（2027年まで）'!$A:$C,3,0),"")</f>
        <v/>
      </c>
      <c r="F210" s="561"/>
      <c r="G210" s="561"/>
    </row>
    <row r="211" spans="1:7">
      <c r="A211" s="558">
        <v>45592</v>
      </c>
      <c r="B211" s="559">
        <f t="shared" si="9"/>
        <v>10</v>
      </c>
      <c r="C211" s="559">
        <f t="shared" si="10"/>
        <v>27</v>
      </c>
      <c r="D211" s="559" t="str">
        <f t="shared" si="11"/>
        <v>日</v>
      </c>
      <c r="E211" t="str">
        <f>IFERROR(VLOOKUP(A211,'HOL（2027年まで）'!$A:$C,3,0),"")</f>
        <v/>
      </c>
      <c r="F211" s="561"/>
      <c r="G211" s="561"/>
    </row>
    <row r="212" spans="1:7">
      <c r="A212" s="558">
        <v>45593</v>
      </c>
      <c r="B212" s="559">
        <f t="shared" si="9"/>
        <v>10</v>
      </c>
      <c r="C212" s="559">
        <f t="shared" si="10"/>
        <v>28</v>
      </c>
      <c r="D212" s="559" t="str">
        <f t="shared" si="11"/>
        <v>月</v>
      </c>
      <c r="E212" t="str">
        <f>IFERROR(VLOOKUP(A212,'HOL（2027年まで）'!$A:$C,3,0),"")</f>
        <v/>
      </c>
      <c r="F212" s="561"/>
      <c r="G212" s="561"/>
    </row>
    <row r="213" spans="1:7">
      <c r="A213" s="558">
        <v>45594</v>
      </c>
      <c r="B213" s="559">
        <f t="shared" si="9"/>
        <v>10</v>
      </c>
      <c r="C213" s="559">
        <f t="shared" si="10"/>
        <v>29</v>
      </c>
      <c r="D213" s="559" t="str">
        <f t="shared" si="11"/>
        <v>火</v>
      </c>
      <c r="E213" t="str">
        <f>IFERROR(VLOOKUP(A213,'HOL（2027年まで）'!$A:$C,3,0),"")</f>
        <v/>
      </c>
      <c r="F213" s="561"/>
      <c r="G213" s="561"/>
    </row>
    <row r="214" spans="1:7">
      <c r="A214" s="558">
        <v>45595</v>
      </c>
      <c r="B214" s="559">
        <f t="shared" si="9"/>
        <v>10</v>
      </c>
      <c r="C214" s="559">
        <f t="shared" si="10"/>
        <v>30</v>
      </c>
      <c r="D214" s="559" t="str">
        <f t="shared" si="11"/>
        <v>水</v>
      </c>
      <c r="E214" t="str">
        <f>IFERROR(VLOOKUP(A214,'HOL（2027年まで）'!$A:$C,3,0),"")</f>
        <v/>
      </c>
      <c r="F214" s="561"/>
      <c r="G214" s="561"/>
    </row>
    <row r="215" spans="1:7">
      <c r="A215" s="558">
        <v>45596</v>
      </c>
      <c r="B215" s="559">
        <f t="shared" si="9"/>
        <v>10</v>
      </c>
      <c r="C215" s="559">
        <f t="shared" si="10"/>
        <v>31</v>
      </c>
      <c r="D215" s="559" t="str">
        <f t="shared" si="11"/>
        <v>木</v>
      </c>
      <c r="E215" t="str">
        <f>IFERROR(VLOOKUP(A215,'HOL（2027年まで）'!$A:$C,3,0),"")</f>
        <v/>
      </c>
      <c r="F215" s="561"/>
      <c r="G215" s="561"/>
    </row>
    <row r="216" spans="1:7">
      <c r="A216" s="558">
        <v>45597</v>
      </c>
      <c r="B216" s="559">
        <f t="shared" si="9"/>
        <v>11</v>
      </c>
      <c r="C216" s="559">
        <f t="shared" si="10"/>
        <v>1</v>
      </c>
      <c r="D216" s="559" t="str">
        <f t="shared" si="11"/>
        <v>金</v>
      </c>
      <c r="E216" t="str">
        <f>IFERROR(VLOOKUP(A216,'HOL（2027年まで）'!$A:$C,3,0),"")</f>
        <v/>
      </c>
      <c r="F216" s="561"/>
      <c r="G216" s="561"/>
    </row>
    <row r="217" spans="1:7">
      <c r="A217" s="558">
        <v>45598</v>
      </c>
      <c r="B217" s="559">
        <f t="shared" si="9"/>
        <v>11</v>
      </c>
      <c r="C217" s="559">
        <f t="shared" si="10"/>
        <v>2</v>
      </c>
      <c r="D217" s="559" t="str">
        <f t="shared" si="11"/>
        <v>土</v>
      </c>
      <c r="E217" t="str">
        <f>IFERROR(VLOOKUP(A217,'HOL（2027年まで）'!$A:$C,3,0),"")</f>
        <v/>
      </c>
      <c r="F217" s="561"/>
      <c r="G217" s="561"/>
    </row>
    <row r="218" spans="1:7">
      <c r="A218" s="558">
        <v>45599</v>
      </c>
      <c r="B218" s="559">
        <f t="shared" si="9"/>
        <v>11</v>
      </c>
      <c r="C218" s="559">
        <f t="shared" si="10"/>
        <v>3</v>
      </c>
      <c r="D218" s="559" t="str">
        <f t="shared" si="11"/>
        <v>日</v>
      </c>
      <c r="E218" t="str">
        <f>IFERROR(VLOOKUP(A218,'HOL（2027年まで）'!$A:$C,3,0),"")</f>
        <v>文化の日</v>
      </c>
      <c r="F218" s="561"/>
      <c r="G218" s="561"/>
    </row>
    <row r="219" spans="1:7">
      <c r="A219" s="558">
        <v>45600</v>
      </c>
      <c r="B219" s="559">
        <f t="shared" si="9"/>
        <v>11</v>
      </c>
      <c r="C219" s="559">
        <f t="shared" si="10"/>
        <v>4</v>
      </c>
      <c r="D219" s="559" t="str">
        <f t="shared" si="11"/>
        <v>月</v>
      </c>
      <c r="E219" t="str">
        <f>IFERROR(VLOOKUP(A219,'HOL（2027年まで）'!$A:$C,3,0),"")</f>
        <v>振替休日</v>
      </c>
      <c r="F219" s="561"/>
      <c r="G219" s="561"/>
    </row>
    <row r="220" spans="1:7">
      <c r="A220" s="558">
        <v>45601</v>
      </c>
      <c r="B220" s="559">
        <f t="shared" si="9"/>
        <v>11</v>
      </c>
      <c r="C220" s="559">
        <f t="shared" si="10"/>
        <v>5</v>
      </c>
      <c r="D220" s="559" t="str">
        <f t="shared" si="11"/>
        <v>火</v>
      </c>
      <c r="E220" t="str">
        <f>IFERROR(VLOOKUP(A220,'HOL（2027年まで）'!$A:$C,3,0),"")</f>
        <v/>
      </c>
      <c r="F220" s="561"/>
      <c r="G220" s="561"/>
    </row>
    <row r="221" spans="1:7">
      <c r="A221" s="558">
        <v>45602</v>
      </c>
      <c r="B221" s="559">
        <f t="shared" si="9"/>
        <v>11</v>
      </c>
      <c r="C221" s="559">
        <f t="shared" si="10"/>
        <v>6</v>
      </c>
      <c r="D221" s="559" t="str">
        <f t="shared" si="11"/>
        <v>水</v>
      </c>
      <c r="E221" t="str">
        <f>IFERROR(VLOOKUP(A221,'HOL（2027年まで）'!$A:$C,3,0),"")</f>
        <v/>
      </c>
      <c r="F221" s="561"/>
      <c r="G221" s="561"/>
    </row>
    <row r="222" spans="1:7">
      <c r="A222" s="558">
        <v>45603</v>
      </c>
      <c r="B222" s="559">
        <f t="shared" si="9"/>
        <v>11</v>
      </c>
      <c r="C222" s="559">
        <f t="shared" si="10"/>
        <v>7</v>
      </c>
      <c r="D222" s="559" t="str">
        <f t="shared" si="11"/>
        <v>木</v>
      </c>
      <c r="E222" t="str">
        <f>IFERROR(VLOOKUP(A222,'HOL（2027年まで）'!$A:$C,3,0),"")</f>
        <v/>
      </c>
      <c r="F222" s="561"/>
      <c r="G222" s="561"/>
    </row>
    <row r="223" spans="1:7">
      <c r="A223" s="558">
        <v>45604</v>
      </c>
      <c r="B223" s="559">
        <f t="shared" si="9"/>
        <v>11</v>
      </c>
      <c r="C223" s="559">
        <f t="shared" si="10"/>
        <v>8</v>
      </c>
      <c r="D223" s="559" t="str">
        <f t="shared" si="11"/>
        <v>金</v>
      </c>
      <c r="E223" t="str">
        <f>IFERROR(VLOOKUP(A223,'HOL（2027年まで）'!$A:$C,3,0),"")</f>
        <v/>
      </c>
      <c r="F223" s="561"/>
      <c r="G223" s="561"/>
    </row>
    <row r="224" spans="1:7">
      <c r="A224" s="558">
        <v>45605</v>
      </c>
      <c r="B224" s="559">
        <f t="shared" si="9"/>
        <v>11</v>
      </c>
      <c r="C224" s="559">
        <f t="shared" si="10"/>
        <v>9</v>
      </c>
      <c r="D224" s="559" t="str">
        <f t="shared" si="11"/>
        <v>土</v>
      </c>
      <c r="E224" t="str">
        <f>IFERROR(VLOOKUP(A224,'HOL（2027年まで）'!$A:$C,3,0),"")</f>
        <v/>
      </c>
      <c r="F224" s="561"/>
      <c r="G224" s="561"/>
    </row>
    <row r="225" spans="1:7">
      <c r="A225" s="558">
        <v>45606</v>
      </c>
      <c r="B225" s="559">
        <f t="shared" si="9"/>
        <v>11</v>
      </c>
      <c r="C225" s="559">
        <f t="shared" si="10"/>
        <v>10</v>
      </c>
      <c r="D225" s="559" t="str">
        <f t="shared" si="11"/>
        <v>日</v>
      </c>
      <c r="E225" t="str">
        <f>IFERROR(VLOOKUP(A225,'HOL（2027年まで）'!$A:$C,3,0),"")</f>
        <v/>
      </c>
      <c r="F225" s="561"/>
      <c r="G225" s="561"/>
    </row>
    <row r="226" spans="1:7">
      <c r="A226" s="558">
        <v>45607</v>
      </c>
      <c r="B226" s="559">
        <f t="shared" si="9"/>
        <v>11</v>
      </c>
      <c r="C226" s="559">
        <f t="shared" si="10"/>
        <v>11</v>
      </c>
      <c r="D226" s="559" t="str">
        <f t="shared" si="11"/>
        <v>月</v>
      </c>
      <c r="E226" t="str">
        <f>IFERROR(VLOOKUP(A226,'HOL（2027年まで）'!$A:$C,3,0),"")</f>
        <v/>
      </c>
      <c r="F226" s="561"/>
      <c r="G226" s="561"/>
    </row>
    <row r="227" spans="1:7">
      <c r="A227" s="558">
        <v>45608</v>
      </c>
      <c r="B227" s="559">
        <f t="shared" si="9"/>
        <v>11</v>
      </c>
      <c r="C227" s="559">
        <f t="shared" si="10"/>
        <v>12</v>
      </c>
      <c r="D227" s="559" t="str">
        <f t="shared" si="11"/>
        <v>火</v>
      </c>
      <c r="E227" t="str">
        <f>IFERROR(VLOOKUP(A227,'HOL（2027年まで）'!$A:$C,3,0),"")</f>
        <v/>
      </c>
      <c r="F227" s="561"/>
      <c r="G227" s="561"/>
    </row>
    <row r="228" spans="1:7">
      <c r="A228" s="558">
        <v>45609</v>
      </c>
      <c r="B228" s="559">
        <f t="shared" si="9"/>
        <v>11</v>
      </c>
      <c r="C228" s="559">
        <f t="shared" si="10"/>
        <v>13</v>
      </c>
      <c r="D228" s="559" t="str">
        <f t="shared" si="11"/>
        <v>水</v>
      </c>
      <c r="E228" t="str">
        <f>IFERROR(VLOOKUP(A228,'HOL（2027年まで）'!$A:$C,3,0),"")</f>
        <v/>
      </c>
      <c r="F228" s="561"/>
      <c r="G228" s="561"/>
    </row>
    <row r="229" spans="1:7">
      <c r="A229" s="558">
        <v>45610</v>
      </c>
      <c r="B229" s="559">
        <f t="shared" si="9"/>
        <v>11</v>
      </c>
      <c r="C229" s="559">
        <f t="shared" si="10"/>
        <v>14</v>
      </c>
      <c r="D229" s="559" t="str">
        <f t="shared" si="11"/>
        <v>木</v>
      </c>
      <c r="E229" t="str">
        <f>IFERROR(VLOOKUP(A229,'HOL（2027年まで）'!$A:$C,3,0),"")</f>
        <v/>
      </c>
      <c r="F229" s="561"/>
      <c r="G229" s="561"/>
    </row>
    <row r="230" spans="1:7">
      <c r="A230" s="558">
        <v>45611</v>
      </c>
      <c r="B230" s="559">
        <f t="shared" si="9"/>
        <v>11</v>
      </c>
      <c r="C230" s="559">
        <f t="shared" si="10"/>
        <v>15</v>
      </c>
      <c r="D230" s="559" t="str">
        <f t="shared" si="11"/>
        <v>金</v>
      </c>
      <c r="E230" t="str">
        <f>IFERROR(VLOOKUP(A230,'HOL（2027年まで）'!$A:$C,3,0),"")</f>
        <v/>
      </c>
      <c r="F230" s="561"/>
      <c r="G230" s="561"/>
    </row>
    <row r="231" spans="1:7">
      <c r="A231" s="558">
        <v>45612</v>
      </c>
      <c r="B231" s="559">
        <f t="shared" si="9"/>
        <v>11</v>
      </c>
      <c r="C231" s="559">
        <f t="shared" si="10"/>
        <v>16</v>
      </c>
      <c r="D231" s="559" t="str">
        <f t="shared" si="11"/>
        <v>土</v>
      </c>
      <c r="E231" t="str">
        <f>IFERROR(VLOOKUP(A231,'HOL（2027年まで）'!$A:$C,3,0),"")</f>
        <v/>
      </c>
      <c r="F231" s="561"/>
      <c r="G231" s="561"/>
    </row>
    <row r="232" spans="1:7">
      <c r="A232" s="558">
        <v>45613</v>
      </c>
      <c r="B232" s="559">
        <f t="shared" si="9"/>
        <v>11</v>
      </c>
      <c r="C232" s="559">
        <f t="shared" si="10"/>
        <v>17</v>
      </c>
      <c r="D232" s="559" t="str">
        <f t="shared" si="11"/>
        <v>日</v>
      </c>
      <c r="E232" t="str">
        <f>IFERROR(VLOOKUP(A232,'HOL（2027年まで）'!$A:$C,3,0),"")</f>
        <v/>
      </c>
      <c r="F232" s="561"/>
      <c r="G232" s="561"/>
    </row>
    <row r="233" spans="1:7">
      <c r="A233" s="558">
        <v>45614</v>
      </c>
      <c r="B233" s="559">
        <f t="shared" si="9"/>
        <v>11</v>
      </c>
      <c r="C233" s="559">
        <f t="shared" si="10"/>
        <v>18</v>
      </c>
      <c r="D233" s="559" t="str">
        <f t="shared" si="11"/>
        <v>月</v>
      </c>
      <c r="E233" t="str">
        <f>IFERROR(VLOOKUP(A233,'HOL（2027年まで）'!$A:$C,3,0),"")</f>
        <v/>
      </c>
      <c r="F233" s="561"/>
      <c r="G233" s="561"/>
    </row>
    <row r="234" spans="1:7">
      <c r="A234" s="558">
        <v>45615</v>
      </c>
      <c r="B234" s="559">
        <f t="shared" si="9"/>
        <v>11</v>
      </c>
      <c r="C234" s="559">
        <f t="shared" si="10"/>
        <v>19</v>
      </c>
      <c r="D234" s="559" t="str">
        <f t="shared" si="11"/>
        <v>火</v>
      </c>
      <c r="E234" t="str">
        <f>IFERROR(VLOOKUP(A234,'HOL（2027年まで）'!$A:$C,3,0),"")</f>
        <v/>
      </c>
      <c r="F234" s="561"/>
      <c r="G234" s="561"/>
    </row>
    <row r="235" spans="1:7">
      <c r="A235" s="558">
        <v>45616</v>
      </c>
      <c r="B235" s="559">
        <f t="shared" si="9"/>
        <v>11</v>
      </c>
      <c r="C235" s="559">
        <f t="shared" si="10"/>
        <v>20</v>
      </c>
      <c r="D235" s="559" t="str">
        <f t="shared" si="11"/>
        <v>水</v>
      </c>
      <c r="E235" t="str">
        <f>IFERROR(VLOOKUP(A235,'HOL（2027年まで）'!$A:$C,3,0),"")</f>
        <v/>
      </c>
      <c r="F235" s="561"/>
      <c r="G235" s="561"/>
    </row>
    <row r="236" spans="1:7">
      <c r="A236" s="558">
        <v>45617</v>
      </c>
      <c r="B236" s="559">
        <f t="shared" si="9"/>
        <v>11</v>
      </c>
      <c r="C236" s="559">
        <f t="shared" si="10"/>
        <v>21</v>
      </c>
      <c r="D236" s="559" t="str">
        <f t="shared" si="11"/>
        <v>木</v>
      </c>
      <c r="E236" t="str">
        <f>IFERROR(VLOOKUP(A236,'HOL（2027年まで）'!$A:$C,3,0),"")</f>
        <v/>
      </c>
      <c r="F236" s="561"/>
      <c r="G236" s="561"/>
    </row>
    <row r="237" spans="1:7">
      <c r="A237" s="558">
        <v>45618</v>
      </c>
      <c r="B237" s="559">
        <f t="shared" si="9"/>
        <v>11</v>
      </c>
      <c r="C237" s="559">
        <f t="shared" si="10"/>
        <v>22</v>
      </c>
      <c r="D237" s="559" t="str">
        <f t="shared" si="11"/>
        <v>金</v>
      </c>
      <c r="E237" t="str">
        <f>IFERROR(VLOOKUP(A237,'HOL（2027年まで）'!$A:$C,3,0),"")</f>
        <v/>
      </c>
      <c r="F237" s="561"/>
      <c r="G237" s="561"/>
    </row>
    <row r="238" spans="1:7">
      <c r="A238" s="558">
        <v>45619</v>
      </c>
      <c r="B238" s="559">
        <f t="shared" si="9"/>
        <v>11</v>
      </c>
      <c r="C238" s="559">
        <f t="shared" si="10"/>
        <v>23</v>
      </c>
      <c r="D238" s="559" t="str">
        <f t="shared" si="11"/>
        <v>土</v>
      </c>
      <c r="E238" t="str">
        <f>IFERROR(VLOOKUP(A238,'HOL（2027年まで）'!$A:$C,3,0),"")</f>
        <v>勤労感謝の日</v>
      </c>
      <c r="F238" s="561"/>
      <c r="G238" s="561"/>
    </row>
    <row r="239" spans="1:7">
      <c r="A239" s="558">
        <v>45620</v>
      </c>
      <c r="B239" s="559">
        <f t="shared" si="9"/>
        <v>11</v>
      </c>
      <c r="C239" s="559">
        <f t="shared" si="10"/>
        <v>24</v>
      </c>
      <c r="D239" s="559" t="str">
        <f t="shared" si="11"/>
        <v>日</v>
      </c>
      <c r="E239" t="str">
        <f>IFERROR(VLOOKUP(A239,'HOL（2027年まで）'!$A:$C,3,0),"")</f>
        <v/>
      </c>
      <c r="F239" s="561"/>
      <c r="G239" s="561"/>
    </row>
    <row r="240" spans="1:7">
      <c r="A240" s="558">
        <v>45621</v>
      </c>
      <c r="B240" s="559">
        <f t="shared" si="9"/>
        <v>11</v>
      </c>
      <c r="C240" s="559">
        <f t="shared" si="10"/>
        <v>25</v>
      </c>
      <c r="D240" s="559" t="str">
        <f t="shared" si="11"/>
        <v>月</v>
      </c>
      <c r="E240" t="str">
        <f>IFERROR(VLOOKUP(A240,'HOL（2027年まで）'!$A:$C,3,0),"")</f>
        <v/>
      </c>
      <c r="F240" s="561"/>
      <c r="G240" s="561"/>
    </row>
    <row r="241" spans="1:7">
      <c r="A241" s="558">
        <v>45622</v>
      </c>
      <c r="B241" s="559">
        <f t="shared" si="9"/>
        <v>11</v>
      </c>
      <c r="C241" s="559">
        <f t="shared" si="10"/>
        <v>26</v>
      </c>
      <c r="D241" s="559" t="str">
        <f t="shared" si="11"/>
        <v>火</v>
      </c>
      <c r="E241" t="str">
        <f>IFERROR(VLOOKUP(A241,'HOL（2027年まで）'!$A:$C,3,0),"")</f>
        <v/>
      </c>
      <c r="F241" s="561"/>
      <c r="G241" s="561"/>
    </row>
    <row r="242" spans="1:7">
      <c r="A242" s="558">
        <v>45623</v>
      </c>
      <c r="B242" s="559">
        <f t="shared" si="9"/>
        <v>11</v>
      </c>
      <c r="C242" s="559">
        <f t="shared" si="10"/>
        <v>27</v>
      </c>
      <c r="D242" s="559" t="str">
        <f t="shared" si="11"/>
        <v>水</v>
      </c>
      <c r="E242" t="str">
        <f>IFERROR(VLOOKUP(A242,'HOL（2027年まで）'!$A:$C,3,0),"")</f>
        <v/>
      </c>
      <c r="F242" s="561"/>
      <c r="G242" s="561"/>
    </row>
    <row r="243" spans="1:7">
      <c r="A243" s="558">
        <v>45624</v>
      </c>
      <c r="B243" s="559">
        <f t="shared" si="9"/>
        <v>11</v>
      </c>
      <c r="C243" s="559">
        <f t="shared" si="10"/>
        <v>28</v>
      </c>
      <c r="D243" s="559" t="str">
        <f t="shared" si="11"/>
        <v>木</v>
      </c>
      <c r="E243" t="str">
        <f>IFERROR(VLOOKUP(A243,'HOL（2027年まで）'!$A:$C,3,0),"")</f>
        <v/>
      </c>
      <c r="F243" s="561"/>
      <c r="G243" s="561"/>
    </row>
    <row r="244" spans="1:7">
      <c r="A244" s="558">
        <v>45625</v>
      </c>
      <c r="B244" s="559">
        <f t="shared" si="9"/>
        <v>11</v>
      </c>
      <c r="C244" s="559">
        <f t="shared" si="10"/>
        <v>29</v>
      </c>
      <c r="D244" s="559" t="str">
        <f t="shared" si="11"/>
        <v>金</v>
      </c>
      <c r="E244" t="str">
        <f>IFERROR(VLOOKUP(A244,'HOL（2027年まで）'!$A:$C,3,0),"")</f>
        <v/>
      </c>
      <c r="F244" s="561"/>
      <c r="G244" s="561"/>
    </row>
    <row r="245" spans="1:7">
      <c r="A245" s="558">
        <v>45626</v>
      </c>
      <c r="B245" s="559">
        <f t="shared" si="9"/>
        <v>11</v>
      </c>
      <c r="C245" s="559">
        <f t="shared" si="10"/>
        <v>30</v>
      </c>
      <c r="D245" s="559" t="str">
        <f t="shared" si="11"/>
        <v>土</v>
      </c>
      <c r="E245" t="str">
        <f>IFERROR(VLOOKUP(A245,'HOL（2027年まで）'!$A:$C,3,0),"")</f>
        <v/>
      </c>
      <c r="F245" s="561"/>
      <c r="G245" s="561"/>
    </row>
    <row r="246" spans="1:7">
      <c r="A246" s="558">
        <v>45627</v>
      </c>
      <c r="B246" s="559">
        <f t="shared" si="9"/>
        <v>12</v>
      </c>
      <c r="C246" s="559">
        <f t="shared" si="10"/>
        <v>1</v>
      </c>
      <c r="D246" s="559" t="str">
        <f t="shared" si="11"/>
        <v>日</v>
      </c>
      <c r="E246" t="str">
        <f>IFERROR(VLOOKUP(A246,'HOL（2027年まで）'!$A:$C,3,0),"")</f>
        <v/>
      </c>
      <c r="F246" s="561"/>
      <c r="G246" s="561"/>
    </row>
    <row r="247" spans="1:7">
      <c r="A247" s="558">
        <v>45628</v>
      </c>
      <c r="B247" s="559">
        <f t="shared" si="9"/>
        <v>12</v>
      </c>
      <c r="C247" s="559">
        <f t="shared" si="10"/>
        <v>2</v>
      </c>
      <c r="D247" s="559" t="str">
        <f t="shared" si="11"/>
        <v>月</v>
      </c>
      <c r="E247" t="str">
        <f>IFERROR(VLOOKUP(A247,'HOL（2027年まで）'!$A:$C,3,0),"")</f>
        <v/>
      </c>
      <c r="F247" s="561"/>
      <c r="G247" s="561"/>
    </row>
    <row r="248" spans="1:7">
      <c r="A248" s="558">
        <v>45629</v>
      </c>
      <c r="B248" s="559">
        <f t="shared" si="9"/>
        <v>12</v>
      </c>
      <c r="C248" s="559">
        <f t="shared" si="10"/>
        <v>3</v>
      </c>
      <c r="D248" s="559" t="str">
        <f t="shared" si="11"/>
        <v>火</v>
      </c>
      <c r="E248" t="str">
        <f>IFERROR(VLOOKUP(A248,'HOL（2027年まで）'!$A:$C,3,0),"")</f>
        <v/>
      </c>
      <c r="F248" s="561"/>
      <c r="G248" s="561"/>
    </row>
    <row r="249" spans="1:7">
      <c r="A249" s="558">
        <v>45630</v>
      </c>
      <c r="B249" s="559">
        <f t="shared" si="9"/>
        <v>12</v>
      </c>
      <c r="C249" s="559">
        <f t="shared" si="10"/>
        <v>4</v>
      </c>
      <c r="D249" s="559" t="str">
        <f t="shared" si="11"/>
        <v>水</v>
      </c>
      <c r="E249" t="str">
        <f>IFERROR(VLOOKUP(A249,'HOL（2027年まで）'!$A:$C,3,0),"")</f>
        <v/>
      </c>
      <c r="F249" s="561"/>
      <c r="G249" s="561"/>
    </row>
    <row r="250" spans="1:7">
      <c r="A250" s="558">
        <v>45631</v>
      </c>
      <c r="B250" s="559">
        <f t="shared" si="9"/>
        <v>12</v>
      </c>
      <c r="C250" s="559">
        <f t="shared" si="10"/>
        <v>5</v>
      </c>
      <c r="D250" s="559" t="str">
        <f t="shared" si="11"/>
        <v>木</v>
      </c>
      <c r="E250" t="str">
        <f>IFERROR(VLOOKUP(A250,'HOL（2027年まで）'!$A:$C,3,0),"")</f>
        <v/>
      </c>
      <c r="F250" s="561"/>
      <c r="G250" s="561"/>
    </row>
    <row r="251" spans="1:7">
      <c r="A251" s="558">
        <v>45632</v>
      </c>
      <c r="B251" s="559">
        <f t="shared" si="9"/>
        <v>12</v>
      </c>
      <c r="C251" s="559">
        <f t="shared" si="10"/>
        <v>6</v>
      </c>
      <c r="D251" s="559" t="str">
        <f t="shared" si="11"/>
        <v>金</v>
      </c>
      <c r="E251" t="str">
        <f>IFERROR(VLOOKUP(A251,'HOL（2027年まで）'!$A:$C,3,0),"")</f>
        <v/>
      </c>
      <c r="F251" s="561"/>
      <c r="G251" s="561"/>
    </row>
    <row r="252" spans="1:7">
      <c r="A252" s="558">
        <v>45633</v>
      </c>
      <c r="B252" s="559">
        <f t="shared" si="9"/>
        <v>12</v>
      </c>
      <c r="C252" s="559">
        <f t="shared" si="10"/>
        <v>7</v>
      </c>
      <c r="D252" s="559" t="str">
        <f t="shared" si="11"/>
        <v>土</v>
      </c>
      <c r="E252" t="str">
        <f>IFERROR(VLOOKUP(A252,'HOL（2027年まで）'!$A:$C,3,0),"")</f>
        <v/>
      </c>
      <c r="F252" s="561"/>
      <c r="G252" s="561"/>
    </row>
    <row r="253" spans="1:7">
      <c r="A253" s="558">
        <v>45634</v>
      </c>
      <c r="B253" s="559">
        <f t="shared" si="9"/>
        <v>12</v>
      </c>
      <c r="C253" s="559">
        <f t="shared" si="10"/>
        <v>8</v>
      </c>
      <c r="D253" s="559" t="str">
        <f t="shared" si="11"/>
        <v>日</v>
      </c>
      <c r="E253" t="str">
        <f>IFERROR(VLOOKUP(A253,'HOL（2027年まで）'!$A:$C,3,0),"")</f>
        <v/>
      </c>
      <c r="F253" s="561"/>
      <c r="G253" s="561"/>
    </row>
    <row r="254" spans="1:7">
      <c r="A254" s="558">
        <v>45635</v>
      </c>
      <c r="B254" s="559">
        <f t="shared" si="9"/>
        <v>12</v>
      </c>
      <c r="C254" s="559">
        <f t="shared" si="10"/>
        <v>9</v>
      </c>
      <c r="D254" s="559" t="str">
        <f t="shared" si="11"/>
        <v>月</v>
      </c>
      <c r="E254" t="str">
        <f>IFERROR(VLOOKUP(A254,'HOL（2027年まで）'!$A:$C,3,0),"")</f>
        <v/>
      </c>
      <c r="F254" s="561"/>
      <c r="G254" s="561"/>
    </row>
    <row r="255" spans="1:7">
      <c r="A255" s="558">
        <v>45636</v>
      </c>
      <c r="B255" s="559">
        <f t="shared" si="9"/>
        <v>12</v>
      </c>
      <c r="C255" s="559">
        <f t="shared" si="10"/>
        <v>10</v>
      </c>
      <c r="D255" s="559" t="str">
        <f t="shared" si="11"/>
        <v>火</v>
      </c>
      <c r="E255" t="str">
        <f>IFERROR(VLOOKUP(A255,'HOL（2027年まで）'!$A:$C,3,0),"")</f>
        <v/>
      </c>
      <c r="F255" s="561"/>
      <c r="G255" s="561"/>
    </row>
    <row r="256" spans="1:7">
      <c r="A256" s="558">
        <v>45637</v>
      </c>
      <c r="B256" s="559">
        <f t="shared" si="9"/>
        <v>12</v>
      </c>
      <c r="C256" s="559">
        <f t="shared" si="10"/>
        <v>11</v>
      </c>
      <c r="D256" s="559" t="str">
        <f t="shared" si="11"/>
        <v>水</v>
      </c>
      <c r="E256" t="str">
        <f>IFERROR(VLOOKUP(A256,'HOL（2027年まで）'!$A:$C,3,0),"")</f>
        <v/>
      </c>
      <c r="F256" s="561"/>
      <c r="G256" s="561"/>
    </row>
    <row r="257" spans="1:7">
      <c r="A257" s="558">
        <v>45638</v>
      </c>
      <c r="B257" s="559">
        <f t="shared" si="9"/>
        <v>12</v>
      </c>
      <c r="C257" s="559">
        <f t="shared" si="10"/>
        <v>12</v>
      </c>
      <c r="D257" s="559" t="str">
        <f t="shared" si="11"/>
        <v>木</v>
      </c>
      <c r="E257" t="str">
        <f>IFERROR(VLOOKUP(A257,'HOL（2027年まで）'!$A:$C,3,0),"")</f>
        <v/>
      </c>
      <c r="F257" s="561"/>
      <c r="G257" s="561"/>
    </row>
    <row r="258" spans="1:7">
      <c r="A258" s="558">
        <v>45639</v>
      </c>
      <c r="B258" s="559">
        <f t="shared" ref="B258:B321" si="12">MONTH(A258)</f>
        <v>12</v>
      </c>
      <c r="C258" s="559">
        <f t="shared" ref="C258:C321" si="13">DAY(A258)</f>
        <v>13</v>
      </c>
      <c r="D258" s="559" t="str">
        <f t="shared" ref="D258:D321" si="14">TEXT(A258,"aaa")</f>
        <v>金</v>
      </c>
      <c r="E258" t="str">
        <f>IFERROR(VLOOKUP(A258,'HOL（2027年まで）'!$A:$C,3,0),"")</f>
        <v/>
      </c>
      <c r="F258" s="561"/>
      <c r="G258" s="561"/>
    </row>
    <row r="259" spans="1:7">
      <c r="A259" s="558">
        <v>45640</v>
      </c>
      <c r="B259" s="559">
        <f t="shared" si="12"/>
        <v>12</v>
      </c>
      <c r="C259" s="559">
        <f t="shared" si="13"/>
        <v>14</v>
      </c>
      <c r="D259" s="559" t="str">
        <f t="shared" si="14"/>
        <v>土</v>
      </c>
      <c r="E259" t="str">
        <f>IFERROR(VLOOKUP(A259,'HOL（2027年まで）'!$A:$C,3,0),"")</f>
        <v/>
      </c>
      <c r="F259" s="561"/>
      <c r="G259" s="561"/>
    </row>
    <row r="260" spans="1:7">
      <c r="A260" s="558">
        <v>45641</v>
      </c>
      <c r="B260" s="559">
        <f t="shared" si="12"/>
        <v>12</v>
      </c>
      <c r="C260" s="559">
        <f t="shared" si="13"/>
        <v>15</v>
      </c>
      <c r="D260" s="559" t="str">
        <f t="shared" si="14"/>
        <v>日</v>
      </c>
      <c r="E260" t="str">
        <f>IFERROR(VLOOKUP(A260,'HOL（2027年まで）'!$A:$C,3,0),"")</f>
        <v/>
      </c>
      <c r="F260" s="561"/>
      <c r="G260" s="561"/>
    </row>
    <row r="261" spans="1:7">
      <c r="A261" s="558">
        <v>45642</v>
      </c>
      <c r="B261" s="559">
        <f t="shared" si="12"/>
        <v>12</v>
      </c>
      <c r="C261" s="559">
        <f t="shared" si="13"/>
        <v>16</v>
      </c>
      <c r="D261" s="559" t="str">
        <f t="shared" si="14"/>
        <v>月</v>
      </c>
      <c r="E261" t="str">
        <f>IFERROR(VLOOKUP(A261,'HOL（2027年まで）'!$A:$C,3,0),"")</f>
        <v/>
      </c>
      <c r="F261" s="561"/>
      <c r="G261" s="561"/>
    </row>
    <row r="262" spans="1:7">
      <c r="A262" s="558">
        <v>45643</v>
      </c>
      <c r="B262" s="559">
        <f t="shared" si="12"/>
        <v>12</v>
      </c>
      <c r="C262" s="559">
        <f t="shared" si="13"/>
        <v>17</v>
      </c>
      <c r="D262" s="559" t="str">
        <f t="shared" si="14"/>
        <v>火</v>
      </c>
      <c r="E262" t="str">
        <f>IFERROR(VLOOKUP(A262,'HOL（2027年まで）'!$A:$C,3,0),"")</f>
        <v/>
      </c>
      <c r="F262" s="561"/>
      <c r="G262" s="561"/>
    </row>
    <row r="263" spans="1:7">
      <c r="A263" s="558">
        <v>45644</v>
      </c>
      <c r="B263" s="559">
        <f t="shared" si="12"/>
        <v>12</v>
      </c>
      <c r="C263" s="559">
        <f t="shared" si="13"/>
        <v>18</v>
      </c>
      <c r="D263" s="559" t="str">
        <f t="shared" si="14"/>
        <v>水</v>
      </c>
      <c r="E263" t="str">
        <f>IFERROR(VLOOKUP(A263,'HOL（2027年まで）'!$A:$C,3,0),"")</f>
        <v/>
      </c>
      <c r="F263" s="561"/>
      <c r="G263" s="561"/>
    </row>
    <row r="264" spans="1:7">
      <c r="A264" s="558">
        <v>45645</v>
      </c>
      <c r="B264" s="559">
        <f t="shared" si="12"/>
        <v>12</v>
      </c>
      <c r="C264" s="559">
        <f t="shared" si="13"/>
        <v>19</v>
      </c>
      <c r="D264" s="559" t="str">
        <f t="shared" si="14"/>
        <v>木</v>
      </c>
      <c r="E264" t="str">
        <f>IFERROR(VLOOKUP(A264,'HOL（2027年まで）'!$A:$C,3,0),"")</f>
        <v/>
      </c>
      <c r="F264" s="561"/>
      <c r="G264" s="561"/>
    </row>
    <row r="265" spans="1:7">
      <c r="A265" s="558">
        <v>45646</v>
      </c>
      <c r="B265" s="559">
        <f t="shared" si="12"/>
        <v>12</v>
      </c>
      <c r="C265" s="559">
        <f t="shared" si="13"/>
        <v>20</v>
      </c>
      <c r="D265" s="559" t="str">
        <f t="shared" si="14"/>
        <v>金</v>
      </c>
      <c r="E265" t="str">
        <f>IFERROR(VLOOKUP(A265,'HOL（2027年まで）'!$A:$C,3,0),"")</f>
        <v/>
      </c>
      <c r="F265" s="561"/>
      <c r="G265" s="561"/>
    </row>
    <row r="266" spans="1:7">
      <c r="A266" s="558">
        <v>45647</v>
      </c>
      <c r="B266" s="559">
        <f t="shared" si="12"/>
        <v>12</v>
      </c>
      <c r="C266" s="559">
        <f t="shared" si="13"/>
        <v>21</v>
      </c>
      <c r="D266" s="559" t="str">
        <f t="shared" si="14"/>
        <v>土</v>
      </c>
      <c r="E266" t="str">
        <f>IFERROR(VLOOKUP(A266,'HOL（2027年まで）'!$A:$C,3,0),"")</f>
        <v/>
      </c>
      <c r="F266" s="561"/>
      <c r="G266" s="561"/>
    </row>
    <row r="267" spans="1:7">
      <c r="A267" s="558">
        <v>45648</v>
      </c>
      <c r="B267" s="559">
        <f t="shared" si="12"/>
        <v>12</v>
      </c>
      <c r="C267" s="559">
        <f t="shared" si="13"/>
        <v>22</v>
      </c>
      <c r="D267" s="559" t="str">
        <f t="shared" si="14"/>
        <v>日</v>
      </c>
      <c r="E267" t="str">
        <f>IFERROR(VLOOKUP(A267,'HOL（2027年まで）'!$A:$C,3,0),"")</f>
        <v/>
      </c>
      <c r="F267" s="561"/>
      <c r="G267" s="561"/>
    </row>
    <row r="268" spans="1:7">
      <c r="A268" s="558">
        <v>45649</v>
      </c>
      <c r="B268" s="559">
        <f t="shared" si="12"/>
        <v>12</v>
      </c>
      <c r="C268" s="559">
        <f t="shared" si="13"/>
        <v>23</v>
      </c>
      <c r="D268" s="559" t="str">
        <f t="shared" si="14"/>
        <v>月</v>
      </c>
      <c r="E268" t="str">
        <f>IFERROR(VLOOKUP(A268,'HOL（2027年まで）'!$A:$C,3,0),"")</f>
        <v/>
      </c>
      <c r="F268" s="561"/>
      <c r="G268" s="561"/>
    </row>
    <row r="269" spans="1:7">
      <c r="A269" s="558">
        <v>45650</v>
      </c>
      <c r="B269" s="559">
        <f t="shared" si="12"/>
        <v>12</v>
      </c>
      <c r="C269" s="559">
        <f t="shared" si="13"/>
        <v>24</v>
      </c>
      <c r="D269" s="559" t="str">
        <f t="shared" si="14"/>
        <v>火</v>
      </c>
      <c r="E269" t="str">
        <f>IFERROR(VLOOKUP(A269,'HOL（2027年まで）'!$A:$C,3,0),"")</f>
        <v/>
      </c>
      <c r="F269" s="561"/>
      <c r="G269" s="561"/>
    </row>
    <row r="270" spans="1:7">
      <c r="A270" s="558">
        <v>45651</v>
      </c>
      <c r="B270" s="559">
        <f t="shared" si="12"/>
        <v>12</v>
      </c>
      <c r="C270" s="559">
        <f t="shared" si="13"/>
        <v>25</v>
      </c>
      <c r="D270" s="559" t="str">
        <f t="shared" si="14"/>
        <v>水</v>
      </c>
      <c r="E270" t="str">
        <f>IFERROR(VLOOKUP(A270,'HOL（2027年まで）'!$A:$C,3,0),"")</f>
        <v/>
      </c>
      <c r="F270" s="561"/>
      <c r="G270" s="561"/>
    </row>
    <row r="271" spans="1:7">
      <c r="A271" s="558">
        <v>45652</v>
      </c>
      <c r="B271" s="559">
        <f t="shared" si="12"/>
        <v>12</v>
      </c>
      <c r="C271" s="559">
        <f t="shared" si="13"/>
        <v>26</v>
      </c>
      <c r="D271" s="559" t="str">
        <f t="shared" si="14"/>
        <v>木</v>
      </c>
      <c r="E271" t="str">
        <f>IFERROR(VLOOKUP(A271,'HOL（2027年まで）'!$A:$C,3,0),"")</f>
        <v/>
      </c>
      <c r="F271" s="561"/>
      <c r="G271" s="561"/>
    </row>
    <row r="272" spans="1:7">
      <c r="A272" s="558">
        <v>45653</v>
      </c>
      <c r="B272" s="559">
        <f t="shared" si="12"/>
        <v>12</v>
      </c>
      <c r="C272" s="559">
        <f t="shared" si="13"/>
        <v>27</v>
      </c>
      <c r="D272" s="559" t="str">
        <f t="shared" si="14"/>
        <v>金</v>
      </c>
      <c r="E272" t="str">
        <f>IFERROR(VLOOKUP(A272,'HOL（2027年まで）'!$A:$C,3,0),"")</f>
        <v/>
      </c>
      <c r="F272" s="561"/>
      <c r="G272" s="561"/>
    </row>
    <row r="273" spans="1:7">
      <c r="A273" s="558">
        <v>45654</v>
      </c>
      <c r="B273" s="559">
        <f t="shared" si="12"/>
        <v>12</v>
      </c>
      <c r="C273" s="559">
        <f t="shared" si="13"/>
        <v>28</v>
      </c>
      <c r="D273" s="559" t="str">
        <f t="shared" si="14"/>
        <v>土</v>
      </c>
      <c r="E273" t="str">
        <f>IFERROR(VLOOKUP(A273,'HOL（2027年まで）'!$A:$C,3,0),"")</f>
        <v/>
      </c>
      <c r="F273" s="561"/>
      <c r="G273" s="561"/>
    </row>
    <row r="274" spans="1:7">
      <c r="A274" s="558">
        <v>45655</v>
      </c>
      <c r="B274" s="559">
        <f t="shared" si="12"/>
        <v>12</v>
      </c>
      <c r="C274" s="559">
        <f t="shared" si="13"/>
        <v>29</v>
      </c>
      <c r="D274" s="559" t="str">
        <f t="shared" si="14"/>
        <v>日</v>
      </c>
      <c r="E274" t="str">
        <f>IFERROR(VLOOKUP(A274,'HOL（2027年まで）'!$A:$C,3,0),"")</f>
        <v/>
      </c>
      <c r="F274" s="561"/>
      <c r="G274" s="561"/>
    </row>
    <row r="275" spans="1:7">
      <c r="A275" s="558">
        <v>45656</v>
      </c>
      <c r="B275" s="559">
        <f t="shared" si="12"/>
        <v>12</v>
      </c>
      <c r="C275" s="559">
        <f t="shared" si="13"/>
        <v>30</v>
      </c>
      <c r="D275" s="559" t="str">
        <f t="shared" si="14"/>
        <v>月</v>
      </c>
      <c r="E275" t="str">
        <f>IFERROR(VLOOKUP(A275,'HOL（2027年まで）'!$A:$C,3,0),"")</f>
        <v/>
      </c>
      <c r="F275" s="561"/>
      <c r="G275" s="561"/>
    </row>
    <row r="276" spans="1:7">
      <c r="A276" s="558">
        <v>45657</v>
      </c>
      <c r="B276" s="559">
        <f t="shared" si="12"/>
        <v>12</v>
      </c>
      <c r="C276" s="559">
        <f t="shared" si="13"/>
        <v>31</v>
      </c>
      <c r="D276" s="559" t="str">
        <f t="shared" si="14"/>
        <v>火</v>
      </c>
      <c r="E276" t="str">
        <f>IFERROR(VLOOKUP(A276,'HOL（2027年まで）'!$A:$C,3,0),"")</f>
        <v/>
      </c>
      <c r="F276" s="561"/>
      <c r="G276" s="561"/>
    </row>
    <row r="277" spans="1:7">
      <c r="A277" s="558">
        <v>45658</v>
      </c>
      <c r="B277" s="559">
        <f t="shared" si="12"/>
        <v>1</v>
      </c>
      <c r="C277" s="559">
        <f t="shared" si="13"/>
        <v>1</v>
      </c>
      <c r="D277" s="559" t="str">
        <f t="shared" si="14"/>
        <v>水</v>
      </c>
      <c r="E277" t="str">
        <f>IFERROR(VLOOKUP(A277,'HOL（2027年まで）'!$A:$C,3,0),"")</f>
        <v>元日</v>
      </c>
      <c r="F277" s="561"/>
      <c r="G277" s="561"/>
    </row>
    <row r="278" spans="1:7">
      <c r="A278" s="558">
        <v>45659</v>
      </c>
      <c r="B278" s="559">
        <f t="shared" si="12"/>
        <v>1</v>
      </c>
      <c r="C278" s="559">
        <f t="shared" si="13"/>
        <v>2</v>
      </c>
      <c r="D278" s="559" t="str">
        <f t="shared" si="14"/>
        <v>木</v>
      </c>
      <c r="E278" t="str">
        <f>IFERROR(VLOOKUP(A278,'HOL（2027年まで）'!$A:$C,3,0),"")</f>
        <v/>
      </c>
      <c r="F278" s="561"/>
      <c r="G278" s="561"/>
    </row>
    <row r="279" spans="1:7">
      <c r="A279" s="558">
        <v>45660</v>
      </c>
      <c r="B279" s="559">
        <f t="shared" si="12"/>
        <v>1</v>
      </c>
      <c r="C279" s="559">
        <f t="shared" si="13"/>
        <v>3</v>
      </c>
      <c r="D279" s="559" t="str">
        <f t="shared" si="14"/>
        <v>金</v>
      </c>
      <c r="E279" t="str">
        <f>IFERROR(VLOOKUP(A279,'HOL（2027年まで）'!$A:$C,3,0),"")</f>
        <v/>
      </c>
      <c r="F279" s="561"/>
      <c r="G279" s="561"/>
    </row>
    <row r="280" spans="1:7">
      <c r="A280" s="558">
        <v>45661</v>
      </c>
      <c r="B280" s="559">
        <f t="shared" si="12"/>
        <v>1</v>
      </c>
      <c r="C280" s="559">
        <f t="shared" si="13"/>
        <v>4</v>
      </c>
      <c r="D280" s="559" t="str">
        <f t="shared" si="14"/>
        <v>土</v>
      </c>
      <c r="E280" t="str">
        <f>IFERROR(VLOOKUP(A280,'HOL（2027年まで）'!$A:$C,3,0),"")</f>
        <v/>
      </c>
      <c r="F280" s="561"/>
      <c r="G280" s="561"/>
    </row>
    <row r="281" spans="1:7">
      <c r="A281" s="558">
        <v>45662</v>
      </c>
      <c r="B281" s="559">
        <f t="shared" si="12"/>
        <v>1</v>
      </c>
      <c r="C281" s="559">
        <f t="shared" si="13"/>
        <v>5</v>
      </c>
      <c r="D281" s="559" t="str">
        <f t="shared" si="14"/>
        <v>日</v>
      </c>
      <c r="E281" t="str">
        <f>IFERROR(VLOOKUP(A281,'HOL（2027年まで）'!$A:$C,3,0),"")</f>
        <v/>
      </c>
      <c r="F281" s="561"/>
      <c r="G281" s="561"/>
    </row>
    <row r="282" spans="1:7">
      <c r="A282" s="558">
        <v>45663</v>
      </c>
      <c r="B282" s="559">
        <f t="shared" si="12"/>
        <v>1</v>
      </c>
      <c r="C282" s="559">
        <f t="shared" si="13"/>
        <v>6</v>
      </c>
      <c r="D282" s="559" t="str">
        <f t="shared" si="14"/>
        <v>月</v>
      </c>
      <c r="E282" t="str">
        <f>IFERROR(VLOOKUP(A282,'HOL（2027年まで）'!$A:$C,3,0),"")</f>
        <v/>
      </c>
      <c r="F282" s="561"/>
      <c r="G282" s="561"/>
    </row>
    <row r="283" spans="1:7">
      <c r="A283" s="558">
        <v>45664</v>
      </c>
      <c r="B283" s="559">
        <f t="shared" si="12"/>
        <v>1</v>
      </c>
      <c r="C283" s="559">
        <f t="shared" si="13"/>
        <v>7</v>
      </c>
      <c r="D283" s="559" t="str">
        <f t="shared" si="14"/>
        <v>火</v>
      </c>
      <c r="E283" t="str">
        <f>IFERROR(VLOOKUP(A283,'HOL（2027年まで）'!$A:$C,3,0),"")</f>
        <v/>
      </c>
      <c r="F283" s="561"/>
      <c r="G283" s="561"/>
    </row>
    <row r="284" spans="1:7">
      <c r="A284" s="558">
        <v>45665</v>
      </c>
      <c r="B284" s="559">
        <f t="shared" si="12"/>
        <v>1</v>
      </c>
      <c r="C284" s="559">
        <f t="shared" si="13"/>
        <v>8</v>
      </c>
      <c r="D284" s="559" t="str">
        <f t="shared" si="14"/>
        <v>水</v>
      </c>
      <c r="E284" t="str">
        <f>IFERROR(VLOOKUP(A284,'HOL（2027年まで）'!$A:$C,3,0),"")</f>
        <v/>
      </c>
      <c r="F284" s="561"/>
      <c r="G284" s="561"/>
    </row>
    <row r="285" spans="1:7">
      <c r="A285" s="558">
        <v>45666</v>
      </c>
      <c r="B285" s="559">
        <f t="shared" si="12"/>
        <v>1</v>
      </c>
      <c r="C285" s="559">
        <f t="shared" si="13"/>
        <v>9</v>
      </c>
      <c r="D285" s="559" t="str">
        <f t="shared" si="14"/>
        <v>木</v>
      </c>
      <c r="E285" t="str">
        <f>IFERROR(VLOOKUP(A285,'HOL（2027年まで）'!$A:$C,3,0),"")</f>
        <v/>
      </c>
      <c r="F285" s="561"/>
      <c r="G285" s="561"/>
    </row>
    <row r="286" spans="1:7">
      <c r="A286" s="558">
        <v>45667</v>
      </c>
      <c r="B286" s="559">
        <f t="shared" si="12"/>
        <v>1</v>
      </c>
      <c r="C286" s="559">
        <f t="shared" si="13"/>
        <v>10</v>
      </c>
      <c r="D286" s="559" t="str">
        <f t="shared" si="14"/>
        <v>金</v>
      </c>
      <c r="E286" t="str">
        <f>IFERROR(VLOOKUP(A286,'HOL（2027年まで）'!$A:$C,3,0),"")</f>
        <v/>
      </c>
      <c r="F286" s="561"/>
      <c r="G286" s="561"/>
    </row>
    <row r="287" spans="1:7">
      <c r="A287" s="558">
        <v>45668</v>
      </c>
      <c r="B287" s="559">
        <f t="shared" si="12"/>
        <v>1</v>
      </c>
      <c r="C287" s="559">
        <f t="shared" si="13"/>
        <v>11</v>
      </c>
      <c r="D287" s="559" t="str">
        <f t="shared" si="14"/>
        <v>土</v>
      </c>
      <c r="E287" t="str">
        <f>IFERROR(VLOOKUP(A287,'HOL（2027年まで）'!$A:$C,3,0),"")</f>
        <v/>
      </c>
      <c r="F287" s="561"/>
      <c r="G287" s="561"/>
    </row>
    <row r="288" spans="1:7">
      <c r="A288" s="558">
        <v>45669</v>
      </c>
      <c r="B288" s="559">
        <f t="shared" si="12"/>
        <v>1</v>
      </c>
      <c r="C288" s="559">
        <f t="shared" si="13"/>
        <v>12</v>
      </c>
      <c r="D288" s="559" t="str">
        <f t="shared" si="14"/>
        <v>日</v>
      </c>
      <c r="E288" t="str">
        <f>IFERROR(VLOOKUP(A288,'HOL（2027年まで）'!$A:$C,3,0),"")</f>
        <v/>
      </c>
      <c r="F288" s="561"/>
      <c r="G288" s="561"/>
    </row>
    <row r="289" spans="1:7">
      <c r="A289" s="558">
        <v>45670</v>
      </c>
      <c r="B289" s="559">
        <f t="shared" si="12"/>
        <v>1</v>
      </c>
      <c r="C289" s="559">
        <f t="shared" si="13"/>
        <v>13</v>
      </c>
      <c r="D289" s="559" t="str">
        <f t="shared" si="14"/>
        <v>月</v>
      </c>
      <c r="E289" t="str">
        <f>IFERROR(VLOOKUP(A289,'HOL（2027年まで）'!$A:$C,3,0),"")</f>
        <v>成人の日</v>
      </c>
      <c r="F289" s="561"/>
      <c r="G289" s="561"/>
    </row>
    <row r="290" spans="1:7">
      <c r="A290" s="558">
        <v>45671</v>
      </c>
      <c r="B290" s="559">
        <f t="shared" si="12"/>
        <v>1</v>
      </c>
      <c r="C290" s="559">
        <f t="shared" si="13"/>
        <v>14</v>
      </c>
      <c r="D290" s="559" t="str">
        <f t="shared" si="14"/>
        <v>火</v>
      </c>
      <c r="E290" t="str">
        <f>IFERROR(VLOOKUP(A290,'HOL（2027年まで）'!$A:$C,3,0),"")</f>
        <v/>
      </c>
      <c r="F290" s="561"/>
      <c r="G290" s="561"/>
    </row>
    <row r="291" spans="1:7">
      <c r="A291" s="558">
        <v>45672</v>
      </c>
      <c r="B291" s="559">
        <f t="shared" si="12"/>
        <v>1</v>
      </c>
      <c r="C291" s="559">
        <f t="shared" si="13"/>
        <v>15</v>
      </c>
      <c r="D291" s="559" t="str">
        <f t="shared" si="14"/>
        <v>水</v>
      </c>
      <c r="E291" t="str">
        <f>IFERROR(VLOOKUP(A291,'HOL（2027年まで）'!$A:$C,3,0),"")</f>
        <v/>
      </c>
      <c r="F291" s="561"/>
      <c r="G291" s="561"/>
    </row>
    <row r="292" spans="1:7">
      <c r="A292" s="558">
        <v>45673</v>
      </c>
      <c r="B292" s="559">
        <f t="shared" si="12"/>
        <v>1</v>
      </c>
      <c r="C292" s="559">
        <f t="shared" si="13"/>
        <v>16</v>
      </c>
      <c r="D292" s="559" t="str">
        <f t="shared" si="14"/>
        <v>木</v>
      </c>
      <c r="E292" t="str">
        <f>IFERROR(VLOOKUP(A292,'HOL（2027年まで）'!$A:$C,3,0),"")</f>
        <v/>
      </c>
      <c r="F292" s="561"/>
      <c r="G292" s="561"/>
    </row>
    <row r="293" spans="1:7">
      <c r="A293" s="558">
        <v>45674</v>
      </c>
      <c r="B293" s="559">
        <f t="shared" si="12"/>
        <v>1</v>
      </c>
      <c r="C293" s="559">
        <f t="shared" si="13"/>
        <v>17</v>
      </c>
      <c r="D293" s="559" t="str">
        <f t="shared" si="14"/>
        <v>金</v>
      </c>
      <c r="E293" t="str">
        <f>IFERROR(VLOOKUP(A293,'HOL（2027年まで）'!$A:$C,3,0),"")</f>
        <v/>
      </c>
      <c r="F293" s="561"/>
      <c r="G293" s="561"/>
    </row>
    <row r="294" spans="1:7">
      <c r="A294" s="558">
        <v>45675</v>
      </c>
      <c r="B294" s="559">
        <f t="shared" si="12"/>
        <v>1</v>
      </c>
      <c r="C294" s="559">
        <f t="shared" si="13"/>
        <v>18</v>
      </c>
      <c r="D294" s="559" t="str">
        <f t="shared" si="14"/>
        <v>土</v>
      </c>
      <c r="E294" t="str">
        <f>IFERROR(VLOOKUP(A294,'HOL（2027年まで）'!$A:$C,3,0),"")</f>
        <v/>
      </c>
      <c r="F294" s="561"/>
      <c r="G294" s="561"/>
    </row>
    <row r="295" spans="1:7">
      <c r="A295" s="558">
        <v>45676</v>
      </c>
      <c r="B295" s="559">
        <f t="shared" si="12"/>
        <v>1</v>
      </c>
      <c r="C295" s="559">
        <f t="shared" si="13"/>
        <v>19</v>
      </c>
      <c r="D295" s="559" t="str">
        <f t="shared" si="14"/>
        <v>日</v>
      </c>
      <c r="E295" t="str">
        <f>IFERROR(VLOOKUP(A295,'HOL（2027年まで）'!$A:$C,3,0),"")</f>
        <v/>
      </c>
      <c r="F295" s="561"/>
      <c r="G295" s="561"/>
    </row>
    <row r="296" spans="1:7">
      <c r="A296" s="558">
        <v>45677</v>
      </c>
      <c r="B296" s="559">
        <f t="shared" si="12"/>
        <v>1</v>
      </c>
      <c r="C296" s="559">
        <f t="shared" si="13"/>
        <v>20</v>
      </c>
      <c r="D296" s="559" t="str">
        <f t="shared" si="14"/>
        <v>月</v>
      </c>
      <c r="E296" t="str">
        <f>IFERROR(VLOOKUP(A296,'HOL（2027年まで）'!$A:$C,3,0),"")</f>
        <v/>
      </c>
      <c r="F296" s="561"/>
      <c r="G296" s="561"/>
    </row>
    <row r="297" spans="1:7">
      <c r="A297" s="558">
        <v>45678</v>
      </c>
      <c r="B297" s="559">
        <f t="shared" si="12"/>
        <v>1</v>
      </c>
      <c r="C297" s="559">
        <f t="shared" si="13"/>
        <v>21</v>
      </c>
      <c r="D297" s="559" t="str">
        <f t="shared" si="14"/>
        <v>火</v>
      </c>
      <c r="E297" t="str">
        <f>IFERROR(VLOOKUP(A297,'HOL（2027年まで）'!$A:$C,3,0),"")</f>
        <v/>
      </c>
      <c r="F297" s="561"/>
      <c r="G297" s="561"/>
    </row>
    <row r="298" spans="1:7">
      <c r="A298" s="558">
        <v>45679</v>
      </c>
      <c r="B298" s="559">
        <f t="shared" si="12"/>
        <v>1</v>
      </c>
      <c r="C298" s="559">
        <f t="shared" si="13"/>
        <v>22</v>
      </c>
      <c r="D298" s="559" t="str">
        <f t="shared" si="14"/>
        <v>水</v>
      </c>
      <c r="E298" t="str">
        <f>IFERROR(VLOOKUP(A298,'HOL（2027年まで）'!$A:$C,3,0),"")</f>
        <v/>
      </c>
      <c r="F298" s="561"/>
      <c r="G298" s="561"/>
    </row>
    <row r="299" spans="1:7">
      <c r="A299" s="558">
        <v>45680</v>
      </c>
      <c r="B299" s="559">
        <f t="shared" si="12"/>
        <v>1</v>
      </c>
      <c r="C299" s="559">
        <f t="shared" si="13"/>
        <v>23</v>
      </c>
      <c r="D299" s="559" t="str">
        <f t="shared" si="14"/>
        <v>木</v>
      </c>
      <c r="E299" t="str">
        <f>IFERROR(VLOOKUP(A299,'HOL（2027年まで）'!$A:$C,3,0),"")</f>
        <v/>
      </c>
      <c r="F299" s="561"/>
      <c r="G299" s="561"/>
    </row>
    <row r="300" spans="1:7">
      <c r="A300" s="558">
        <v>45681</v>
      </c>
      <c r="B300" s="559">
        <f t="shared" si="12"/>
        <v>1</v>
      </c>
      <c r="C300" s="559">
        <f t="shared" si="13"/>
        <v>24</v>
      </c>
      <c r="D300" s="559" t="str">
        <f t="shared" si="14"/>
        <v>金</v>
      </c>
      <c r="E300" t="str">
        <f>IFERROR(VLOOKUP(A300,'HOL（2027年まで）'!$A:$C,3,0),"")</f>
        <v/>
      </c>
      <c r="F300" s="561"/>
      <c r="G300" s="561"/>
    </row>
    <row r="301" spans="1:7">
      <c r="A301" s="558">
        <v>45682</v>
      </c>
      <c r="B301" s="559">
        <f t="shared" si="12"/>
        <v>1</v>
      </c>
      <c r="C301" s="559">
        <f t="shared" si="13"/>
        <v>25</v>
      </c>
      <c r="D301" s="559" t="str">
        <f t="shared" si="14"/>
        <v>土</v>
      </c>
      <c r="E301" t="str">
        <f>IFERROR(VLOOKUP(A301,'HOL（2027年まで）'!$A:$C,3,0),"")</f>
        <v/>
      </c>
      <c r="F301" s="561"/>
      <c r="G301" s="561"/>
    </row>
    <row r="302" spans="1:7">
      <c r="A302" s="558">
        <v>45683</v>
      </c>
      <c r="B302" s="559">
        <f t="shared" si="12"/>
        <v>1</v>
      </c>
      <c r="C302" s="559">
        <f t="shared" si="13"/>
        <v>26</v>
      </c>
      <c r="D302" s="559" t="str">
        <f t="shared" si="14"/>
        <v>日</v>
      </c>
      <c r="E302" t="str">
        <f>IFERROR(VLOOKUP(A302,'HOL（2027年まで）'!$A:$C,3,0),"")</f>
        <v/>
      </c>
      <c r="F302" s="561"/>
      <c r="G302" s="561"/>
    </row>
    <row r="303" spans="1:7">
      <c r="A303" s="558">
        <v>45684</v>
      </c>
      <c r="B303" s="559">
        <f t="shared" si="12"/>
        <v>1</v>
      </c>
      <c r="C303" s="559">
        <f t="shared" si="13"/>
        <v>27</v>
      </c>
      <c r="D303" s="559" t="str">
        <f t="shared" si="14"/>
        <v>月</v>
      </c>
      <c r="E303" t="str">
        <f>IFERROR(VLOOKUP(A303,'HOL（2027年まで）'!$A:$C,3,0),"")</f>
        <v/>
      </c>
      <c r="F303" s="561"/>
      <c r="G303" s="561"/>
    </row>
    <row r="304" spans="1:7">
      <c r="A304" s="558">
        <v>45685</v>
      </c>
      <c r="B304" s="559">
        <f t="shared" si="12"/>
        <v>1</v>
      </c>
      <c r="C304" s="559">
        <f t="shared" si="13"/>
        <v>28</v>
      </c>
      <c r="D304" s="559" t="str">
        <f t="shared" si="14"/>
        <v>火</v>
      </c>
      <c r="E304" t="str">
        <f>IFERROR(VLOOKUP(A304,'HOL（2027年まで）'!$A:$C,3,0),"")</f>
        <v/>
      </c>
      <c r="F304" s="561"/>
      <c r="G304" s="561"/>
    </row>
    <row r="305" spans="1:7">
      <c r="A305" s="558">
        <v>45686</v>
      </c>
      <c r="B305" s="559">
        <f t="shared" si="12"/>
        <v>1</v>
      </c>
      <c r="C305" s="559">
        <f t="shared" si="13"/>
        <v>29</v>
      </c>
      <c r="D305" s="559" t="str">
        <f t="shared" si="14"/>
        <v>水</v>
      </c>
      <c r="E305" t="str">
        <f>IFERROR(VLOOKUP(A305,'HOL（2027年まで）'!$A:$C,3,0),"")</f>
        <v/>
      </c>
      <c r="F305" s="561"/>
      <c r="G305" s="561"/>
    </row>
    <row r="306" spans="1:7">
      <c r="A306" s="558">
        <v>45687</v>
      </c>
      <c r="B306" s="559">
        <f t="shared" si="12"/>
        <v>1</v>
      </c>
      <c r="C306" s="559">
        <f t="shared" si="13"/>
        <v>30</v>
      </c>
      <c r="D306" s="559" t="str">
        <f t="shared" si="14"/>
        <v>木</v>
      </c>
      <c r="E306" t="str">
        <f>IFERROR(VLOOKUP(A306,'HOL（2027年まで）'!$A:$C,3,0),"")</f>
        <v/>
      </c>
      <c r="F306" s="561"/>
      <c r="G306" s="561"/>
    </row>
    <row r="307" spans="1:7">
      <c r="A307" s="558">
        <v>45688</v>
      </c>
      <c r="B307" s="559">
        <f t="shared" si="12"/>
        <v>1</v>
      </c>
      <c r="C307" s="559">
        <f t="shared" si="13"/>
        <v>31</v>
      </c>
      <c r="D307" s="559" t="str">
        <f t="shared" si="14"/>
        <v>金</v>
      </c>
      <c r="E307" t="str">
        <f>IFERROR(VLOOKUP(A307,'HOL（2027年まで）'!$A:$C,3,0),"")</f>
        <v/>
      </c>
      <c r="F307" s="561"/>
      <c r="G307" s="561"/>
    </row>
    <row r="308" spans="1:7">
      <c r="A308" s="558">
        <v>45689</v>
      </c>
      <c r="B308" s="559">
        <f t="shared" si="12"/>
        <v>2</v>
      </c>
      <c r="C308" s="559">
        <f t="shared" si="13"/>
        <v>1</v>
      </c>
      <c r="D308" s="559" t="str">
        <f t="shared" si="14"/>
        <v>土</v>
      </c>
      <c r="E308" t="str">
        <f>IFERROR(VLOOKUP(A308,'HOL（2027年まで）'!$A:$C,3,0),"")</f>
        <v/>
      </c>
      <c r="F308" s="561"/>
      <c r="G308" s="561"/>
    </row>
    <row r="309" spans="1:7">
      <c r="A309" s="558">
        <v>45690</v>
      </c>
      <c r="B309" s="559">
        <f t="shared" si="12"/>
        <v>2</v>
      </c>
      <c r="C309" s="559">
        <f t="shared" si="13"/>
        <v>2</v>
      </c>
      <c r="D309" s="559" t="str">
        <f t="shared" si="14"/>
        <v>日</v>
      </c>
      <c r="E309" t="str">
        <f>IFERROR(VLOOKUP(A309,'HOL（2027年まで）'!$A:$C,3,0),"")</f>
        <v/>
      </c>
      <c r="F309" s="561"/>
      <c r="G309" s="561"/>
    </row>
    <row r="310" spans="1:7">
      <c r="A310" s="558">
        <v>45691</v>
      </c>
      <c r="B310" s="559">
        <f t="shared" si="12"/>
        <v>2</v>
      </c>
      <c r="C310" s="559">
        <f t="shared" si="13"/>
        <v>3</v>
      </c>
      <c r="D310" s="559" t="str">
        <f t="shared" si="14"/>
        <v>月</v>
      </c>
      <c r="E310" t="str">
        <f>IFERROR(VLOOKUP(A310,'HOL（2027年まで）'!$A:$C,3,0),"")</f>
        <v/>
      </c>
      <c r="F310" s="561"/>
      <c r="G310" s="561"/>
    </row>
    <row r="311" spans="1:7">
      <c r="A311" s="558">
        <v>45692</v>
      </c>
      <c r="B311" s="559">
        <f t="shared" si="12"/>
        <v>2</v>
      </c>
      <c r="C311" s="559">
        <f t="shared" si="13"/>
        <v>4</v>
      </c>
      <c r="D311" s="559" t="str">
        <f t="shared" si="14"/>
        <v>火</v>
      </c>
      <c r="E311" t="str">
        <f>IFERROR(VLOOKUP(A311,'HOL（2027年まで）'!$A:$C,3,0),"")</f>
        <v/>
      </c>
      <c r="F311" s="561"/>
      <c r="G311" s="561"/>
    </row>
    <row r="312" spans="1:7">
      <c r="A312" s="558">
        <v>45693</v>
      </c>
      <c r="B312" s="559">
        <f t="shared" si="12"/>
        <v>2</v>
      </c>
      <c r="C312" s="559">
        <f t="shared" si="13"/>
        <v>5</v>
      </c>
      <c r="D312" s="559" t="str">
        <f t="shared" si="14"/>
        <v>水</v>
      </c>
      <c r="E312" t="str">
        <f>IFERROR(VLOOKUP(A312,'HOL（2027年まで）'!$A:$C,3,0),"")</f>
        <v/>
      </c>
      <c r="F312" s="561"/>
      <c r="G312" s="561"/>
    </row>
    <row r="313" spans="1:7">
      <c r="A313" s="558">
        <v>45694</v>
      </c>
      <c r="B313" s="559">
        <f t="shared" si="12"/>
        <v>2</v>
      </c>
      <c r="C313" s="559">
        <f t="shared" si="13"/>
        <v>6</v>
      </c>
      <c r="D313" s="559" t="str">
        <f t="shared" si="14"/>
        <v>木</v>
      </c>
      <c r="E313" t="str">
        <f>IFERROR(VLOOKUP(A313,'HOL（2027年まで）'!$A:$C,3,0),"")</f>
        <v/>
      </c>
      <c r="F313" s="561"/>
      <c r="G313" s="561"/>
    </row>
    <row r="314" spans="1:7">
      <c r="A314" s="558">
        <v>45695</v>
      </c>
      <c r="B314" s="559">
        <f t="shared" si="12"/>
        <v>2</v>
      </c>
      <c r="C314" s="559">
        <f t="shared" si="13"/>
        <v>7</v>
      </c>
      <c r="D314" s="559" t="str">
        <f t="shared" si="14"/>
        <v>金</v>
      </c>
      <c r="E314" t="str">
        <f>IFERROR(VLOOKUP(A314,'HOL（2027年まで）'!$A:$C,3,0),"")</f>
        <v/>
      </c>
      <c r="F314" s="561"/>
      <c r="G314" s="561"/>
    </row>
    <row r="315" spans="1:7">
      <c r="A315" s="558">
        <v>45696</v>
      </c>
      <c r="B315" s="559">
        <f t="shared" si="12"/>
        <v>2</v>
      </c>
      <c r="C315" s="559">
        <f t="shared" si="13"/>
        <v>8</v>
      </c>
      <c r="D315" s="559" t="str">
        <f t="shared" si="14"/>
        <v>土</v>
      </c>
      <c r="E315" t="str">
        <f>IFERROR(VLOOKUP(A315,'HOL（2027年まで）'!$A:$C,3,0),"")</f>
        <v/>
      </c>
      <c r="F315" s="561"/>
      <c r="G315" s="561"/>
    </row>
    <row r="316" spans="1:7">
      <c r="A316" s="558">
        <v>45697</v>
      </c>
      <c r="B316" s="559">
        <f t="shared" si="12"/>
        <v>2</v>
      </c>
      <c r="C316" s="559">
        <f t="shared" si="13"/>
        <v>9</v>
      </c>
      <c r="D316" s="559" t="str">
        <f t="shared" si="14"/>
        <v>日</v>
      </c>
      <c r="E316" t="str">
        <f>IFERROR(VLOOKUP(A316,'HOL（2027年まで）'!$A:$C,3,0),"")</f>
        <v/>
      </c>
      <c r="F316" s="561"/>
      <c r="G316" s="561"/>
    </row>
    <row r="317" spans="1:7">
      <c r="A317" s="558">
        <v>45698</v>
      </c>
      <c r="B317" s="559">
        <f t="shared" si="12"/>
        <v>2</v>
      </c>
      <c r="C317" s="559">
        <f t="shared" si="13"/>
        <v>10</v>
      </c>
      <c r="D317" s="559" t="str">
        <f t="shared" si="14"/>
        <v>月</v>
      </c>
      <c r="E317" t="str">
        <f>IFERROR(VLOOKUP(A317,'HOL（2027年まで）'!$A:$C,3,0),"")</f>
        <v/>
      </c>
      <c r="F317" s="561"/>
      <c r="G317" s="561"/>
    </row>
    <row r="318" spans="1:7">
      <c r="A318" s="558">
        <v>45699</v>
      </c>
      <c r="B318" s="559">
        <f t="shared" si="12"/>
        <v>2</v>
      </c>
      <c r="C318" s="559">
        <f t="shared" si="13"/>
        <v>11</v>
      </c>
      <c r="D318" s="559" t="str">
        <f t="shared" si="14"/>
        <v>火</v>
      </c>
      <c r="E318" t="str">
        <f>IFERROR(VLOOKUP(A318,'HOL（2027年まで）'!$A:$C,3,0),"")</f>
        <v>建国記念の日</v>
      </c>
      <c r="F318" s="561"/>
      <c r="G318" s="561"/>
    </row>
    <row r="319" spans="1:7">
      <c r="A319" s="558">
        <v>45700</v>
      </c>
      <c r="B319" s="559">
        <f t="shared" si="12"/>
        <v>2</v>
      </c>
      <c r="C319" s="559">
        <f t="shared" si="13"/>
        <v>12</v>
      </c>
      <c r="D319" s="559" t="str">
        <f t="shared" si="14"/>
        <v>水</v>
      </c>
      <c r="E319" t="str">
        <f>IFERROR(VLOOKUP(A319,'HOL（2027年まで）'!$A:$C,3,0),"")</f>
        <v/>
      </c>
      <c r="F319" s="561"/>
      <c r="G319" s="561"/>
    </row>
    <row r="320" spans="1:7">
      <c r="A320" s="558">
        <v>45701</v>
      </c>
      <c r="B320" s="559">
        <f t="shared" si="12"/>
        <v>2</v>
      </c>
      <c r="C320" s="559">
        <f t="shared" si="13"/>
        <v>13</v>
      </c>
      <c r="D320" s="559" t="str">
        <f t="shared" si="14"/>
        <v>木</v>
      </c>
      <c r="E320" t="str">
        <f>IFERROR(VLOOKUP(A320,'HOL（2027年まで）'!$A:$C,3,0),"")</f>
        <v/>
      </c>
      <c r="F320" s="561"/>
      <c r="G320" s="561"/>
    </row>
    <row r="321" spans="1:7">
      <c r="A321" s="558">
        <v>45702</v>
      </c>
      <c r="B321" s="559">
        <f t="shared" si="12"/>
        <v>2</v>
      </c>
      <c r="C321" s="559">
        <f t="shared" si="13"/>
        <v>14</v>
      </c>
      <c r="D321" s="559" t="str">
        <f t="shared" si="14"/>
        <v>金</v>
      </c>
      <c r="E321" t="str">
        <f>IFERROR(VLOOKUP(A321,'HOL（2027年まで）'!$A:$C,3,0),"")</f>
        <v/>
      </c>
      <c r="F321" s="561"/>
      <c r="G321" s="561"/>
    </row>
    <row r="322" spans="1:7">
      <c r="A322" s="558">
        <v>45703</v>
      </c>
      <c r="B322" s="559">
        <f t="shared" ref="B322:B385" si="15">MONTH(A322)</f>
        <v>2</v>
      </c>
      <c r="C322" s="559">
        <f t="shared" ref="C322:C385" si="16">DAY(A322)</f>
        <v>15</v>
      </c>
      <c r="D322" s="559" t="str">
        <f t="shared" ref="D322:D385" si="17">TEXT(A322,"aaa")</f>
        <v>土</v>
      </c>
      <c r="E322" t="str">
        <f>IFERROR(VLOOKUP(A322,'HOL（2027年まで）'!$A:$C,3,0),"")</f>
        <v/>
      </c>
      <c r="F322" s="561"/>
      <c r="G322" s="561"/>
    </row>
    <row r="323" spans="1:7">
      <c r="A323" s="558">
        <v>45704</v>
      </c>
      <c r="B323" s="559">
        <f t="shared" si="15"/>
        <v>2</v>
      </c>
      <c r="C323" s="559">
        <f t="shared" si="16"/>
        <v>16</v>
      </c>
      <c r="D323" s="559" t="str">
        <f t="shared" si="17"/>
        <v>日</v>
      </c>
      <c r="E323" t="str">
        <f>IFERROR(VLOOKUP(A323,'HOL（2027年まで）'!$A:$C,3,0),"")</f>
        <v/>
      </c>
      <c r="F323" s="561"/>
      <c r="G323" s="561"/>
    </row>
    <row r="324" spans="1:7">
      <c r="A324" s="558">
        <v>45705</v>
      </c>
      <c r="B324" s="559">
        <f t="shared" si="15"/>
        <v>2</v>
      </c>
      <c r="C324" s="559">
        <f t="shared" si="16"/>
        <v>17</v>
      </c>
      <c r="D324" s="559" t="str">
        <f t="shared" si="17"/>
        <v>月</v>
      </c>
      <c r="E324" t="str">
        <f>IFERROR(VLOOKUP(A324,'HOL（2027年まで）'!$A:$C,3,0),"")</f>
        <v/>
      </c>
      <c r="F324" s="561"/>
      <c r="G324" s="561"/>
    </row>
    <row r="325" spans="1:7">
      <c r="A325" s="558">
        <v>45706</v>
      </c>
      <c r="B325" s="559">
        <f t="shared" si="15"/>
        <v>2</v>
      </c>
      <c r="C325" s="559">
        <f t="shared" si="16"/>
        <v>18</v>
      </c>
      <c r="D325" s="559" t="str">
        <f t="shared" si="17"/>
        <v>火</v>
      </c>
      <c r="E325" t="str">
        <f>IFERROR(VLOOKUP(A325,'HOL（2027年まで）'!$A:$C,3,0),"")</f>
        <v/>
      </c>
      <c r="F325" s="561"/>
      <c r="G325" s="561"/>
    </row>
    <row r="326" spans="1:7">
      <c r="A326" s="558">
        <v>45707</v>
      </c>
      <c r="B326" s="559">
        <f t="shared" si="15"/>
        <v>2</v>
      </c>
      <c r="C326" s="559">
        <f t="shared" si="16"/>
        <v>19</v>
      </c>
      <c r="D326" s="559" t="str">
        <f t="shared" si="17"/>
        <v>水</v>
      </c>
      <c r="E326" t="str">
        <f>IFERROR(VLOOKUP(A326,'HOL（2027年まで）'!$A:$C,3,0),"")</f>
        <v/>
      </c>
      <c r="F326" s="561"/>
      <c r="G326" s="561"/>
    </row>
    <row r="327" spans="1:7">
      <c r="A327" s="558">
        <v>45708</v>
      </c>
      <c r="B327" s="559">
        <f t="shared" si="15"/>
        <v>2</v>
      </c>
      <c r="C327" s="559">
        <f t="shared" si="16"/>
        <v>20</v>
      </c>
      <c r="D327" s="559" t="str">
        <f t="shared" si="17"/>
        <v>木</v>
      </c>
      <c r="E327" t="str">
        <f>IFERROR(VLOOKUP(A327,'HOL（2027年まで）'!$A:$C,3,0),"")</f>
        <v/>
      </c>
      <c r="F327" s="561"/>
      <c r="G327" s="561"/>
    </row>
    <row r="328" spans="1:7">
      <c r="A328" s="558">
        <v>45709</v>
      </c>
      <c r="B328" s="559">
        <f t="shared" si="15"/>
        <v>2</v>
      </c>
      <c r="C328" s="559">
        <f t="shared" si="16"/>
        <v>21</v>
      </c>
      <c r="D328" s="559" t="str">
        <f t="shared" si="17"/>
        <v>金</v>
      </c>
      <c r="E328" t="str">
        <f>IFERROR(VLOOKUP(A328,'HOL（2027年まで）'!$A:$C,3,0),"")</f>
        <v/>
      </c>
      <c r="F328" s="561"/>
      <c r="G328" s="561"/>
    </row>
    <row r="329" spans="1:7">
      <c r="A329" s="558">
        <v>45710</v>
      </c>
      <c r="B329" s="559">
        <f t="shared" si="15"/>
        <v>2</v>
      </c>
      <c r="C329" s="559">
        <f t="shared" si="16"/>
        <v>22</v>
      </c>
      <c r="D329" s="559" t="str">
        <f t="shared" si="17"/>
        <v>土</v>
      </c>
      <c r="E329" t="str">
        <f>IFERROR(VLOOKUP(A329,'HOL（2027年まで）'!$A:$C,3,0),"")</f>
        <v/>
      </c>
      <c r="F329" s="561"/>
      <c r="G329" s="561"/>
    </row>
    <row r="330" spans="1:7">
      <c r="A330" s="558">
        <v>45711</v>
      </c>
      <c r="B330" s="559">
        <f t="shared" si="15"/>
        <v>2</v>
      </c>
      <c r="C330" s="559">
        <f t="shared" si="16"/>
        <v>23</v>
      </c>
      <c r="D330" s="559" t="str">
        <f t="shared" si="17"/>
        <v>日</v>
      </c>
      <c r="E330" t="str">
        <f>IFERROR(VLOOKUP(A330,'HOL（2027年まで）'!$A:$C,3,0),"")</f>
        <v>天皇誕生日</v>
      </c>
      <c r="F330" s="561"/>
      <c r="G330" s="561"/>
    </row>
    <row r="331" spans="1:7">
      <c r="A331" s="558">
        <v>45712</v>
      </c>
      <c r="B331" s="559">
        <f t="shared" si="15"/>
        <v>2</v>
      </c>
      <c r="C331" s="559">
        <f t="shared" si="16"/>
        <v>24</v>
      </c>
      <c r="D331" s="559" t="str">
        <f t="shared" si="17"/>
        <v>月</v>
      </c>
      <c r="E331" t="str">
        <f>IFERROR(VLOOKUP(A331,'HOL（2027年まで）'!$A:$C,3,0),"")</f>
        <v>振替休日</v>
      </c>
      <c r="F331" s="561"/>
      <c r="G331" s="561"/>
    </row>
    <row r="332" spans="1:7">
      <c r="A332" s="558">
        <v>45713</v>
      </c>
      <c r="B332" s="559">
        <f t="shared" si="15"/>
        <v>2</v>
      </c>
      <c r="C332" s="559">
        <f t="shared" si="16"/>
        <v>25</v>
      </c>
      <c r="D332" s="559" t="str">
        <f t="shared" si="17"/>
        <v>火</v>
      </c>
      <c r="E332" t="str">
        <f>IFERROR(VLOOKUP(A332,'HOL（2027年まで）'!$A:$C,3,0),"")</f>
        <v/>
      </c>
      <c r="F332" s="561"/>
      <c r="G332" s="561"/>
    </row>
    <row r="333" spans="1:7">
      <c r="A333" s="558">
        <v>45714</v>
      </c>
      <c r="B333" s="559">
        <f t="shared" si="15"/>
        <v>2</v>
      </c>
      <c r="C333" s="559">
        <f t="shared" si="16"/>
        <v>26</v>
      </c>
      <c r="D333" s="559" t="str">
        <f t="shared" si="17"/>
        <v>水</v>
      </c>
      <c r="E333" t="str">
        <f>IFERROR(VLOOKUP(A333,'HOL（2027年まで）'!$A:$C,3,0),"")</f>
        <v/>
      </c>
      <c r="F333" s="561"/>
      <c r="G333" s="561"/>
    </row>
    <row r="334" spans="1:7">
      <c r="A334" s="558">
        <v>45715</v>
      </c>
      <c r="B334" s="559">
        <f t="shared" si="15"/>
        <v>2</v>
      </c>
      <c r="C334" s="559">
        <f t="shared" si="16"/>
        <v>27</v>
      </c>
      <c r="D334" s="559" t="str">
        <f t="shared" si="17"/>
        <v>木</v>
      </c>
      <c r="E334" t="str">
        <f>IFERROR(VLOOKUP(A334,'HOL（2027年まで）'!$A:$C,3,0),"")</f>
        <v/>
      </c>
      <c r="F334" s="561"/>
      <c r="G334" s="561"/>
    </row>
    <row r="335" spans="1:7">
      <c r="A335" s="558">
        <v>45716</v>
      </c>
      <c r="B335" s="559">
        <f t="shared" si="15"/>
        <v>2</v>
      </c>
      <c r="C335" s="559">
        <f t="shared" si="16"/>
        <v>28</v>
      </c>
      <c r="D335" s="559" t="str">
        <f t="shared" si="17"/>
        <v>金</v>
      </c>
      <c r="E335" t="str">
        <f>IFERROR(VLOOKUP(A335,'HOL（2027年まで）'!$A:$C,3,0),"")</f>
        <v/>
      </c>
      <c r="F335" s="561"/>
      <c r="G335" s="561"/>
    </row>
    <row r="336" spans="1:7">
      <c r="A336" s="558">
        <v>45717</v>
      </c>
      <c r="B336" s="559">
        <f t="shared" si="15"/>
        <v>3</v>
      </c>
      <c r="C336" s="559">
        <f t="shared" si="16"/>
        <v>1</v>
      </c>
      <c r="D336" s="559" t="str">
        <f t="shared" si="17"/>
        <v>土</v>
      </c>
      <c r="E336" t="str">
        <f>IFERROR(VLOOKUP(A336,'HOL（2027年まで）'!$A:$C,3,0),"")</f>
        <v/>
      </c>
      <c r="F336" s="561"/>
      <c r="G336" s="561"/>
    </row>
    <row r="337" spans="1:7">
      <c r="A337" s="558">
        <v>45718</v>
      </c>
      <c r="B337" s="559">
        <f t="shared" si="15"/>
        <v>3</v>
      </c>
      <c r="C337" s="559">
        <f t="shared" si="16"/>
        <v>2</v>
      </c>
      <c r="D337" s="559" t="str">
        <f t="shared" si="17"/>
        <v>日</v>
      </c>
      <c r="E337" t="str">
        <f>IFERROR(VLOOKUP(A337,'HOL（2027年まで）'!$A:$C,3,0),"")</f>
        <v/>
      </c>
      <c r="F337" s="561"/>
      <c r="G337" s="561"/>
    </row>
    <row r="338" spans="1:7">
      <c r="A338" s="558">
        <v>45719</v>
      </c>
      <c r="B338" s="559">
        <f t="shared" si="15"/>
        <v>3</v>
      </c>
      <c r="C338" s="559">
        <f t="shared" si="16"/>
        <v>3</v>
      </c>
      <c r="D338" s="559" t="str">
        <f t="shared" si="17"/>
        <v>月</v>
      </c>
      <c r="E338" t="str">
        <f>IFERROR(VLOOKUP(A338,'HOL（2027年まで）'!$A:$C,3,0),"")</f>
        <v/>
      </c>
      <c r="F338" s="561"/>
      <c r="G338" s="561"/>
    </row>
    <row r="339" spans="1:7">
      <c r="A339" s="558">
        <v>45720</v>
      </c>
      <c r="B339" s="559">
        <f t="shared" si="15"/>
        <v>3</v>
      </c>
      <c r="C339" s="559">
        <f t="shared" si="16"/>
        <v>4</v>
      </c>
      <c r="D339" s="559" t="str">
        <f t="shared" si="17"/>
        <v>火</v>
      </c>
      <c r="E339" t="str">
        <f>IFERROR(VLOOKUP(A339,'HOL（2027年まで）'!$A:$C,3,0),"")</f>
        <v/>
      </c>
      <c r="F339" s="561"/>
      <c r="G339" s="561"/>
    </row>
    <row r="340" spans="1:7">
      <c r="A340" s="558">
        <v>45721</v>
      </c>
      <c r="B340" s="559">
        <f t="shared" si="15"/>
        <v>3</v>
      </c>
      <c r="C340" s="559">
        <f t="shared" si="16"/>
        <v>5</v>
      </c>
      <c r="D340" s="559" t="str">
        <f t="shared" si="17"/>
        <v>水</v>
      </c>
      <c r="E340" t="str">
        <f>IFERROR(VLOOKUP(A340,'HOL（2027年まで）'!$A:$C,3,0),"")</f>
        <v/>
      </c>
      <c r="F340" s="561"/>
      <c r="G340" s="561"/>
    </row>
    <row r="341" spans="1:7">
      <c r="A341" s="558">
        <v>45722</v>
      </c>
      <c r="B341" s="559">
        <f t="shared" si="15"/>
        <v>3</v>
      </c>
      <c r="C341" s="559">
        <f t="shared" si="16"/>
        <v>6</v>
      </c>
      <c r="D341" s="559" t="str">
        <f t="shared" si="17"/>
        <v>木</v>
      </c>
      <c r="E341" t="str">
        <f>IFERROR(VLOOKUP(A341,'HOL（2027年まで）'!$A:$C,3,0),"")</f>
        <v/>
      </c>
      <c r="F341" s="561"/>
      <c r="G341" s="561"/>
    </row>
    <row r="342" spans="1:7">
      <c r="A342" s="558">
        <v>45723</v>
      </c>
      <c r="B342" s="559">
        <f t="shared" si="15"/>
        <v>3</v>
      </c>
      <c r="C342" s="559">
        <f t="shared" si="16"/>
        <v>7</v>
      </c>
      <c r="D342" s="559" t="str">
        <f t="shared" si="17"/>
        <v>金</v>
      </c>
      <c r="E342" t="str">
        <f>IFERROR(VLOOKUP(A342,'HOL（2027年まで）'!$A:$C,3,0),"")</f>
        <v/>
      </c>
      <c r="F342" s="561"/>
      <c r="G342" s="561"/>
    </row>
    <row r="343" spans="1:7">
      <c r="A343" s="558">
        <v>45724</v>
      </c>
      <c r="B343" s="559">
        <f t="shared" si="15"/>
        <v>3</v>
      </c>
      <c r="C343" s="559">
        <f t="shared" si="16"/>
        <v>8</v>
      </c>
      <c r="D343" s="559" t="str">
        <f t="shared" si="17"/>
        <v>土</v>
      </c>
      <c r="E343" t="str">
        <f>IFERROR(VLOOKUP(A343,'HOL（2027年まで）'!$A:$C,3,0),"")</f>
        <v/>
      </c>
      <c r="F343" s="561"/>
      <c r="G343" s="561"/>
    </row>
    <row r="344" spans="1:7">
      <c r="A344" s="558">
        <v>45725</v>
      </c>
      <c r="B344" s="559">
        <f t="shared" si="15"/>
        <v>3</v>
      </c>
      <c r="C344" s="559">
        <f t="shared" si="16"/>
        <v>9</v>
      </c>
      <c r="D344" s="559" t="str">
        <f t="shared" si="17"/>
        <v>日</v>
      </c>
      <c r="E344" t="str">
        <f>IFERROR(VLOOKUP(A344,'HOL（2027年まで）'!$A:$C,3,0),"")</f>
        <v/>
      </c>
      <c r="F344" s="561"/>
      <c r="G344" s="561"/>
    </row>
    <row r="345" spans="1:7">
      <c r="A345" s="558">
        <v>45726</v>
      </c>
      <c r="B345" s="559">
        <f t="shared" si="15"/>
        <v>3</v>
      </c>
      <c r="C345" s="559">
        <f t="shared" si="16"/>
        <v>10</v>
      </c>
      <c r="D345" s="559" t="str">
        <f t="shared" si="17"/>
        <v>月</v>
      </c>
      <c r="E345" t="str">
        <f>IFERROR(VLOOKUP(A345,'HOL（2027年まで）'!$A:$C,3,0),"")</f>
        <v/>
      </c>
      <c r="F345" s="561"/>
      <c r="G345" s="561"/>
    </row>
    <row r="346" spans="1:7">
      <c r="A346" s="558">
        <v>45727</v>
      </c>
      <c r="B346" s="559">
        <f t="shared" si="15"/>
        <v>3</v>
      </c>
      <c r="C346" s="559">
        <f t="shared" si="16"/>
        <v>11</v>
      </c>
      <c r="D346" s="559" t="str">
        <f t="shared" si="17"/>
        <v>火</v>
      </c>
      <c r="E346" t="str">
        <f>IFERROR(VLOOKUP(A346,'HOL（2027年まで）'!$A:$C,3,0),"")</f>
        <v/>
      </c>
      <c r="F346" s="561"/>
      <c r="G346" s="561"/>
    </row>
    <row r="347" spans="1:7">
      <c r="A347" s="558">
        <v>45728</v>
      </c>
      <c r="B347" s="559">
        <f t="shared" si="15"/>
        <v>3</v>
      </c>
      <c r="C347" s="559">
        <f t="shared" si="16"/>
        <v>12</v>
      </c>
      <c r="D347" s="559" t="str">
        <f t="shared" si="17"/>
        <v>水</v>
      </c>
      <c r="E347" t="str">
        <f>IFERROR(VLOOKUP(A347,'HOL（2027年まで）'!$A:$C,3,0),"")</f>
        <v/>
      </c>
      <c r="F347" s="561"/>
      <c r="G347" s="561"/>
    </row>
    <row r="348" spans="1:7">
      <c r="A348" s="558">
        <v>45729</v>
      </c>
      <c r="B348" s="559">
        <f t="shared" si="15"/>
        <v>3</v>
      </c>
      <c r="C348" s="559">
        <f t="shared" si="16"/>
        <v>13</v>
      </c>
      <c r="D348" s="559" t="str">
        <f t="shared" si="17"/>
        <v>木</v>
      </c>
      <c r="E348" t="str">
        <f>IFERROR(VLOOKUP(A348,'HOL（2027年まで）'!$A:$C,3,0),"")</f>
        <v/>
      </c>
      <c r="F348" s="561"/>
      <c r="G348" s="561"/>
    </row>
    <row r="349" spans="1:7">
      <c r="A349" s="558">
        <v>45730</v>
      </c>
      <c r="B349" s="559">
        <f t="shared" si="15"/>
        <v>3</v>
      </c>
      <c r="C349" s="559">
        <f t="shared" si="16"/>
        <v>14</v>
      </c>
      <c r="D349" s="559" t="str">
        <f t="shared" si="17"/>
        <v>金</v>
      </c>
      <c r="E349" t="str">
        <f>IFERROR(VLOOKUP(A349,'HOL（2027年まで）'!$A:$C,3,0),"")</f>
        <v/>
      </c>
      <c r="F349" s="561"/>
      <c r="G349" s="561"/>
    </row>
    <row r="350" spans="1:7">
      <c r="A350" s="558">
        <v>45731</v>
      </c>
      <c r="B350" s="559">
        <f t="shared" si="15"/>
        <v>3</v>
      </c>
      <c r="C350" s="559">
        <f t="shared" si="16"/>
        <v>15</v>
      </c>
      <c r="D350" s="559" t="str">
        <f t="shared" si="17"/>
        <v>土</v>
      </c>
      <c r="E350" t="str">
        <f>IFERROR(VLOOKUP(A350,'HOL（2027年まで）'!$A:$C,3,0),"")</f>
        <v/>
      </c>
      <c r="F350" s="561"/>
      <c r="G350" s="561"/>
    </row>
    <row r="351" spans="1:7">
      <c r="A351" s="558">
        <v>45732</v>
      </c>
      <c r="B351" s="559">
        <f t="shared" si="15"/>
        <v>3</v>
      </c>
      <c r="C351" s="559">
        <f t="shared" si="16"/>
        <v>16</v>
      </c>
      <c r="D351" s="559" t="str">
        <f t="shared" si="17"/>
        <v>日</v>
      </c>
      <c r="E351" t="str">
        <f>IFERROR(VLOOKUP(A351,'HOL（2027年まで）'!$A:$C,3,0),"")</f>
        <v/>
      </c>
      <c r="F351" s="561"/>
      <c r="G351" s="561"/>
    </row>
    <row r="352" spans="1:7">
      <c r="A352" s="558">
        <v>45733</v>
      </c>
      <c r="B352" s="559">
        <f t="shared" si="15"/>
        <v>3</v>
      </c>
      <c r="C352" s="559">
        <f t="shared" si="16"/>
        <v>17</v>
      </c>
      <c r="D352" s="559" t="str">
        <f t="shared" si="17"/>
        <v>月</v>
      </c>
      <c r="E352" t="str">
        <f>IFERROR(VLOOKUP(A352,'HOL（2027年まで）'!$A:$C,3,0),"")</f>
        <v/>
      </c>
      <c r="F352" s="561"/>
      <c r="G352" s="561"/>
    </row>
    <row r="353" spans="1:7">
      <c r="A353" s="558">
        <v>45734</v>
      </c>
      <c r="B353" s="559">
        <f t="shared" si="15"/>
        <v>3</v>
      </c>
      <c r="C353" s="559">
        <f t="shared" si="16"/>
        <v>18</v>
      </c>
      <c r="D353" s="559" t="str">
        <f t="shared" si="17"/>
        <v>火</v>
      </c>
      <c r="E353" t="str">
        <f>IFERROR(VLOOKUP(A353,'HOL（2027年まで）'!$A:$C,3,0),"")</f>
        <v/>
      </c>
      <c r="F353" s="561"/>
      <c r="G353" s="561"/>
    </row>
    <row r="354" spans="1:7">
      <c r="A354" s="558">
        <v>45735</v>
      </c>
      <c r="B354" s="559">
        <f t="shared" si="15"/>
        <v>3</v>
      </c>
      <c r="C354" s="559">
        <f t="shared" si="16"/>
        <v>19</v>
      </c>
      <c r="D354" s="559" t="str">
        <f t="shared" si="17"/>
        <v>水</v>
      </c>
      <c r="E354" t="str">
        <f>IFERROR(VLOOKUP(A354,'HOL（2027年まで）'!$A:$C,3,0),"")</f>
        <v/>
      </c>
      <c r="F354" s="561"/>
      <c r="G354" s="561"/>
    </row>
    <row r="355" spans="1:7">
      <c r="A355" s="558">
        <v>45736</v>
      </c>
      <c r="B355" s="559">
        <f t="shared" si="15"/>
        <v>3</v>
      </c>
      <c r="C355" s="559">
        <f t="shared" si="16"/>
        <v>20</v>
      </c>
      <c r="D355" s="559" t="str">
        <f t="shared" si="17"/>
        <v>木</v>
      </c>
      <c r="E355" t="str">
        <f>IFERROR(VLOOKUP(A355,'HOL（2027年まで）'!$A:$C,3,0),"")</f>
        <v>春分の日</v>
      </c>
      <c r="F355" s="561"/>
      <c r="G355" s="561"/>
    </row>
    <row r="356" spans="1:7">
      <c r="A356" s="558">
        <v>45737</v>
      </c>
      <c r="B356" s="559">
        <f t="shared" si="15"/>
        <v>3</v>
      </c>
      <c r="C356" s="559">
        <f t="shared" si="16"/>
        <v>21</v>
      </c>
      <c r="D356" s="559" t="str">
        <f t="shared" si="17"/>
        <v>金</v>
      </c>
      <c r="E356" t="str">
        <f>IFERROR(VLOOKUP(A356,'HOL（2027年まで）'!$A:$C,3,0),"")</f>
        <v/>
      </c>
      <c r="F356" s="561"/>
      <c r="G356" s="561"/>
    </row>
    <row r="357" spans="1:7">
      <c r="A357" s="558">
        <v>45738</v>
      </c>
      <c r="B357" s="559">
        <f t="shared" si="15"/>
        <v>3</v>
      </c>
      <c r="C357" s="559">
        <f t="shared" si="16"/>
        <v>22</v>
      </c>
      <c r="D357" s="559" t="str">
        <f t="shared" si="17"/>
        <v>土</v>
      </c>
      <c r="E357" t="str">
        <f>IFERROR(VLOOKUP(A357,'HOL（2027年まで）'!$A:$C,3,0),"")</f>
        <v/>
      </c>
      <c r="F357" s="561"/>
      <c r="G357" s="561"/>
    </row>
    <row r="358" spans="1:7">
      <c r="A358" s="558">
        <v>45739</v>
      </c>
      <c r="B358" s="559">
        <f t="shared" si="15"/>
        <v>3</v>
      </c>
      <c r="C358" s="559">
        <f t="shared" si="16"/>
        <v>23</v>
      </c>
      <c r="D358" s="559" t="str">
        <f t="shared" si="17"/>
        <v>日</v>
      </c>
      <c r="E358" t="str">
        <f>IFERROR(VLOOKUP(A358,'HOL（2027年まで）'!$A:$C,3,0),"")</f>
        <v/>
      </c>
      <c r="F358" s="561"/>
      <c r="G358" s="561"/>
    </row>
    <row r="359" spans="1:7">
      <c r="A359" s="558">
        <v>45740</v>
      </c>
      <c r="B359" s="559">
        <f t="shared" si="15"/>
        <v>3</v>
      </c>
      <c r="C359" s="559">
        <f t="shared" si="16"/>
        <v>24</v>
      </c>
      <c r="D359" s="559" t="str">
        <f t="shared" si="17"/>
        <v>月</v>
      </c>
      <c r="E359" t="str">
        <f>IFERROR(VLOOKUP(A359,'HOL（2027年まで）'!$A:$C,3,0),"")</f>
        <v/>
      </c>
      <c r="F359" s="561"/>
      <c r="G359" s="561"/>
    </row>
    <row r="360" spans="1:7">
      <c r="A360" s="558">
        <v>45741</v>
      </c>
      <c r="B360" s="559">
        <f t="shared" si="15"/>
        <v>3</v>
      </c>
      <c r="C360" s="559">
        <f t="shared" si="16"/>
        <v>25</v>
      </c>
      <c r="D360" s="559" t="str">
        <f t="shared" si="17"/>
        <v>火</v>
      </c>
      <c r="E360" t="str">
        <f>IFERROR(VLOOKUP(A360,'HOL（2027年まで）'!$A:$C,3,0),"")</f>
        <v/>
      </c>
      <c r="F360" s="561"/>
      <c r="G360" s="561"/>
    </row>
    <row r="361" spans="1:7">
      <c r="A361" s="558">
        <v>45742</v>
      </c>
      <c r="B361" s="559">
        <f t="shared" si="15"/>
        <v>3</v>
      </c>
      <c r="C361" s="559">
        <f t="shared" si="16"/>
        <v>26</v>
      </c>
      <c r="D361" s="559" t="str">
        <f t="shared" si="17"/>
        <v>水</v>
      </c>
      <c r="E361" t="str">
        <f>IFERROR(VLOOKUP(A361,'HOL（2027年まで）'!$A:$C,3,0),"")</f>
        <v/>
      </c>
      <c r="F361" s="561"/>
      <c r="G361" s="561"/>
    </row>
    <row r="362" spans="1:7">
      <c r="A362" s="558">
        <v>45743</v>
      </c>
      <c r="B362" s="559">
        <f t="shared" si="15"/>
        <v>3</v>
      </c>
      <c r="C362" s="559">
        <f t="shared" si="16"/>
        <v>27</v>
      </c>
      <c r="D362" s="559" t="str">
        <f t="shared" si="17"/>
        <v>木</v>
      </c>
      <c r="E362" t="str">
        <f>IFERROR(VLOOKUP(A362,'HOL（2027年まで）'!$A:$C,3,0),"")</f>
        <v/>
      </c>
      <c r="F362" s="561"/>
      <c r="G362" s="561"/>
    </row>
    <row r="363" spans="1:7">
      <c r="A363" s="558">
        <v>45744</v>
      </c>
      <c r="B363" s="559">
        <f t="shared" si="15"/>
        <v>3</v>
      </c>
      <c r="C363" s="559">
        <f t="shared" si="16"/>
        <v>28</v>
      </c>
      <c r="D363" s="559" t="str">
        <f t="shared" si="17"/>
        <v>金</v>
      </c>
      <c r="E363" t="str">
        <f>IFERROR(VLOOKUP(A363,'HOL（2027年まで）'!$A:$C,3,0),"")</f>
        <v/>
      </c>
      <c r="F363" s="561"/>
      <c r="G363" s="561"/>
    </row>
    <row r="364" spans="1:7">
      <c r="A364" s="558">
        <v>45745</v>
      </c>
      <c r="B364" s="559">
        <f t="shared" si="15"/>
        <v>3</v>
      </c>
      <c r="C364" s="559">
        <f t="shared" si="16"/>
        <v>29</v>
      </c>
      <c r="D364" s="559" t="str">
        <f t="shared" si="17"/>
        <v>土</v>
      </c>
      <c r="E364" t="str">
        <f>IFERROR(VLOOKUP(A364,'HOL（2027年まで）'!$A:$C,3,0),"")</f>
        <v/>
      </c>
      <c r="F364" s="561"/>
      <c r="G364" s="561"/>
    </row>
    <row r="365" spans="1:7">
      <c r="A365" s="558">
        <v>45746</v>
      </c>
      <c r="B365" s="559">
        <f t="shared" si="15"/>
        <v>3</v>
      </c>
      <c r="C365" s="559">
        <f t="shared" si="16"/>
        <v>30</v>
      </c>
      <c r="D365" s="559" t="str">
        <f t="shared" si="17"/>
        <v>日</v>
      </c>
      <c r="E365" t="str">
        <f>IFERROR(VLOOKUP(A365,'HOL（2027年まで）'!$A:$C,3,0),"")</f>
        <v/>
      </c>
      <c r="F365" s="561"/>
      <c r="G365" s="561"/>
    </row>
    <row r="366" spans="1:7">
      <c r="A366" s="558">
        <v>45747</v>
      </c>
      <c r="B366" s="559">
        <f t="shared" si="15"/>
        <v>3</v>
      </c>
      <c r="C366" s="559">
        <f t="shared" si="16"/>
        <v>31</v>
      </c>
      <c r="D366" s="559" t="str">
        <f t="shared" si="17"/>
        <v>月</v>
      </c>
      <c r="E366" t="str">
        <f>IFERROR(VLOOKUP(A366,'HOL（2027年まで）'!$A:$C,3,0),"")</f>
        <v/>
      </c>
      <c r="F366" s="561"/>
      <c r="G366" s="561"/>
    </row>
    <row r="367" spans="1:7">
      <c r="A367" s="558">
        <v>45748</v>
      </c>
      <c r="B367" s="559">
        <f t="shared" si="15"/>
        <v>4</v>
      </c>
      <c r="C367" s="559">
        <f t="shared" si="16"/>
        <v>1</v>
      </c>
      <c r="D367" s="559" t="str">
        <f t="shared" si="17"/>
        <v>火</v>
      </c>
      <c r="E367" t="str">
        <f>IFERROR(VLOOKUP(A367,'HOL（2027年まで）'!$A:$C,3,0),"")</f>
        <v/>
      </c>
      <c r="F367" s="561"/>
      <c r="G367" s="561"/>
    </row>
    <row r="368" spans="1:7">
      <c r="A368" s="558">
        <v>45749</v>
      </c>
      <c r="B368" s="559">
        <f t="shared" si="15"/>
        <v>4</v>
      </c>
      <c r="C368" s="559">
        <f t="shared" si="16"/>
        <v>2</v>
      </c>
      <c r="D368" s="559" t="str">
        <f t="shared" si="17"/>
        <v>水</v>
      </c>
      <c r="E368" t="str">
        <f>IFERROR(VLOOKUP(A368,'HOL（2027年まで）'!$A:$C,3,0),"")</f>
        <v/>
      </c>
      <c r="F368" s="561"/>
      <c r="G368" s="561"/>
    </row>
    <row r="369" spans="1:7">
      <c r="A369" s="558">
        <v>45750</v>
      </c>
      <c r="B369" s="559">
        <f t="shared" si="15"/>
        <v>4</v>
      </c>
      <c r="C369" s="559">
        <f t="shared" si="16"/>
        <v>3</v>
      </c>
      <c r="D369" s="559" t="str">
        <f t="shared" si="17"/>
        <v>木</v>
      </c>
      <c r="E369" t="str">
        <f>IFERROR(VLOOKUP(A369,'HOL（2027年まで）'!$A:$C,3,0),"")</f>
        <v/>
      </c>
      <c r="F369" s="561"/>
      <c r="G369" s="561"/>
    </row>
    <row r="370" spans="1:7">
      <c r="A370" s="558">
        <v>45751</v>
      </c>
      <c r="B370" s="559">
        <f t="shared" si="15"/>
        <v>4</v>
      </c>
      <c r="C370" s="559">
        <f t="shared" si="16"/>
        <v>4</v>
      </c>
      <c r="D370" s="559" t="str">
        <f t="shared" si="17"/>
        <v>金</v>
      </c>
      <c r="E370" t="str">
        <f>IFERROR(VLOOKUP(A370,'HOL（2027年まで）'!$A:$C,3,0),"")</f>
        <v/>
      </c>
      <c r="F370" s="561"/>
      <c r="G370" s="561"/>
    </row>
    <row r="371" spans="1:7">
      <c r="A371" s="558">
        <v>45752</v>
      </c>
      <c r="B371" s="559">
        <f t="shared" si="15"/>
        <v>4</v>
      </c>
      <c r="C371" s="559">
        <f t="shared" si="16"/>
        <v>5</v>
      </c>
      <c r="D371" s="559" t="str">
        <f t="shared" si="17"/>
        <v>土</v>
      </c>
      <c r="E371" t="str">
        <f>IFERROR(VLOOKUP(A371,'HOL（2027年まで）'!$A:$C,3,0),"")</f>
        <v/>
      </c>
      <c r="F371" s="561"/>
      <c r="G371" s="561"/>
    </row>
    <row r="372" spans="1:7">
      <c r="A372" s="558">
        <v>45753</v>
      </c>
      <c r="B372" s="559">
        <f t="shared" si="15"/>
        <v>4</v>
      </c>
      <c r="C372" s="559">
        <f t="shared" si="16"/>
        <v>6</v>
      </c>
      <c r="D372" s="559" t="str">
        <f t="shared" si="17"/>
        <v>日</v>
      </c>
      <c r="E372" t="str">
        <f>IFERROR(VLOOKUP(A372,'HOL（2027年まで）'!$A:$C,3,0),"")</f>
        <v/>
      </c>
      <c r="F372" s="561"/>
      <c r="G372" s="561"/>
    </row>
    <row r="373" spans="1:7">
      <c r="A373" s="558">
        <v>45754</v>
      </c>
      <c r="B373" s="559">
        <f t="shared" si="15"/>
        <v>4</v>
      </c>
      <c r="C373" s="559">
        <f t="shared" si="16"/>
        <v>7</v>
      </c>
      <c r="D373" s="559" t="str">
        <f t="shared" si="17"/>
        <v>月</v>
      </c>
      <c r="E373" t="str">
        <f>IFERROR(VLOOKUP(A373,'HOL（2027年まで）'!$A:$C,3,0),"")</f>
        <v/>
      </c>
      <c r="F373" s="561"/>
      <c r="G373" s="561"/>
    </row>
    <row r="374" spans="1:7">
      <c r="A374" s="558">
        <v>45755</v>
      </c>
      <c r="B374" s="559">
        <f t="shared" si="15"/>
        <v>4</v>
      </c>
      <c r="C374" s="559">
        <f t="shared" si="16"/>
        <v>8</v>
      </c>
      <c r="D374" s="559" t="str">
        <f t="shared" si="17"/>
        <v>火</v>
      </c>
      <c r="E374" t="str">
        <f>IFERROR(VLOOKUP(A374,'HOL（2027年まで）'!$A:$C,3,0),"")</f>
        <v/>
      </c>
      <c r="F374" s="561"/>
      <c r="G374" s="561"/>
    </row>
    <row r="375" spans="1:7">
      <c r="A375" s="558">
        <v>45756</v>
      </c>
      <c r="B375" s="559">
        <f t="shared" si="15"/>
        <v>4</v>
      </c>
      <c r="C375" s="559">
        <f t="shared" si="16"/>
        <v>9</v>
      </c>
      <c r="D375" s="559" t="str">
        <f t="shared" si="17"/>
        <v>水</v>
      </c>
      <c r="E375" t="str">
        <f>IFERROR(VLOOKUP(A375,'HOL（2027年まで）'!$A:$C,3,0),"")</f>
        <v/>
      </c>
      <c r="F375" s="561"/>
      <c r="G375" s="561"/>
    </row>
    <row r="376" spans="1:7">
      <c r="A376" s="558">
        <v>45757</v>
      </c>
      <c r="B376" s="559">
        <f t="shared" si="15"/>
        <v>4</v>
      </c>
      <c r="C376" s="559">
        <f t="shared" si="16"/>
        <v>10</v>
      </c>
      <c r="D376" s="559" t="str">
        <f t="shared" si="17"/>
        <v>木</v>
      </c>
      <c r="E376" t="str">
        <f>IFERROR(VLOOKUP(A376,'HOL（2027年まで）'!$A:$C,3,0),"")</f>
        <v/>
      </c>
      <c r="F376" s="561"/>
      <c r="G376" s="561"/>
    </row>
    <row r="377" spans="1:7">
      <c r="A377" s="558">
        <v>45758</v>
      </c>
      <c r="B377" s="559">
        <f t="shared" si="15"/>
        <v>4</v>
      </c>
      <c r="C377" s="559">
        <f t="shared" si="16"/>
        <v>11</v>
      </c>
      <c r="D377" s="559" t="str">
        <f t="shared" si="17"/>
        <v>金</v>
      </c>
      <c r="E377" t="str">
        <f>IFERROR(VLOOKUP(A377,'HOL（2027年まで）'!$A:$C,3,0),"")</f>
        <v/>
      </c>
      <c r="F377" s="561"/>
      <c r="G377" s="561"/>
    </row>
    <row r="378" spans="1:7">
      <c r="A378" s="558">
        <v>45759</v>
      </c>
      <c r="B378" s="559">
        <f t="shared" si="15"/>
        <v>4</v>
      </c>
      <c r="C378" s="559">
        <f t="shared" si="16"/>
        <v>12</v>
      </c>
      <c r="D378" s="559" t="str">
        <f t="shared" si="17"/>
        <v>土</v>
      </c>
      <c r="E378" t="str">
        <f>IFERROR(VLOOKUP(A378,'HOL（2027年まで）'!$A:$C,3,0),"")</f>
        <v/>
      </c>
      <c r="F378" s="561"/>
      <c r="G378" s="561"/>
    </row>
    <row r="379" spans="1:7">
      <c r="A379" s="558">
        <v>45760</v>
      </c>
      <c r="B379" s="559">
        <f t="shared" si="15"/>
        <v>4</v>
      </c>
      <c r="C379" s="559">
        <f t="shared" si="16"/>
        <v>13</v>
      </c>
      <c r="D379" s="559" t="str">
        <f t="shared" si="17"/>
        <v>日</v>
      </c>
      <c r="E379" t="str">
        <f>IFERROR(VLOOKUP(A379,'HOL（2027年まで）'!$A:$C,3,0),"")</f>
        <v/>
      </c>
      <c r="F379" s="561"/>
      <c r="G379" s="561"/>
    </row>
    <row r="380" spans="1:7">
      <c r="A380" s="558">
        <v>45761</v>
      </c>
      <c r="B380" s="559">
        <f t="shared" si="15"/>
        <v>4</v>
      </c>
      <c r="C380" s="559">
        <f t="shared" si="16"/>
        <v>14</v>
      </c>
      <c r="D380" s="559" t="str">
        <f t="shared" si="17"/>
        <v>月</v>
      </c>
      <c r="E380" t="str">
        <f>IFERROR(VLOOKUP(A380,'HOL（2027年まで）'!$A:$C,3,0),"")</f>
        <v/>
      </c>
      <c r="F380" s="561"/>
      <c r="G380" s="561"/>
    </row>
    <row r="381" spans="1:7">
      <c r="A381" s="558">
        <v>45762</v>
      </c>
      <c r="B381" s="559">
        <f t="shared" si="15"/>
        <v>4</v>
      </c>
      <c r="C381" s="559">
        <f t="shared" si="16"/>
        <v>15</v>
      </c>
      <c r="D381" s="559" t="str">
        <f t="shared" si="17"/>
        <v>火</v>
      </c>
      <c r="E381" t="str">
        <f>IFERROR(VLOOKUP(A381,'HOL（2027年まで）'!$A:$C,3,0),"")</f>
        <v/>
      </c>
      <c r="F381" s="561"/>
      <c r="G381" s="561"/>
    </row>
    <row r="382" spans="1:7">
      <c r="A382" s="558">
        <v>45763</v>
      </c>
      <c r="B382" s="559">
        <f t="shared" si="15"/>
        <v>4</v>
      </c>
      <c r="C382" s="559">
        <f t="shared" si="16"/>
        <v>16</v>
      </c>
      <c r="D382" s="559" t="str">
        <f t="shared" si="17"/>
        <v>水</v>
      </c>
      <c r="E382" t="str">
        <f>IFERROR(VLOOKUP(A382,'HOL（2027年まで）'!$A:$C,3,0),"")</f>
        <v/>
      </c>
      <c r="F382" s="561"/>
      <c r="G382" s="561"/>
    </row>
    <row r="383" spans="1:7">
      <c r="A383" s="558">
        <v>45764</v>
      </c>
      <c r="B383" s="559">
        <f t="shared" si="15"/>
        <v>4</v>
      </c>
      <c r="C383" s="559">
        <f t="shared" si="16"/>
        <v>17</v>
      </c>
      <c r="D383" s="559" t="str">
        <f t="shared" si="17"/>
        <v>木</v>
      </c>
      <c r="E383" t="str">
        <f>IFERROR(VLOOKUP(A383,'HOL（2027年まで）'!$A:$C,3,0),"")</f>
        <v/>
      </c>
      <c r="F383" s="561"/>
      <c r="G383" s="561"/>
    </row>
    <row r="384" spans="1:7">
      <c r="A384" s="558">
        <v>45765</v>
      </c>
      <c r="B384" s="559">
        <f t="shared" si="15"/>
        <v>4</v>
      </c>
      <c r="C384" s="559">
        <f t="shared" si="16"/>
        <v>18</v>
      </c>
      <c r="D384" s="559" t="str">
        <f t="shared" si="17"/>
        <v>金</v>
      </c>
      <c r="E384" t="str">
        <f>IFERROR(VLOOKUP(A384,'HOL（2027年まで）'!$A:$C,3,0),"")</f>
        <v/>
      </c>
      <c r="F384" s="561"/>
      <c r="G384" s="561"/>
    </row>
    <row r="385" spans="1:7">
      <c r="A385" s="558">
        <v>45766</v>
      </c>
      <c r="B385" s="559">
        <f t="shared" si="15"/>
        <v>4</v>
      </c>
      <c r="C385" s="559">
        <f t="shared" si="16"/>
        <v>19</v>
      </c>
      <c r="D385" s="559" t="str">
        <f t="shared" si="17"/>
        <v>土</v>
      </c>
      <c r="E385" t="str">
        <f>IFERROR(VLOOKUP(A385,'HOL（2027年まで）'!$A:$C,3,0),"")</f>
        <v/>
      </c>
      <c r="F385" s="561"/>
      <c r="G385" s="561"/>
    </row>
    <row r="386" spans="1:7">
      <c r="A386" s="558">
        <v>45767</v>
      </c>
      <c r="B386" s="559">
        <f t="shared" ref="B386:B449" si="18">MONTH(A386)</f>
        <v>4</v>
      </c>
      <c r="C386" s="559">
        <f t="shared" ref="C386:C449" si="19">DAY(A386)</f>
        <v>20</v>
      </c>
      <c r="D386" s="559" t="str">
        <f t="shared" ref="D386:D449" si="20">TEXT(A386,"aaa")</f>
        <v>日</v>
      </c>
      <c r="E386" t="str">
        <f>IFERROR(VLOOKUP(A386,'HOL（2027年まで）'!$A:$C,3,0),"")</f>
        <v/>
      </c>
      <c r="F386" s="561"/>
      <c r="G386" s="561"/>
    </row>
    <row r="387" spans="1:7">
      <c r="A387" s="558">
        <v>45768</v>
      </c>
      <c r="B387" s="559">
        <f t="shared" si="18"/>
        <v>4</v>
      </c>
      <c r="C387" s="559">
        <f t="shared" si="19"/>
        <v>21</v>
      </c>
      <c r="D387" s="559" t="str">
        <f t="shared" si="20"/>
        <v>月</v>
      </c>
      <c r="E387" t="str">
        <f>IFERROR(VLOOKUP(A387,'HOL（2027年まで）'!$A:$C,3,0),"")</f>
        <v/>
      </c>
      <c r="F387" s="561"/>
      <c r="G387" s="561"/>
    </row>
    <row r="388" spans="1:7">
      <c r="A388" s="558">
        <v>45769</v>
      </c>
      <c r="B388" s="559">
        <f t="shared" si="18"/>
        <v>4</v>
      </c>
      <c r="C388" s="559">
        <f t="shared" si="19"/>
        <v>22</v>
      </c>
      <c r="D388" s="559" t="str">
        <f t="shared" si="20"/>
        <v>火</v>
      </c>
      <c r="E388" t="str">
        <f>IFERROR(VLOOKUP(A388,'HOL（2027年まで）'!$A:$C,3,0),"")</f>
        <v/>
      </c>
      <c r="F388" s="561"/>
      <c r="G388" s="561"/>
    </row>
    <row r="389" spans="1:7">
      <c r="A389" s="558">
        <v>45770</v>
      </c>
      <c r="B389" s="559">
        <f t="shared" si="18"/>
        <v>4</v>
      </c>
      <c r="C389" s="559">
        <f t="shared" si="19"/>
        <v>23</v>
      </c>
      <c r="D389" s="559" t="str">
        <f t="shared" si="20"/>
        <v>水</v>
      </c>
      <c r="E389" t="str">
        <f>IFERROR(VLOOKUP(A389,'HOL（2027年まで）'!$A:$C,3,0),"")</f>
        <v/>
      </c>
      <c r="F389" s="561"/>
      <c r="G389" s="561"/>
    </row>
    <row r="390" spans="1:7">
      <c r="A390" s="558">
        <v>45771</v>
      </c>
      <c r="B390" s="559">
        <f t="shared" si="18"/>
        <v>4</v>
      </c>
      <c r="C390" s="559">
        <f t="shared" si="19"/>
        <v>24</v>
      </c>
      <c r="D390" s="559" t="str">
        <f t="shared" si="20"/>
        <v>木</v>
      </c>
      <c r="E390" t="str">
        <f>IFERROR(VLOOKUP(A390,'HOL（2027年まで）'!$A:$C,3,0),"")</f>
        <v/>
      </c>
      <c r="F390" s="561"/>
      <c r="G390" s="561"/>
    </row>
    <row r="391" spans="1:7">
      <c r="A391" s="558">
        <v>45772</v>
      </c>
      <c r="B391" s="559">
        <f t="shared" si="18"/>
        <v>4</v>
      </c>
      <c r="C391" s="559">
        <f t="shared" si="19"/>
        <v>25</v>
      </c>
      <c r="D391" s="559" t="str">
        <f t="shared" si="20"/>
        <v>金</v>
      </c>
      <c r="E391" t="str">
        <f>IFERROR(VLOOKUP(A391,'HOL（2027年まで）'!$A:$C,3,0),"")</f>
        <v/>
      </c>
      <c r="F391" s="561"/>
      <c r="G391" s="561"/>
    </row>
    <row r="392" spans="1:7">
      <c r="A392" s="558">
        <v>45773</v>
      </c>
      <c r="B392" s="559">
        <f t="shared" si="18"/>
        <v>4</v>
      </c>
      <c r="C392" s="559">
        <f t="shared" si="19"/>
        <v>26</v>
      </c>
      <c r="D392" s="559" t="str">
        <f t="shared" si="20"/>
        <v>土</v>
      </c>
      <c r="E392" t="str">
        <f>IFERROR(VLOOKUP(A392,'HOL（2027年まで）'!$A:$C,3,0),"")</f>
        <v/>
      </c>
      <c r="F392" s="561"/>
      <c r="G392" s="561"/>
    </row>
    <row r="393" spans="1:7">
      <c r="A393" s="558">
        <v>45774</v>
      </c>
      <c r="B393" s="559">
        <f t="shared" si="18"/>
        <v>4</v>
      </c>
      <c r="C393" s="559">
        <f t="shared" si="19"/>
        <v>27</v>
      </c>
      <c r="D393" s="559" t="str">
        <f t="shared" si="20"/>
        <v>日</v>
      </c>
      <c r="E393" t="str">
        <f>IFERROR(VLOOKUP(A393,'HOL（2027年まで）'!$A:$C,3,0),"")</f>
        <v/>
      </c>
      <c r="F393" s="561"/>
      <c r="G393" s="561"/>
    </row>
    <row r="394" spans="1:7">
      <c r="A394" s="558">
        <v>45775</v>
      </c>
      <c r="B394" s="559">
        <f t="shared" si="18"/>
        <v>4</v>
      </c>
      <c r="C394" s="559">
        <f t="shared" si="19"/>
        <v>28</v>
      </c>
      <c r="D394" s="559" t="str">
        <f t="shared" si="20"/>
        <v>月</v>
      </c>
      <c r="E394" t="str">
        <f>IFERROR(VLOOKUP(A394,'HOL（2027年まで）'!$A:$C,3,0),"")</f>
        <v/>
      </c>
      <c r="F394" s="561"/>
      <c r="G394" s="561"/>
    </row>
    <row r="395" spans="1:7">
      <c r="A395" s="558">
        <v>45776</v>
      </c>
      <c r="B395" s="559">
        <f t="shared" si="18"/>
        <v>4</v>
      </c>
      <c r="C395" s="559">
        <f t="shared" si="19"/>
        <v>29</v>
      </c>
      <c r="D395" s="559" t="str">
        <f t="shared" si="20"/>
        <v>火</v>
      </c>
      <c r="E395" t="str">
        <f>IFERROR(VLOOKUP(A395,'HOL（2027年まで）'!$A:$C,3,0),"")</f>
        <v>昭和の日</v>
      </c>
      <c r="F395" s="561"/>
      <c r="G395" s="561"/>
    </row>
    <row r="396" spans="1:7">
      <c r="A396" s="558">
        <v>45777</v>
      </c>
      <c r="B396" s="559">
        <f t="shared" si="18"/>
        <v>4</v>
      </c>
      <c r="C396" s="559">
        <f t="shared" si="19"/>
        <v>30</v>
      </c>
      <c r="D396" s="559" t="str">
        <f t="shared" si="20"/>
        <v>水</v>
      </c>
      <c r="E396" t="str">
        <f>IFERROR(VLOOKUP(A396,'HOL（2027年まで）'!$A:$C,3,0),"")</f>
        <v/>
      </c>
      <c r="F396" s="561"/>
      <c r="G396" s="561"/>
    </row>
    <row r="397" spans="1:7">
      <c r="A397" s="558">
        <v>45778</v>
      </c>
      <c r="B397" s="559">
        <f t="shared" si="18"/>
        <v>5</v>
      </c>
      <c r="C397" s="559">
        <f t="shared" si="19"/>
        <v>1</v>
      </c>
      <c r="D397" s="559" t="str">
        <f t="shared" si="20"/>
        <v>木</v>
      </c>
      <c r="E397" t="str">
        <f>IFERROR(VLOOKUP(A397,'HOL（2027年まで）'!$A:$C,3,0),"")</f>
        <v/>
      </c>
      <c r="F397" s="561"/>
      <c r="G397" s="561"/>
    </row>
    <row r="398" spans="1:7">
      <c r="A398" s="558">
        <v>45779</v>
      </c>
      <c r="B398" s="559">
        <f t="shared" si="18"/>
        <v>5</v>
      </c>
      <c r="C398" s="559">
        <f t="shared" si="19"/>
        <v>2</v>
      </c>
      <c r="D398" s="559" t="str">
        <f t="shared" si="20"/>
        <v>金</v>
      </c>
      <c r="E398" t="str">
        <f>IFERROR(VLOOKUP(A398,'HOL（2027年まで）'!$A:$C,3,0),"")</f>
        <v/>
      </c>
      <c r="F398" s="561"/>
      <c r="G398" s="561"/>
    </row>
    <row r="399" spans="1:7">
      <c r="A399" s="558">
        <v>45780</v>
      </c>
      <c r="B399" s="559">
        <f t="shared" si="18"/>
        <v>5</v>
      </c>
      <c r="C399" s="559">
        <f t="shared" si="19"/>
        <v>3</v>
      </c>
      <c r="D399" s="559" t="str">
        <f t="shared" si="20"/>
        <v>土</v>
      </c>
      <c r="E399" t="str">
        <f>IFERROR(VLOOKUP(A399,'HOL（2027年まで）'!$A:$C,3,0),"")</f>
        <v>憲法記念日</v>
      </c>
      <c r="F399" s="561"/>
      <c r="G399" s="561"/>
    </row>
    <row r="400" spans="1:7">
      <c r="A400" s="558">
        <v>45781</v>
      </c>
      <c r="B400" s="559">
        <f t="shared" si="18"/>
        <v>5</v>
      </c>
      <c r="C400" s="559">
        <f t="shared" si="19"/>
        <v>4</v>
      </c>
      <c r="D400" s="559" t="str">
        <f t="shared" si="20"/>
        <v>日</v>
      </c>
      <c r="E400" t="str">
        <f>IFERROR(VLOOKUP(A400,'HOL（2027年まで）'!$A:$C,3,0),"")</f>
        <v>みどりの日</v>
      </c>
      <c r="F400" s="561"/>
      <c r="G400" s="561"/>
    </row>
    <row r="401" spans="1:7">
      <c r="A401" s="558">
        <v>45782</v>
      </c>
      <c r="B401" s="559">
        <f t="shared" si="18"/>
        <v>5</v>
      </c>
      <c r="C401" s="559">
        <f t="shared" si="19"/>
        <v>5</v>
      </c>
      <c r="D401" s="559" t="str">
        <f t="shared" si="20"/>
        <v>月</v>
      </c>
      <c r="E401" t="str">
        <f>IFERROR(VLOOKUP(A401,'HOL（2027年まで）'!$A:$C,3,0),"")</f>
        <v>こどもの日</v>
      </c>
      <c r="F401" s="561"/>
      <c r="G401" s="561"/>
    </row>
    <row r="402" spans="1:7">
      <c r="A402" s="558">
        <v>45783</v>
      </c>
      <c r="B402" s="559">
        <f t="shared" si="18"/>
        <v>5</v>
      </c>
      <c r="C402" s="559">
        <f t="shared" si="19"/>
        <v>6</v>
      </c>
      <c r="D402" s="559" t="str">
        <f t="shared" si="20"/>
        <v>火</v>
      </c>
      <c r="E402" t="str">
        <f>IFERROR(VLOOKUP(A402,'HOL（2027年まで）'!$A:$C,3,0),"")</f>
        <v>振替休日</v>
      </c>
      <c r="F402" s="561"/>
      <c r="G402" s="561"/>
    </row>
    <row r="403" spans="1:7">
      <c r="A403" s="558">
        <v>45784</v>
      </c>
      <c r="B403" s="559">
        <f t="shared" si="18"/>
        <v>5</v>
      </c>
      <c r="C403" s="559">
        <f t="shared" si="19"/>
        <v>7</v>
      </c>
      <c r="D403" s="559" t="str">
        <f t="shared" si="20"/>
        <v>水</v>
      </c>
      <c r="E403" t="str">
        <f>IFERROR(VLOOKUP(A403,'HOL（2027年まで）'!$A:$C,3,0),"")</f>
        <v/>
      </c>
      <c r="F403" s="561"/>
      <c r="G403" s="561"/>
    </row>
    <row r="404" spans="1:7">
      <c r="A404" s="558">
        <v>45785</v>
      </c>
      <c r="B404" s="559">
        <f t="shared" si="18"/>
        <v>5</v>
      </c>
      <c r="C404" s="559">
        <f t="shared" si="19"/>
        <v>8</v>
      </c>
      <c r="D404" s="559" t="str">
        <f t="shared" si="20"/>
        <v>木</v>
      </c>
      <c r="E404" t="str">
        <f>IFERROR(VLOOKUP(A404,'HOL（2027年まで）'!$A:$C,3,0),"")</f>
        <v/>
      </c>
      <c r="F404" s="561"/>
      <c r="G404" s="561"/>
    </row>
    <row r="405" spans="1:7">
      <c r="A405" s="558">
        <v>45786</v>
      </c>
      <c r="B405" s="559">
        <f t="shared" si="18"/>
        <v>5</v>
      </c>
      <c r="C405" s="559">
        <f t="shared" si="19"/>
        <v>9</v>
      </c>
      <c r="D405" s="559" t="str">
        <f t="shared" si="20"/>
        <v>金</v>
      </c>
      <c r="E405" t="str">
        <f>IFERROR(VLOOKUP(A405,'HOL（2027年まで）'!$A:$C,3,0),"")</f>
        <v/>
      </c>
      <c r="F405" s="561"/>
      <c r="G405" s="561"/>
    </row>
    <row r="406" spans="1:7">
      <c r="A406" s="558">
        <v>45787</v>
      </c>
      <c r="B406" s="559">
        <f t="shared" si="18"/>
        <v>5</v>
      </c>
      <c r="C406" s="559">
        <f t="shared" si="19"/>
        <v>10</v>
      </c>
      <c r="D406" s="559" t="str">
        <f t="shared" si="20"/>
        <v>土</v>
      </c>
      <c r="E406" t="str">
        <f>IFERROR(VLOOKUP(A406,'HOL（2027年まで）'!$A:$C,3,0),"")</f>
        <v/>
      </c>
      <c r="F406" s="561"/>
      <c r="G406" s="561"/>
    </row>
    <row r="407" spans="1:7">
      <c r="A407" s="558">
        <v>45788</v>
      </c>
      <c r="B407" s="559">
        <f t="shared" si="18"/>
        <v>5</v>
      </c>
      <c r="C407" s="559">
        <f t="shared" si="19"/>
        <v>11</v>
      </c>
      <c r="D407" s="559" t="str">
        <f t="shared" si="20"/>
        <v>日</v>
      </c>
      <c r="E407" t="str">
        <f>IFERROR(VLOOKUP(A407,'HOL（2027年まで）'!$A:$C,3,0),"")</f>
        <v/>
      </c>
      <c r="F407" s="561"/>
      <c r="G407" s="561"/>
    </row>
    <row r="408" spans="1:7">
      <c r="A408" s="558">
        <v>45789</v>
      </c>
      <c r="B408" s="559">
        <f t="shared" si="18"/>
        <v>5</v>
      </c>
      <c r="C408" s="559">
        <f t="shared" si="19"/>
        <v>12</v>
      </c>
      <c r="D408" s="559" t="str">
        <f t="shared" si="20"/>
        <v>月</v>
      </c>
      <c r="E408" t="str">
        <f>IFERROR(VLOOKUP(A408,'HOL（2027年まで）'!$A:$C,3,0),"")</f>
        <v/>
      </c>
      <c r="F408" s="561"/>
      <c r="G408" s="561"/>
    </row>
    <row r="409" spans="1:7">
      <c r="A409" s="558">
        <v>45790</v>
      </c>
      <c r="B409" s="559">
        <f t="shared" si="18"/>
        <v>5</v>
      </c>
      <c r="C409" s="559">
        <f t="shared" si="19"/>
        <v>13</v>
      </c>
      <c r="D409" s="559" t="str">
        <f t="shared" si="20"/>
        <v>火</v>
      </c>
      <c r="E409" t="str">
        <f>IFERROR(VLOOKUP(A409,'HOL（2027年まで）'!$A:$C,3,0),"")</f>
        <v/>
      </c>
      <c r="F409" s="561"/>
      <c r="G409" s="561"/>
    </row>
    <row r="410" spans="1:7">
      <c r="A410" s="558">
        <v>45791</v>
      </c>
      <c r="B410" s="559">
        <f t="shared" si="18"/>
        <v>5</v>
      </c>
      <c r="C410" s="559">
        <f t="shared" si="19"/>
        <v>14</v>
      </c>
      <c r="D410" s="559" t="str">
        <f t="shared" si="20"/>
        <v>水</v>
      </c>
      <c r="E410" t="str">
        <f>IFERROR(VLOOKUP(A410,'HOL（2027年まで）'!$A:$C,3,0),"")</f>
        <v/>
      </c>
      <c r="F410" s="561"/>
      <c r="G410" s="561"/>
    </row>
    <row r="411" spans="1:7">
      <c r="A411" s="558">
        <v>45792</v>
      </c>
      <c r="B411" s="559">
        <f t="shared" si="18"/>
        <v>5</v>
      </c>
      <c r="C411" s="559">
        <f t="shared" si="19"/>
        <v>15</v>
      </c>
      <c r="D411" s="559" t="str">
        <f t="shared" si="20"/>
        <v>木</v>
      </c>
      <c r="E411" t="str">
        <f>IFERROR(VLOOKUP(A411,'HOL（2027年まで）'!$A:$C,3,0),"")</f>
        <v/>
      </c>
      <c r="F411" s="561"/>
      <c r="G411" s="561"/>
    </row>
    <row r="412" spans="1:7">
      <c r="A412" s="558">
        <v>45793</v>
      </c>
      <c r="B412" s="559">
        <f t="shared" si="18"/>
        <v>5</v>
      </c>
      <c r="C412" s="559">
        <f t="shared" si="19"/>
        <v>16</v>
      </c>
      <c r="D412" s="559" t="str">
        <f t="shared" si="20"/>
        <v>金</v>
      </c>
      <c r="E412" t="str">
        <f>IFERROR(VLOOKUP(A412,'HOL（2027年まで）'!$A:$C,3,0),"")</f>
        <v/>
      </c>
      <c r="F412" s="561"/>
      <c r="G412" s="561"/>
    </row>
    <row r="413" spans="1:7">
      <c r="A413" s="558">
        <v>45794</v>
      </c>
      <c r="B413" s="559">
        <f t="shared" si="18"/>
        <v>5</v>
      </c>
      <c r="C413" s="559">
        <f t="shared" si="19"/>
        <v>17</v>
      </c>
      <c r="D413" s="559" t="str">
        <f t="shared" si="20"/>
        <v>土</v>
      </c>
      <c r="E413" t="str">
        <f>IFERROR(VLOOKUP(A413,'HOL（2027年まで）'!$A:$C,3,0),"")</f>
        <v/>
      </c>
      <c r="F413" s="561"/>
      <c r="G413" s="561"/>
    </row>
    <row r="414" spans="1:7">
      <c r="A414" s="558">
        <v>45795</v>
      </c>
      <c r="B414" s="559">
        <f t="shared" si="18"/>
        <v>5</v>
      </c>
      <c r="C414" s="559">
        <f t="shared" si="19"/>
        <v>18</v>
      </c>
      <c r="D414" s="559" t="str">
        <f t="shared" si="20"/>
        <v>日</v>
      </c>
      <c r="E414" t="str">
        <f>IFERROR(VLOOKUP(A414,'HOL（2027年まで）'!$A:$C,3,0),"")</f>
        <v/>
      </c>
      <c r="F414" s="561"/>
      <c r="G414" s="561"/>
    </row>
    <row r="415" spans="1:7">
      <c r="A415" s="558">
        <v>45796</v>
      </c>
      <c r="B415" s="559">
        <f t="shared" si="18"/>
        <v>5</v>
      </c>
      <c r="C415" s="559">
        <f t="shared" si="19"/>
        <v>19</v>
      </c>
      <c r="D415" s="559" t="str">
        <f t="shared" si="20"/>
        <v>月</v>
      </c>
      <c r="E415" t="str">
        <f>IFERROR(VLOOKUP(A415,'HOL（2027年まで）'!$A:$C,3,0),"")</f>
        <v/>
      </c>
      <c r="F415" s="561"/>
      <c r="G415" s="561"/>
    </row>
    <row r="416" spans="1:7">
      <c r="A416" s="558">
        <v>45797</v>
      </c>
      <c r="B416" s="559">
        <f t="shared" si="18"/>
        <v>5</v>
      </c>
      <c r="C416" s="559">
        <f t="shared" si="19"/>
        <v>20</v>
      </c>
      <c r="D416" s="559" t="str">
        <f t="shared" si="20"/>
        <v>火</v>
      </c>
      <c r="E416" t="str">
        <f>IFERROR(VLOOKUP(A416,'HOL（2027年まで）'!$A:$C,3,0),"")</f>
        <v/>
      </c>
      <c r="F416" s="561"/>
      <c r="G416" s="561"/>
    </row>
    <row r="417" spans="1:7">
      <c r="A417" s="558">
        <v>45798</v>
      </c>
      <c r="B417" s="559">
        <f t="shared" si="18"/>
        <v>5</v>
      </c>
      <c r="C417" s="559">
        <f t="shared" si="19"/>
        <v>21</v>
      </c>
      <c r="D417" s="559" t="str">
        <f t="shared" si="20"/>
        <v>水</v>
      </c>
      <c r="E417" t="str">
        <f>IFERROR(VLOOKUP(A417,'HOL（2027年まで）'!$A:$C,3,0),"")</f>
        <v/>
      </c>
      <c r="F417" s="561"/>
      <c r="G417" s="561"/>
    </row>
    <row r="418" spans="1:7">
      <c r="A418" s="558">
        <v>45799</v>
      </c>
      <c r="B418" s="559">
        <f t="shared" si="18"/>
        <v>5</v>
      </c>
      <c r="C418" s="559">
        <f t="shared" si="19"/>
        <v>22</v>
      </c>
      <c r="D418" s="559" t="str">
        <f t="shared" si="20"/>
        <v>木</v>
      </c>
      <c r="E418" t="str">
        <f>IFERROR(VLOOKUP(A418,'HOL（2027年まで）'!$A:$C,3,0),"")</f>
        <v/>
      </c>
      <c r="F418" s="561"/>
      <c r="G418" s="561"/>
    </row>
    <row r="419" spans="1:7">
      <c r="A419" s="558">
        <v>45800</v>
      </c>
      <c r="B419" s="559">
        <f t="shared" si="18"/>
        <v>5</v>
      </c>
      <c r="C419" s="559">
        <f t="shared" si="19"/>
        <v>23</v>
      </c>
      <c r="D419" s="559" t="str">
        <f t="shared" si="20"/>
        <v>金</v>
      </c>
      <c r="E419" t="str">
        <f>IFERROR(VLOOKUP(A419,'HOL（2027年まで）'!$A:$C,3,0),"")</f>
        <v/>
      </c>
      <c r="F419" s="561"/>
      <c r="G419" s="561"/>
    </row>
    <row r="420" spans="1:7">
      <c r="A420" s="558">
        <v>45801</v>
      </c>
      <c r="B420" s="559">
        <f t="shared" si="18"/>
        <v>5</v>
      </c>
      <c r="C420" s="559">
        <f t="shared" si="19"/>
        <v>24</v>
      </c>
      <c r="D420" s="559" t="str">
        <f t="shared" si="20"/>
        <v>土</v>
      </c>
      <c r="E420" t="str">
        <f>IFERROR(VLOOKUP(A420,'HOL（2027年まで）'!$A:$C,3,0),"")</f>
        <v/>
      </c>
      <c r="F420" s="561"/>
      <c r="G420" s="561"/>
    </row>
    <row r="421" spans="1:7">
      <c r="A421" s="558">
        <v>45802</v>
      </c>
      <c r="B421" s="559">
        <f t="shared" si="18"/>
        <v>5</v>
      </c>
      <c r="C421" s="559">
        <f t="shared" si="19"/>
        <v>25</v>
      </c>
      <c r="D421" s="559" t="str">
        <f t="shared" si="20"/>
        <v>日</v>
      </c>
      <c r="E421" t="str">
        <f>IFERROR(VLOOKUP(A421,'HOL（2027年まで）'!$A:$C,3,0),"")</f>
        <v/>
      </c>
      <c r="F421" s="561"/>
      <c r="G421" s="561"/>
    </row>
    <row r="422" spans="1:7">
      <c r="A422" s="558">
        <v>45803</v>
      </c>
      <c r="B422" s="559">
        <f t="shared" si="18"/>
        <v>5</v>
      </c>
      <c r="C422" s="559">
        <f t="shared" si="19"/>
        <v>26</v>
      </c>
      <c r="D422" s="559" t="str">
        <f t="shared" si="20"/>
        <v>月</v>
      </c>
      <c r="E422" t="str">
        <f>IFERROR(VLOOKUP(A422,'HOL（2027年まで）'!$A:$C,3,0),"")</f>
        <v/>
      </c>
      <c r="F422" s="561"/>
      <c r="G422" s="561"/>
    </row>
    <row r="423" spans="1:7">
      <c r="A423" s="558">
        <v>45804</v>
      </c>
      <c r="B423" s="559">
        <f t="shared" si="18"/>
        <v>5</v>
      </c>
      <c r="C423" s="559">
        <f t="shared" si="19"/>
        <v>27</v>
      </c>
      <c r="D423" s="559" t="str">
        <f t="shared" si="20"/>
        <v>火</v>
      </c>
      <c r="E423" t="str">
        <f>IFERROR(VLOOKUP(A423,'HOL（2027年まで）'!$A:$C,3,0),"")</f>
        <v/>
      </c>
      <c r="F423" s="561"/>
      <c r="G423" s="561"/>
    </row>
    <row r="424" spans="1:7">
      <c r="A424" s="558">
        <v>45805</v>
      </c>
      <c r="B424" s="559">
        <f t="shared" si="18"/>
        <v>5</v>
      </c>
      <c r="C424" s="559">
        <f t="shared" si="19"/>
        <v>28</v>
      </c>
      <c r="D424" s="559" t="str">
        <f t="shared" si="20"/>
        <v>水</v>
      </c>
      <c r="E424" t="str">
        <f>IFERROR(VLOOKUP(A424,'HOL（2027年まで）'!$A:$C,3,0),"")</f>
        <v/>
      </c>
      <c r="F424" s="561"/>
      <c r="G424" s="561"/>
    </row>
    <row r="425" spans="1:7">
      <c r="A425" s="558">
        <v>45806</v>
      </c>
      <c r="B425" s="559">
        <f t="shared" si="18"/>
        <v>5</v>
      </c>
      <c r="C425" s="559">
        <f t="shared" si="19"/>
        <v>29</v>
      </c>
      <c r="D425" s="559" t="str">
        <f t="shared" si="20"/>
        <v>木</v>
      </c>
      <c r="E425" t="str">
        <f>IFERROR(VLOOKUP(A425,'HOL（2027年まで）'!$A:$C,3,0),"")</f>
        <v/>
      </c>
      <c r="F425" s="561"/>
      <c r="G425" s="561"/>
    </row>
    <row r="426" spans="1:7">
      <c r="A426" s="558">
        <v>45807</v>
      </c>
      <c r="B426" s="559">
        <f t="shared" si="18"/>
        <v>5</v>
      </c>
      <c r="C426" s="559">
        <f t="shared" si="19"/>
        <v>30</v>
      </c>
      <c r="D426" s="559" t="str">
        <f t="shared" si="20"/>
        <v>金</v>
      </c>
      <c r="E426" t="str">
        <f>IFERROR(VLOOKUP(A426,'HOL（2027年まで）'!$A:$C,3,0),"")</f>
        <v/>
      </c>
      <c r="F426" s="561"/>
      <c r="G426" s="561"/>
    </row>
    <row r="427" spans="1:7">
      <c r="A427" s="558">
        <v>45808</v>
      </c>
      <c r="B427" s="559">
        <f t="shared" si="18"/>
        <v>5</v>
      </c>
      <c r="C427" s="559">
        <f t="shared" si="19"/>
        <v>31</v>
      </c>
      <c r="D427" s="559" t="str">
        <f t="shared" si="20"/>
        <v>土</v>
      </c>
      <c r="E427" t="str">
        <f>IFERROR(VLOOKUP(A427,'HOL（2027年まで）'!$A:$C,3,0),"")</f>
        <v/>
      </c>
      <c r="F427" s="561"/>
      <c r="G427" s="561"/>
    </row>
    <row r="428" spans="1:7">
      <c r="A428" s="558">
        <v>45809</v>
      </c>
      <c r="B428" s="559">
        <f t="shared" si="18"/>
        <v>6</v>
      </c>
      <c r="C428" s="559">
        <f t="shared" si="19"/>
        <v>1</v>
      </c>
      <c r="D428" s="559" t="str">
        <f t="shared" si="20"/>
        <v>日</v>
      </c>
      <c r="E428" t="str">
        <f>IFERROR(VLOOKUP(A428,'HOL（2027年まで）'!$A:$C,3,0),"")</f>
        <v/>
      </c>
      <c r="F428" s="561"/>
      <c r="G428" s="561"/>
    </row>
    <row r="429" spans="1:7">
      <c r="A429" s="558">
        <v>45810</v>
      </c>
      <c r="B429" s="559">
        <f t="shared" si="18"/>
        <v>6</v>
      </c>
      <c r="C429" s="559">
        <f t="shared" si="19"/>
        <v>2</v>
      </c>
      <c r="D429" s="559" t="str">
        <f t="shared" si="20"/>
        <v>月</v>
      </c>
      <c r="E429" t="str">
        <f>IFERROR(VLOOKUP(A429,'HOL（2027年まで）'!$A:$C,3,0),"")</f>
        <v/>
      </c>
      <c r="F429" s="561"/>
      <c r="G429" s="561"/>
    </row>
    <row r="430" spans="1:7">
      <c r="A430" s="558">
        <v>45811</v>
      </c>
      <c r="B430" s="559">
        <f t="shared" si="18"/>
        <v>6</v>
      </c>
      <c r="C430" s="559">
        <f t="shared" si="19"/>
        <v>3</v>
      </c>
      <c r="D430" s="559" t="str">
        <f t="shared" si="20"/>
        <v>火</v>
      </c>
      <c r="E430" t="str">
        <f>IFERROR(VLOOKUP(A430,'HOL（2027年まで）'!$A:$C,3,0),"")</f>
        <v/>
      </c>
      <c r="F430" s="561"/>
      <c r="G430" s="561"/>
    </row>
    <row r="431" spans="1:7">
      <c r="A431" s="558">
        <v>45812</v>
      </c>
      <c r="B431" s="559">
        <f t="shared" si="18"/>
        <v>6</v>
      </c>
      <c r="C431" s="559">
        <f t="shared" si="19"/>
        <v>4</v>
      </c>
      <c r="D431" s="559" t="str">
        <f t="shared" si="20"/>
        <v>水</v>
      </c>
      <c r="E431" t="str">
        <f>IFERROR(VLOOKUP(A431,'HOL（2027年まで）'!$A:$C,3,0),"")</f>
        <v/>
      </c>
      <c r="F431" s="561"/>
      <c r="G431" s="561"/>
    </row>
    <row r="432" spans="1:7">
      <c r="A432" s="558">
        <v>45813</v>
      </c>
      <c r="B432" s="559">
        <f t="shared" si="18"/>
        <v>6</v>
      </c>
      <c r="C432" s="559">
        <f t="shared" si="19"/>
        <v>5</v>
      </c>
      <c r="D432" s="559" t="str">
        <f t="shared" si="20"/>
        <v>木</v>
      </c>
      <c r="E432" t="str">
        <f>IFERROR(VLOOKUP(A432,'HOL（2027年まで）'!$A:$C,3,0),"")</f>
        <v/>
      </c>
      <c r="F432" s="561"/>
      <c r="G432" s="561"/>
    </row>
    <row r="433" spans="1:7">
      <c r="A433" s="558">
        <v>45814</v>
      </c>
      <c r="B433" s="559">
        <f t="shared" si="18"/>
        <v>6</v>
      </c>
      <c r="C433" s="559">
        <f t="shared" si="19"/>
        <v>6</v>
      </c>
      <c r="D433" s="559" t="str">
        <f t="shared" si="20"/>
        <v>金</v>
      </c>
      <c r="E433" t="str">
        <f>IFERROR(VLOOKUP(A433,'HOL（2027年まで）'!$A:$C,3,0),"")</f>
        <v/>
      </c>
      <c r="F433" s="561"/>
      <c r="G433" s="561"/>
    </row>
    <row r="434" spans="1:7">
      <c r="A434" s="558">
        <v>45815</v>
      </c>
      <c r="B434" s="559">
        <f t="shared" si="18"/>
        <v>6</v>
      </c>
      <c r="C434" s="559">
        <f t="shared" si="19"/>
        <v>7</v>
      </c>
      <c r="D434" s="559" t="str">
        <f t="shared" si="20"/>
        <v>土</v>
      </c>
      <c r="E434" t="str">
        <f>IFERROR(VLOOKUP(A434,'HOL（2027年まで）'!$A:$C,3,0),"")</f>
        <v/>
      </c>
      <c r="F434" s="561"/>
      <c r="G434" s="561"/>
    </row>
    <row r="435" spans="1:7">
      <c r="A435" s="558">
        <v>45816</v>
      </c>
      <c r="B435" s="559">
        <f t="shared" si="18"/>
        <v>6</v>
      </c>
      <c r="C435" s="559">
        <f t="shared" si="19"/>
        <v>8</v>
      </c>
      <c r="D435" s="559" t="str">
        <f t="shared" si="20"/>
        <v>日</v>
      </c>
      <c r="E435" t="str">
        <f>IFERROR(VLOOKUP(A435,'HOL（2027年まで）'!$A:$C,3,0),"")</f>
        <v/>
      </c>
      <c r="F435" s="561"/>
      <c r="G435" s="561"/>
    </row>
    <row r="436" spans="1:7">
      <c r="A436" s="558">
        <v>45817</v>
      </c>
      <c r="B436" s="559">
        <f t="shared" si="18"/>
        <v>6</v>
      </c>
      <c r="C436" s="559">
        <f t="shared" si="19"/>
        <v>9</v>
      </c>
      <c r="D436" s="559" t="str">
        <f t="shared" si="20"/>
        <v>月</v>
      </c>
      <c r="E436" t="str">
        <f>IFERROR(VLOOKUP(A436,'HOL（2027年まで）'!$A:$C,3,0),"")</f>
        <v/>
      </c>
      <c r="F436" s="561"/>
      <c r="G436" s="561"/>
    </row>
    <row r="437" spans="1:7">
      <c r="A437" s="558">
        <v>45818</v>
      </c>
      <c r="B437" s="559">
        <f t="shared" si="18"/>
        <v>6</v>
      </c>
      <c r="C437" s="559">
        <f t="shared" si="19"/>
        <v>10</v>
      </c>
      <c r="D437" s="559" t="str">
        <f t="shared" si="20"/>
        <v>火</v>
      </c>
      <c r="E437" t="str">
        <f>IFERROR(VLOOKUP(A437,'HOL（2027年まで）'!$A:$C,3,0),"")</f>
        <v/>
      </c>
      <c r="F437" s="561"/>
      <c r="G437" s="561"/>
    </row>
    <row r="438" spans="1:7">
      <c r="A438" s="558">
        <v>45819</v>
      </c>
      <c r="B438" s="559">
        <f t="shared" si="18"/>
        <v>6</v>
      </c>
      <c r="C438" s="559">
        <f t="shared" si="19"/>
        <v>11</v>
      </c>
      <c r="D438" s="559" t="str">
        <f t="shared" si="20"/>
        <v>水</v>
      </c>
      <c r="E438" t="str">
        <f>IFERROR(VLOOKUP(A438,'HOL（2027年まで）'!$A:$C,3,0),"")</f>
        <v/>
      </c>
      <c r="F438" s="561"/>
      <c r="G438" s="561"/>
    </row>
    <row r="439" spans="1:7">
      <c r="A439" s="558">
        <v>45820</v>
      </c>
      <c r="B439" s="559">
        <f t="shared" si="18"/>
        <v>6</v>
      </c>
      <c r="C439" s="559">
        <f t="shared" si="19"/>
        <v>12</v>
      </c>
      <c r="D439" s="559" t="str">
        <f t="shared" si="20"/>
        <v>木</v>
      </c>
      <c r="E439" t="str">
        <f>IFERROR(VLOOKUP(A439,'HOL（2027年まで）'!$A:$C,3,0),"")</f>
        <v/>
      </c>
      <c r="F439" s="561"/>
      <c r="G439" s="561"/>
    </row>
    <row r="440" spans="1:7">
      <c r="A440" s="558">
        <v>45821</v>
      </c>
      <c r="B440" s="559">
        <f t="shared" si="18"/>
        <v>6</v>
      </c>
      <c r="C440" s="559">
        <f t="shared" si="19"/>
        <v>13</v>
      </c>
      <c r="D440" s="559" t="str">
        <f t="shared" si="20"/>
        <v>金</v>
      </c>
      <c r="E440" t="str">
        <f>IFERROR(VLOOKUP(A440,'HOL（2027年まで）'!$A:$C,3,0),"")</f>
        <v/>
      </c>
      <c r="F440" s="561"/>
      <c r="G440" s="561"/>
    </row>
    <row r="441" spans="1:7">
      <c r="A441" s="558">
        <v>45822</v>
      </c>
      <c r="B441" s="559">
        <f t="shared" si="18"/>
        <v>6</v>
      </c>
      <c r="C441" s="559">
        <f t="shared" si="19"/>
        <v>14</v>
      </c>
      <c r="D441" s="559" t="str">
        <f t="shared" si="20"/>
        <v>土</v>
      </c>
      <c r="E441" t="str">
        <f>IFERROR(VLOOKUP(A441,'HOL（2027年まで）'!$A:$C,3,0),"")</f>
        <v/>
      </c>
      <c r="F441" s="561"/>
      <c r="G441" s="561"/>
    </row>
    <row r="442" spans="1:7">
      <c r="A442" s="558">
        <v>45823</v>
      </c>
      <c r="B442" s="559">
        <f t="shared" si="18"/>
        <v>6</v>
      </c>
      <c r="C442" s="559">
        <f t="shared" si="19"/>
        <v>15</v>
      </c>
      <c r="D442" s="559" t="str">
        <f t="shared" si="20"/>
        <v>日</v>
      </c>
      <c r="E442" t="str">
        <f>IFERROR(VLOOKUP(A442,'HOL（2027年まで）'!$A:$C,3,0),"")</f>
        <v/>
      </c>
      <c r="F442" s="561"/>
      <c r="G442" s="561"/>
    </row>
    <row r="443" spans="1:7">
      <c r="A443" s="558">
        <v>45824</v>
      </c>
      <c r="B443" s="559">
        <f t="shared" si="18"/>
        <v>6</v>
      </c>
      <c r="C443" s="559">
        <f t="shared" si="19"/>
        <v>16</v>
      </c>
      <c r="D443" s="559" t="str">
        <f t="shared" si="20"/>
        <v>月</v>
      </c>
      <c r="E443" t="str">
        <f>IFERROR(VLOOKUP(A443,'HOL（2027年まで）'!$A:$C,3,0),"")</f>
        <v/>
      </c>
      <c r="F443" s="561"/>
      <c r="G443" s="561"/>
    </row>
    <row r="444" spans="1:7">
      <c r="A444" s="558">
        <v>45825</v>
      </c>
      <c r="B444" s="559">
        <f t="shared" si="18"/>
        <v>6</v>
      </c>
      <c r="C444" s="559">
        <f t="shared" si="19"/>
        <v>17</v>
      </c>
      <c r="D444" s="559" t="str">
        <f t="shared" si="20"/>
        <v>火</v>
      </c>
      <c r="E444" t="str">
        <f>IFERROR(VLOOKUP(A444,'HOL（2027年まで）'!$A:$C,3,0),"")</f>
        <v/>
      </c>
      <c r="F444" s="561"/>
      <c r="G444" s="561"/>
    </row>
    <row r="445" spans="1:7">
      <c r="A445" s="558">
        <v>45826</v>
      </c>
      <c r="B445" s="559">
        <f t="shared" si="18"/>
        <v>6</v>
      </c>
      <c r="C445" s="559">
        <f t="shared" si="19"/>
        <v>18</v>
      </c>
      <c r="D445" s="559" t="str">
        <f t="shared" si="20"/>
        <v>水</v>
      </c>
      <c r="E445" t="str">
        <f>IFERROR(VLOOKUP(A445,'HOL（2027年まで）'!$A:$C,3,0),"")</f>
        <v/>
      </c>
      <c r="F445" s="561"/>
      <c r="G445" s="561"/>
    </row>
    <row r="446" spans="1:7">
      <c r="A446" s="558">
        <v>45827</v>
      </c>
      <c r="B446" s="559">
        <f t="shared" si="18"/>
        <v>6</v>
      </c>
      <c r="C446" s="559">
        <f t="shared" si="19"/>
        <v>19</v>
      </c>
      <c r="D446" s="559" t="str">
        <f t="shared" si="20"/>
        <v>木</v>
      </c>
      <c r="E446" t="str">
        <f>IFERROR(VLOOKUP(A446,'HOL（2027年まで）'!$A:$C,3,0),"")</f>
        <v/>
      </c>
      <c r="F446" s="561"/>
      <c r="G446" s="561"/>
    </row>
    <row r="447" spans="1:7">
      <c r="A447" s="558">
        <v>45828</v>
      </c>
      <c r="B447" s="559">
        <f t="shared" si="18"/>
        <v>6</v>
      </c>
      <c r="C447" s="559">
        <f t="shared" si="19"/>
        <v>20</v>
      </c>
      <c r="D447" s="559" t="str">
        <f t="shared" si="20"/>
        <v>金</v>
      </c>
      <c r="E447" t="str">
        <f>IFERROR(VLOOKUP(A447,'HOL（2027年まで）'!$A:$C,3,0),"")</f>
        <v/>
      </c>
      <c r="F447" s="561"/>
      <c r="G447" s="561"/>
    </row>
    <row r="448" spans="1:7">
      <c r="A448" s="558">
        <v>45829</v>
      </c>
      <c r="B448" s="559">
        <f t="shared" si="18"/>
        <v>6</v>
      </c>
      <c r="C448" s="559">
        <f t="shared" si="19"/>
        <v>21</v>
      </c>
      <c r="D448" s="559" t="str">
        <f t="shared" si="20"/>
        <v>土</v>
      </c>
      <c r="E448" t="str">
        <f>IFERROR(VLOOKUP(A448,'HOL（2027年まで）'!$A:$C,3,0),"")</f>
        <v/>
      </c>
      <c r="F448" s="561"/>
      <c r="G448" s="561"/>
    </row>
    <row r="449" spans="1:7">
      <c r="A449" s="558">
        <v>45830</v>
      </c>
      <c r="B449" s="559">
        <f t="shared" si="18"/>
        <v>6</v>
      </c>
      <c r="C449" s="559">
        <f t="shared" si="19"/>
        <v>22</v>
      </c>
      <c r="D449" s="559" t="str">
        <f t="shared" si="20"/>
        <v>日</v>
      </c>
      <c r="E449" t="str">
        <f>IFERROR(VLOOKUP(A449,'HOL（2027年まで）'!$A:$C,3,0),"")</f>
        <v/>
      </c>
      <c r="F449" s="561"/>
      <c r="G449" s="561"/>
    </row>
    <row r="450" spans="1:7">
      <c r="A450" s="558">
        <v>45831</v>
      </c>
      <c r="B450" s="559">
        <f t="shared" ref="B450:B513" si="21">MONTH(A450)</f>
        <v>6</v>
      </c>
      <c r="C450" s="559">
        <f t="shared" ref="C450:C513" si="22">DAY(A450)</f>
        <v>23</v>
      </c>
      <c r="D450" s="559" t="str">
        <f t="shared" ref="D450:D513" si="23">TEXT(A450,"aaa")</f>
        <v>月</v>
      </c>
      <c r="E450" t="str">
        <f>IFERROR(VLOOKUP(A450,'HOL（2027年まで）'!$A:$C,3,0),"")</f>
        <v/>
      </c>
      <c r="F450" s="561"/>
      <c r="G450" s="561"/>
    </row>
    <row r="451" spans="1:7">
      <c r="A451" s="558">
        <v>45832</v>
      </c>
      <c r="B451" s="559">
        <f t="shared" si="21"/>
        <v>6</v>
      </c>
      <c r="C451" s="559">
        <f t="shared" si="22"/>
        <v>24</v>
      </c>
      <c r="D451" s="559" t="str">
        <f t="shared" si="23"/>
        <v>火</v>
      </c>
      <c r="E451" t="str">
        <f>IFERROR(VLOOKUP(A451,'HOL（2027年まで）'!$A:$C,3,0),"")</f>
        <v/>
      </c>
      <c r="F451" s="561"/>
      <c r="G451" s="561"/>
    </row>
    <row r="452" spans="1:7">
      <c r="A452" s="558">
        <v>45833</v>
      </c>
      <c r="B452" s="559">
        <f t="shared" si="21"/>
        <v>6</v>
      </c>
      <c r="C452" s="559">
        <f t="shared" si="22"/>
        <v>25</v>
      </c>
      <c r="D452" s="559" t="str">
        <f t="shared" si="23"/>
        <v>水</v>
      </c>
      <c r="E452" t="str">
        <f>IFERROR(VLOOKUP(A452,'HOL（2027年まで）'!$A:$C,3,0),"")</f>
        <v/>
      </c>
      <c r="F452" s="561"/>
      <c r="G452" s="561"/>
    </row>
    <row r="453" spans="1:7">
      <c r="A453" s="558">
        <v>45834</v>
      </c>
      <c r="B453" s="559">
        <f t="shared" si="21"/>
        <v>6</v>
      </c>
      <c r="C453" s="559">
        <f t="shared" si="22"/>
        <v>26</v>
      </c>
      <c r="D453" s="559" t="str">
        <f t="shared" si="23"/>
        <v>木</v>
      </c>
      <c r="E453" t="str">
        <f>IFERROR(VLOOKUP(A453,'HOL（2027年まで）'!$A:$C,3,0),"")</f>
        <v/>
      </c>
      <c r="F453" s="561"/>
      <c r="G453" s="561"/>
    </row>
    <row r="454" spans="1:7">
      <c r="A454" s="558">
        <v>45835</v>
      </c>
      <c r="B454" s="559">
        <f t="shared" si="21"/>
        <v>6</v>
      </c>
      <c r="C454" s="559">
        <f t="shared" si="22"/>
        <v>27</v>
      </c>
      <c r="D454" s="559" t="str">
        <f t="shared" si="23"/>
        <v>金</v>
      </c>
      <c r="E454" t="str">
        <f>IFERROR(VLOOKUP(A454,'HOL（2027年まで）'!$A:$C,3,0),"")</f>
        <v/>
      </c>
      <c r="F454" s="561"/>
      <c r="G454" s="561"/>
    </row>
    <row r="455" spans="1:7">
      <c r="A455" s="558">
        <v>45836</v>
      </c>
      <c r="B455" s="559">
        <f t="shared" si="21"/>
        <v>6</v>
      </c>
      <c r="C455" s="559">
        <f t="shared" si="22"/>
        <v>28</v>
      </c>
      <c r="D455" s="559" t="str">
        <f t="shared" si="23"/>
        <v>土</v>
      </c>
      <c r="E455" t="str">
        <f>IFERROR(VLOOKUP(A455,'HOL（2027年まで）'!$A:$C,3,0),"")</f>
        <v/>
      </c>
      <c r="F455" s="561"/>
      <c r="G455" s="561"/>
    </row>
    <row r="456" spans="1:7">
      <c r="A456" s="558">
        <v>45837</v>
      </c>
      <c r="B456" s="559">
        <f t="shared" si="21"/>
        <v>6</v>
      </c>
      <c r="C456" s="559">
        <f t="shared" si="22"/>
        <v>29</v>
      </c>
      <c r="D456" s="559" t="str">
        <f t="shared" si="23"/>
        <v>日</v>
      </c>
      <c r="E456" t="str">
        <f>IFERROR(VLOOKUP(A456,'HOL（2027年まで）'!$A:$C,3,0),"")</f>
        <v/>
      </c>
      <c r="F456" s="561"/>
      <c r="G456" s="561"/>
    </row>
    <row r="457" spans="1:7">
      <c r="A457" s="558">
        <v>45838</v>
      </c>
      <c r="B457" s="559">
        <f t="shared" si="21"/>
        <v>6</v>
      </c>
      <c r="C457" s="559">
        <f t="shared" si="22"/>
        <v>30</v>
      </c>
      <c r="D457" s="559" t="str">
        <f t="shared" si="23"/>
        <v>月</v>
      </c>
      <c r="E457" t="str">
        <f>IFERROR(VLOOKUP(A457,'HOL（2027年まで）'!$A:$C,3,0),"")</f>
        <v/>
      </c>
      <c r="F457" s="561"/>
      <c r="G457" s="561"/>
    </row>
    <row r="458" spans="1:7">
      <c r="A458" s="558">
        <v>45839</v>
      </c>
      <c r="B458" s="559">
        <f t="shared" si="21"/>
        <v>7</v>
      </c>
      <c r="C458" s="559">
        <f t="shared" si="22"/>
        <v>1</v>
      </c>
      <c r="D458" s="559" t="str">
        <f t="shared" si="23"/>
        <v>火</v>
      </c>
      <c r="E458" t="str">
        <f>IFERROR(VLOOKUP(A458,'HOL（2027年まで）'!$A:$C,3,0),"")</f>
        <v/>
      </c>
      <c r="F458" s="561"/>
      <c r="G458" s="561"/>
    </row>
    <row r="459" spans="1:7">
      <c r="A459" s="558">
        <v>45840</v>
      </c>
      <c r="B459" s="559">
        <f t="shared" si="21"/>
        <v>7</v>
      </c>
      <c r="C459" s="559">
        <f t="shared" si="22"/>
        <v>2</v>
      </c>
      <c r="D459" s="559" t="str">
        <f t="shared" si="23"/>
        <v>水</v>
      </c>
      <c r="E459" t="str">
        <f>IFERROR(VLOOKUP(A459,'HOL（2027年まで）'!$A:$C,3,0),"")</f>
        <v/>
      </c>
      <c r="F459" s="561"/>
      <c r="G459" s="561"/>
    </row>
    <row r="460" spans="1:7">
      <c r="A460" s="558">
        <v>45841</v>
      </c>
      <c r="B460" s="559">
        <f t="shared" si="21"/>
        <v>7</v>
      </c>
      <c r="C460" s="559">
        <f t="shared" si="22"/>
        <v>3</v>
      </c>
      <c r="D460" s="559" t="str">
        <f t="shared" si="23"/>
        <v>木</v>
      </c>
      <c r="E460" t="str">
        <f>IFERROR(VLOOKUP(A460,'HOL（2027年まで）'!$A:$C,3,0),"")</f>
        <v/>
      </c>
      <c r="F460" s="561"/>
      <c r="G460" s="561"/>
    </row>
    <row r="461" spans="1:7">
      <c r="A461" s="558">
        <v>45842</v>
      </c>
      <c r="B461" s="559">
        <f t="shared" si="21"/>
        <v>7</v>
      </c>
      <c r="C461" s="559">
        <f t="shared" si="22"/>
        <v>4</v>
      </c>
      <c r="D461" s="559" t="str">
        <f t="shared" si="23"/>
        <v>金</v>
      </c>
      <c r="E461" t="str">
        <f>IFERROR(VLOOKUP(A461,'HOL（2027年まで）'!$A:$C,3,0),"")</f>
        <v/>
      </c>
      <c r="F461" s="561"/>
      <c r="G461" s="561"/>
    </row>
    <row r="462" spans="1:7">
      <c r="A462" s="558">
        <v>45843</v>
      </c>
      <c r="B462" s="559">
        <f t="shared" si="21"/>
        <v>7</v>
      </c>
      <c r="C462" s="559">
        <f t="shared" si="22"/>
        <v>5</v>
      </c>
      <c r="D462" s="559" t="str">
        <f t="shared" si="23"/>
        <v>土</v>
      </c>
      <c r="E462" t="str">
        <f>IFERROR(VLOOKUP(A462,'HOL（2027年まで）'!$A:$C,3,0),"")</f>
        <v/>
      </c>
      <c r="F462" s="561"/>
      <c r="G462" s="561"/>
    </row>
    <row r="463" spans="1:7">
      <c r="A463" s="558">
        <v>45844</v>
      </c>
      <c r="B463" s="559">
        <f t="shared" si="21"/>
        <v>7</v>
      </c>
      <c r="C463" s="559">
        <f t="shared" si="22"/>
        <v>6</v>
      </c>
      <c r="D463" s="559" t="str">
        <f t="shared" si="23"/>
        <v>日</v>
      </c>
      <c r="E463" t="str">
        <f>IFERROR(VLOOKUP(A463,'HOL（2027年まで）'!$A:$C,3,0),"")</f>
        <v/>
      </c>
      <c r="F463" s="561"/>
      <c r="G463" s="561"/>
    </row>
    <row r="464" spans="1:7">
      <c r="A464" s="558">
        <v>45845</v>
      </c>
      <c r="B464" s="559">
        <f t="shared" si="21"/>
        <v>7</v>
      </c>
      <c r="C464" s="559">
        <f t="shared" si="22"/>
        <v>7</v>
      </c>
      <c r="D464" s="559" t="str">
        <f t="shared" si="23"/>
        <v>月</v>
      </c>
      <c r="E464" t="str">
        <f>IFERROR(VLOOKUP(A464,'HOL（2027年まで）'!$A:$C,3,0),"")</f>
        <v/>
      </c>
      <c r="F464" s="561"/>
      <c r="G464" s="561"/>
    </row>
    <row r="465" spans="1:7">
      <c r="A465" s="558">
        <v>45846</v>
      </c>
      <c r="B465" s="559">
        <f t="shared" si="21"/>
        <v>7</v>
      </c>
      <c r="C465" s="559">
        <f t="shared" si="22"/>
        <v>8</v>
      </c>
      <c r="D465" s="559" t="str">
        <f t="shared" si="23"/>
        <v>火</v>
      </c>
      <c r="E465" t="str">
        <f>IFERROR(VLOOKUP(A465,'HOL（2027年まで）'!$A:$C,3,0),"")</f>
        <v/>
      </c>
      <c r="F465" s="561"/>
      <c r="G465" s="561"/>
    </row>
    <row r="466" spans="1:7">
      <c r="A466" s="558">
        <v>45847</v>
      </c>
      <c r="B466" s="559">
        <f t="shared" si="21"/>
        <v>7</v>
      </c>
      <c r="C466" s="559">
        <f t="shared" si="22"/>
        <v>9</v>
      </c>
      <c r="D466" s="559" t="str">
        <f t="shared" si="23"/>
        <v>水</v>
      </c>
      <c r="E466" t="str">
        <f>IFERROR(VLOOKUP(A466,'HOL（2027年まで）'!$A:$C,3,0),"")</f>
        <v/>
      </c>
      <c r="F466" s="561"/>
      <c r="G466" s="561"/>
    </row>
    <row r="467" spans="1:7">
      <c r="A467" s="558">
        <v>45848</v>
      </c>
      <c r="B467" s="559">
        <f t="shared" si="21"/>
        <v>7</v>
      </c>
      <c r="C467" s="559">
        <f t="shared" si="22"/>
        <v>10</v>
      </c>
      <c r="D467" s="559" t="str">
        <f t="shared" si="23"/>
        <v>木</v>
      </c>
      <c r="E467" t="str">
        <f>IFERROR(VLOOKUP(A467,'HOL（2027年まで）'!$A:$C,3,0),"")</f>
        <v/>
      </c>
      <c r="F467" s="561"/>
      <c r="G467" s="561"/>
    </row>
    <row r="468" spans="1:7">
      <c r="A468" s="558">
        <v>45849</v>
      </c>
      <c r="B468" s="559">
        <f t="shared" si="21"/>
        <v>7</v>
      </c>
      <c r="C468" s="559">
        <f t="shared" si="22"/>
        <v>11</v>
      </c>
      <c r="D468" s="559" t="str">
        <f t="shared" si="23"/>
        <v>金</v>
      </c>
      <c r="E468" t="str">
        <f>IFERROR(VLOOKUP(A468,'HOL（2027年まで）'!$A:$C,3,0),"")</f>
        <v/>
      </c>
      <c r="F468" s="561"/>
      <c r="G468" s="561"/>
    </row>
    <row r="469" spans="1:7">
      <c r="A469" s="558">
        <v>45850</v>
      </c>
      <c r="B469" s="559">
        <f t="shared" si="21"/>
        <v>7</v>
      </c>
      <c r="C469" s="559">
        <f t="shared" si="22"/>
        <v>12</v>
      </c>
      <c r="D469" s="559" t="str">
        <f t="shared" si="23"/>
        <v>土</v>
      </c>
      <c r="E469" t="str">
        <f>IFERROR(VLOOKUP(A469,'HOL（2027年まで）'!$A:$C,3,0),"")</f>
        <v/>
      </c>
      <c r="F469" s="561"/>
      <c r="G469" s="561"/>
    </row>
    <row r="470" spans="1:7">
      <c r="A470" s="558">
        <v>45851</v>
      </c>
      <c r="B470" s="559">
        <f t="shared" si="21"/>
        <v>7</v>
      </c>
      <c r="C470" s="559">
        <f t="shared" si="22"/>
        <v>13</v>
      </c>
      <c r="D470" s="559" t="str">
        <f t="shared" si="23"/>
        <v>日</v>
      </c>
      <c r="E470" t="str">
        <f>IFERROR(VLOOKUP(A470,'HOL（2027年まで）'!$A:$C,3,0),"")</f>
        <v/>
      </c>
      <c r="F470" s="561"/>
      <c r="G470" s="561"/>
    </row>
    <row r="471" spans="1:7">
      <c r="A471" s="558">
        <v>45852</v>
      </c>
      <c r="B471" s="559">
        <f t="shared" si="21"/>
        <v>7</v>
      </c>
      <c r="C471" s="559">
        <f t="shared" si="22"/>
        <v>14</v>
      </c>
      <c r="D471" s="559" t="str">
        <f t="shared" si="23"/>
        <v>月</v>
      </c>
      <c r="E471" t="str">
        <f>IFERROR(VLOOKUP(A471,'HOL（2027年まで）'!$A:$C,3,0),"")</f>
        <v/>
      </c>
      <c r="F471" s="561"/>
      <c r="G471" s="561"/>
    </row>
    <row r="472" spans="1:7">
      <c r="A472" s="558">
        <v>45853</v>
      </c>
      <c r="B472" s="559">
        <f t="shared" si="21"/>
        <v>7</v>
      </c>
      <c r="C472" s="559">
        <f t="shared" si="22"/>
        <v>15</v>
      </c>
      <c r="D472" s="559" t="str">
        <f t="shared" si="23"/>
        <v>火</v>
      </c>
      <c r="E472" t="str">
        <f>IFERROR(VLOOKUP(A472,'HOL（2027年まで）'!$A:$C,3,0),"")</f>
        <v/>
      </c>
      <c r="F472" s="561"/>
      <c r="G472" s="561"/>
    </row>
    <row r="473" spans="1:7">
      <c r="A473" s="558">
        <v>45854</v>
      </c>
      <c r="B473" s="559">
        <f t="shared" si="21"/>
        <v>7</v>
      </c>
      <c r="C473" s="559">
        <f t="shared" si="22"/>
        <v>16</v>
      </c>
      <c r="D473" s="559" t="str">
        <f t="shared" si="23"/>
        <v>水</v>
      </c>
      <c r="E473" t="str">
        <f>IFERROR(VLOOKUP(A473,'HOL（2027年まで）'!$A:$C,3,0),"")</f>
        <v/>
      </c>
      <c r="F473" s="561"/>
      <c r="G473" s="561"/>
    </row>
    <row r="474" spans="1:7">
      <c r="A474" s="558">
        <v>45855</v>
      </c>
      <c r="B474" s="559">
        <f t="shared" si="21"/>
        <v>7</v>
      </c>
      <c r="C474" s="559">
        <f t="shared" si="22"/>
        <v>17</v>
      </c>
      <c r="D474" s="559" t="str">
        <f t="shared" si="23"/>
        <v>木</v>
      </c>
      <c r="E474" t="str">
        <f>IFERROR(VLOOKUP(A474,'HOL（2027年まで）'!$A:$C,3,0),"")</f>
        <v/>
      </c>
      <c r="F474" s="561"/>
      <c r="G474" s="561"/>
    </row>
    <row r="475" spans="1:7">
      <c r="A475" s="558">
        <v>45856</v>
      </c>
      <c r="B475" s="559">
        <f t="shared" si="21"/>
        <v>7</v>
      </c>
      <c r="C475" s="559">
        <f t="shared" si="22"/>
        <v>18</v>
      </c>
      <c r="D475" s="559" t="str">
        <f t="shared" si="23"/>
        <v>金</v>
      </c>
      <c r="E475" t="str">
        <f>IFERROR(VLOOKUP(A475,'HOL（2027年まで）'!$A:$C,3,0),"")</f>
        <v/>
      </c>
      <c r="F475" s="561"/>
      <c r="G475" s="561"/>
    </row>
    <row r="476" spans="1:7">
      <c r="A476" s="558">
        <v>45857</v>
      </c>
      <c r="B476" s="559">
        <f t="shared" si="21"/>
        <v>7</v>
      </c>
      <c r="C476" s="559">
        <f t="shared" si="22"/>
        <v>19</v>
      </c>
      <c r="D476" s="559" t="str">
        <f t="shared" si="23"/>
        <v>土</v>
      </c>
      <c r="E476" t="str">
        <f>IFERROR(VLOOKUP(A476,'HOL（2027年まで）'!$A:$C,3,0),"")</f>
        <v/>
      </c>
      <c r="F476" s="561"/>
      <c r="G476" s="561"/>
    </row>
    <row r="477" spans="1:7">
      <c r="A477" s="558">
        <v>45858</v>
      </c>
      <c r="B477" s="559">
        <f t="shared" si="21"/>
        <v>7</v>
      </c>
      <c r="C477" s="559">
        <f t="shared" si="22"/>
        <v>20</v>
      </c>
      <c r="D477" s="559" t="str">
        <f t="shared" si="23"/>
        <v>日</v>
      </c>
      <c r="E477" t="str">
        <f>IFERROR(VLOOKUP(A477,'HOL（2027年まで）'!$A:$C,3,0),"")</f>
        <v/>
      </c>
      <c r="F477" s="561"/>
      <c r="G477" s="561"/>
    </row>
    <row r="478" spans="1:7">
      <c r="A478" s="558">
        <v>45859</v>
      </c>
      <c r="B478" s="559">
        <f t="shared" si="21"/>
        <v>7</v>
      </c>
      <c r="C478" s="559">
        <f t="shared" si="22"/>
        <v>21</v>
      </c>
      <c r="D478" s="559" t="str">
        <f t="shared" si="23"/>
        <v>月</v>
      </c>
      <c r="E478" t="str">
        <f>IFERROR(VLOOKUP(A478,'HOL（2027年まで）'!$A:$C,3,0),"")</f>
        <v>海の日</v>
      </c>
      <c r="F478" s="561"/>
      <c r="G478" s="561"/>
    </row>
    <row r="479" spans="1:7">
      <c r="A479" s="558">
        <v>45860</v>
      </c>
      <c r="B479" s="559">
        <f t="shared" si="21"/>
        <v>7</v>
      </c>
      <c r="C479" s="559">
        <f t="shared" si="22"/>
        <v>22</v>
      </c>
      <c r="D479" s="559" t="str">
        <f t="shared" si="23"/>
        <v>火</v>
      </c>
      <c r="E479" t="str">
        <f>IFERROR(VLOOKUP(A479,'HOL（2027年まで）'!$A:$C,3,0),"")</f>
        <v/>
      </c>
      <c r="F479" s="561"/>
      <c r="G479" s="561"/>
    </row>
    <row r="480" spans="1:7">
      <c r="A480" s="558">
        <v>45861</v>
      </c>
      <c r="B480" s="559">
        <f t="shared" si="21"/>
        <v>7</v>
      </c>
      <c r="C480" s="559">
        <f t="shared" si="22"/>
        <v>23</v>
      </c>
      <c r="D480" s="559" t="str">
        <f t="shared" si="23"/>
        <v>水</v>
      </c>
      <c r="E480" t="str">
        <f>IFERROR(VLOOKUP(A480,'HOL（2027年まで）'!$A:$C,3,0),"")</f>
        <v/>
      </c>
      <c r="F480" s="561"/>
      <c r="G480" s="561"/>
    </row>
    <row r="481" spans="1:7">
      <c r="A481" s="558">
        <v>45862</v>
      </c>
      <c r="B481" s="559">
        <f t="shared" si="21"/>
        <v>7</v>
      </c>
      <c r="C481" s="559">
        <f t="shared" si="22"/>
        <v>24</v>
      </c>
      <c r="D481" s="559" t="str">
        <f t="shared" si="23"/>
        <v>木</v>
      </c>
      <c r="E481" t="str">
        <f>IFERROR(VLOOKUP(A481,'HOL（2027年まで）'!$A:$C,3,0),"")</f>
        <v/>
      </c>
      <c r="F481" s="561"/>
      <c r="G481" s="561"/>
    </row>
    <row r="482" spans="1:7">
      <c r="A482" s="558">
        <v>45863</v>
      </c>
      <c r="B482" s="559">
        <f t="shared" si="21"/>
        <v>7</v>
      </c>
      <c r="C482" s="559">
        <f t="shared" si="22"/>
        <v>25</v>
      </c>
      <c r="D482" s="559" t="str">
        <f t="shared" si="23"/>
        <v>金</v>
      </c>
      <c r="E482" t="str">
        <f>IFERROR(VLOOKUP(A482,'HOL（2027年まで）'!$A:$C,3,0),"")</f>
        <v/>
      </c>
      <c r="F482" s="561"/>
      <c r="G482" s="561"/>
    </row>
    <row r="483" spans="1:7">
      <c r="A483" s="558">
        <v>45864</v>
      </c>
      <c r="B483" s="559">
        <f t="shared" si="21"/>
        <v>7</v>
      </c>
      <c r="C483" s="559">
        <f t="shared" si="22"/>
        <v>26</v>
      </c>
      <c r="D483" s="559" t="str">
        <f t="shared" si="23"/>
        <v>土</v>
      </c>
      <c r="E483" t="str">
        <f>IFERROR(VLOOKUP(A483,'HOL（2027年まで）'!$A:$C,3,0),"")</f>
        <v/>
      </c>
      <c r="F483" s="561"/>
      <c r="G483" s="561"/>
    </row>
    <row r="484" spans="1:7">
      <c r="A484" s="558">
        <v>45865</v>
      </c>
      <c r="B484" s="559">
        <f t="shared" si="21"/>
        <v>7</v>
      </c>
      <c r="C484" s="559">
        <f t="shared" si="22"/>
        <v>27</v>
      </c>
      <c r="D484" s="559" t="str">
        <f t="shared" si="23"/>
        <v>日</v>
      </c>
      <c r="E484" t="str">
        <f>IFERROR(VLOOKUP(A484,'HOL（2027年まで）'!$A:$C,3,0),"")</f>
        <v/>
      </c>
      <c r="F484" s="561"/>
      <c r="G484" s="561"/>
    </row>
    <row r="485" spans="1:7">
      <c r="A485" s="558">
        <v>45866</v>
      </c>
      <c r="B485" s="559">
        <f t="shared" si="21"/>
        <v>7</v>
      </c>
      <c r="C485" s="559">
        <f t="shared" si="22"/>
        <v>28</v>
      </c>
      <c r="D485" s="559" t="str">
        <f t="shared" si="23"/>
        <v>月</v>
      </c>
      <c r="E485" t="str">
        <f>IFERROR(VLOOKUP(A485,'HOL（2027年まで）'!$A:$C,3,0),"")</f>
        <v/>
      </c>
      <c r="F485" s="561"/>
      <c r="G485" s="561"/>
    </row>
    <row r="486" spans="1:7">
      <c r="A486" s="558">
        <v>45867</v>
      </c>
      <c r="B486" s="559">
        <f t="shared" si="21"/>
        <v>7</v>
      </c>
      <c r="C486" s="559">
        <f t="shared" si="22"/>
        <v>29</v>
      </c>
      <c r="D486" s="559" t="str">
        <f t="shared" si="23"/>
        <v>火</v>
      </c>
      <c r="E486" t="str">
        <f>IFERROR(VLOOKUP(A486,'HOL（2027年まで）'!$A:$C,3,0),"")</f>
        <v/>
      </c>
      <c r="F486" s="561"/>
      <c r="G486" s="561"/>
    </row>
    <row r="487" spans="1:7">
      <c r="A487" s="558">
        <v>45868</v>
      </c>
      <c r="B487" s="559">
        <f t="shared" si="21"/>
        <v>7</v>
      </c>
      <c r="C487" s="559">
        <f t="shared" si="22"/>
        <v>30</v>
      </c>
      <c r="D487" s="559" t="str">
        <f t="shared" si="23"/>
        <v>水</v>
      </c>
      <c r="E487" t="str">
        <f>IFERROR(VLOOKUP(A487,'HOL（2027年まで）'!$A:$C,3,0),"")</f>
        <v/>
      </c>
      <c r="F487" s="561"/>
      <c r="G487" s="561"/>
    </row>
    <row r="488" spans="1:7">
      <c r="A488" s="558">
        <v>45869</v>
      </c>
      <c r="B488" s="559">
        <f t="shared" si="21"/>
        <v>7</v>
      </c>
      <c r="C488" s="559">
        <f t="shared" si="22"/>
        <v>31</v>
      </c>
      <c r="D488" s="559" t="str">
        <f t="shared" si="23"/>
        <v>木</v>
      </c>
      <c r="E488" t="str">
        <f>IFERROR(VLOOKUP(A488,'HOL（2027年まで）'!$A:$C,3,0),"")</f>
        <v/>
      </c>
      <c r="F488" s="561"/>
      <c r="G488" s="561"/>
    </row>
    <row r="489" spans="1:7">
      <c r="A489" s="558">
        <v>45870</v>
      </c>
      <c r="B489" s="559">
        <f t="shared" si="21"/>
        <v>8</v>
      </c>
      <c r="C489" s="559">
        <f t="shared" si="22"/>
        <v>1</v>
      </c>
      <c r="D489" s="559" t="str">
        <f t="shared" si="23"/>
        <v>金</v>
      </c>
      <c r="E489" t="str">
        <f>IFERROR(VLOOKUP(A489,'HOL（2027年まで）'!$A:$C,3,0),"")</f>
        <v/>
      </c>
      <c r="F489" s="561"/>
      <c r="G489" s="561"/>
    </row>
    <row r="490" spans="1:7">
      <c r="A490" s="558">
        <v>45871</v>
      </c>
      <c r="B490" s="559">
        <f t="shared" si="21"/>
        <v>8</v>
      </c>
      <c r="C490" s="559">
        <f t="shared" si="22"/>
        <v>2</v>
      </c>
      <c r="D490" s="559" t="str">
        <f t="shared" si="23"/>
        <v>土</v>
      </c>
      <c r="E490" t="str">
        <f>IFERROR(VLOOKUP(A490,'HOL（2027年まで）'!$A:$C,3,0),"")</f>
        <v/>
      </c>
      <c r="F490" s="561"/>
      <c r="G490" s="561"/>
    </row>
    <row r="491" spans="1:7">
      <c r="A491" s="558">
        <v>45872</v>
      </c>
      <c r="B491" s="559">
        <f t="shared" si="21"/>
        <v>8</v>
      </c>
      <c r="C491" s="559">
        <f t="shared" si="22"/>
        <v>3</v>
      </c>
      <c r="D491" s="559" t="str">
        <f t="shared" si="23"/>
        <v>日</v>
      </c>
      <c r="E491" t="str">
        <f>IFERROR(VLOOKUP(A491,'HOL（2027年まで）'!$A:$C,3,0),"")</f>
        <v/>
      </c>
      <c r="F491" s="561"/>
      <c r="G491" s="561"/>
    </row>
    <row r="492" spans="1:7">
      <c r="A492" s="558">
        <v>45873</v>
      </c>
      <c r="B492" s="559">
        <f t="shared" si="21"/>
        <v>8</v>
      </c>
      <c r="C492" s="559">
        <f t="shared" si="22"/>
        <v>4</v>
      </c>
      <c r="D492" s="559" t="str">
        <f t="shared" si="23"/>
        <v>月</v>
      </c>
      <c r="E492" t="str">
        <f>IFERROR(VLOOKUP(A492,'HOL（2027年まで）'!$A:$C,3,0),"")</f>
        <v/>
      </c>
      <c r="F492" s="561"/>
      <c r="G492" s="561"/>
    </row>
    <row r="493" spans="1:7">
      <c r="A493" s="558">
        <v>45874</v>
      </c>
      <c r="B493" s="559">
        <f t="shared" si="21"/>
        <v>8</v>
      </c>
      <c r="C493" s="559">
        <f t="shared" si="22"/>
        <v>5</v>
      </c>
      <c r="D493" s="559" t="str">
        <f t="shared" si="23"/>
        <v>火</v>
      </c>
      <c r="E493" t="str">
        <f>IFERROR(VLOOKUP(A493,'HOL（2027年まで）'!$A:$C,3,0),"")</f>
        <v/>
      </c>
      <c r="F493" s="561"/>
      <c r="G493" s="561"/>
    </row>
    <row r="494" spans="1:7">
      <c r="A494" s="558">
        <v>45875</v>
      </c>
      <c r="B494" s="559">
        <f t="shared" si="21"/>
        <v>8</v>
      </c>
      <c r="C494" s="559">
        <f t="shared" si="22"/>
        <v>6</v>
      </c>
      <c r="D494" s="559" t="str">
        <f t="shared" si="23"/>
        <v>水</v>
      </c>
      <c r="E494" t="str">
        <f>IFERROR(VLOOKUP(A494,'HOL（2027年まで）'!$A:$C,3,0),"")</f>
        <v/>
      </c>
      <c r="F494" s="561"/>
      <c r="G494" s="561"/>
    </row>
    <row r="495" spans="1:7">
      <c r="A495" s="558">
        <v>45876</v>
      </c>
      <c r="B495" s="559">
        <f t="shared" si="21"/>
        <v>8</v>
      </c>
      <c r="C495" s="559">
        <f t="shared" si="22"/>
        <v>7</v>
      </c>
      <c r="D495" s="559" t="str">
        <f t="shared" si="23"/>
        <v>木</v>
      </c>
      <c r="E495" t="str">
        <f>IFERROR(VLOOKUP(A495,'HOL（2027年まで）'!$A:$C,3,0),"")</f>
        <v/>
      </c>
      <c r="F495" s="561"/>
      <c r="G495" s="561"/>
    </row>
    <row r="496" spans="1:7">
      <c r="A496" s="558">
        <v>45877</v>
      </c>
      <c r="B496" s="559">
        <f t="shared" si="21"/>
        <v>8</v>
      </c>
      <c r="C496" s="559">
        <f t="shared" si="22"/>
        <v>8</v>
      </c>
      <c r="D496" s="559" t="str">
        <f t="shared" si="23"/>
        <v>金</v>
      </c>
      <c r="E496" t="str">
        <f>IFERROR(VLOOKUP(A496,'HOL（2027年まで）'!$A:$C,3,0),"")</f>
        <v/>
      </c>
      <c r="F496" s="561"/>
      <c r="G496" s="561"/>
    </row>
    <row r="497" spans="1:7">
      <c r="A497" s="558">
        <v>45878</v>
      </c>
      <c r="B497" s="559">
        <f t="shared" si="21"/>
        <v>8</v>
      </c>
      <c r="C497" s="559">
        <f t="shared" si="22"/>
        <v>9</v>
      </c>
      <c r="D497" s="559" t="str">
        <f t="shared" si="23"/>
        <v>土</v>
      </c>
      <c r="E497" t="str">
        <f>IFERROR(VLOOKUP(A497,'HOL（2027年まで）'!$A:$C,3,0),"")</f>
        <v/>
      </c>
      <c r="F497" s="561"/>
      <c r="G497" s="561"/>
    </row>
    <row r="498" spans="1:7">
      <c r="A498" s="558">
        <v>45879</v>
      </c>
      <c r="B498" s="559">
        <f t="shared" si="21"/>
        <v>8</v>
      </c>
      <c r="C498" s="559">
        <f t="shared" si="22"/>
        <v>10</v>
      </c>
      <c r="D498" s="559" t="str">
        <f t="shared" si="23"/>
        <v>日</v>
      </c>
      <c r="E498" t="str">
        <f>IFERROR(VLOOKUP(A498,'HOL（2027年まで）'!$A:$C,3,0),"")</f>
        <v/>
      </c>
      <c r="F498" s="561"/>
      <c r="G498" s="561"/>
    </row>
    <row r="499" spans="1:7">
      <c r="A499" s="558">
        <v>45880</v>
      </c>
      <c r="B499" s="559">
        <f t="shared" si="21"/>
        <v>8</v>
      </c>
      <c r="C499" s="559">
        <f t="shared" si="22"/>
        <v>11</v>
      </c>
      <c r="D499" s="559" t="str">
        <f t="shared" si="23"/>
        <v>月</v>
      </c>
      <c r="E499" t="str">
        <f>IFERROR(VLOOKUP(A499,'HOL（2027年まで）'!$A:$C,3,0),"")</f>
        <v>山の日</v>
      </c>
      <c r="F499" s="561"/>
      <c r="G499" s="561"/>
    </row>
    <row r="500" spans="1:7">
      <c r="A500" s="558">
        <v>45881</v>
      </c>
      <c r="B500" s="559">
        <f t="shared" si="21"/>
        <v>8</v>
      </c>
      <c r="C500" s="559">
        <f t="shared" si="22"/>
        <v>12</v>
      </c>
      <c r="D500" s="559" t="str">
        <f t="shared" si="23"/>
        <v>火</v>
      </c>
      <c r="E500" t="str">
        <f>IFERROR(VLOOKUP(A500,'HOL（2027年まで）'!$A:$C,3,0),"")</f>
        <v/>
      </c>
      <c r="F500" s="561"/>
      <c r="G500" s="561"/>
    </row>
    <row r="501" spans="1:7">
      <c r="A501" s="558">
        <v>45882</v>
      </c>
      <c r="B501" s="559">
        <f t="shared" si="21"/>
        <v>8</v>
      </c>
      <c r="C501" s="559">
        <f t="shared" si="22"/>
        <v>13</v>
      </c>
      <c r="D501" s="559" t="str">
        <f t="shared" si="23"/>
        <v>水</v>
      </c>
      <c r="E501" t="str">
        <f>IFERROR(VLOOKUP(A501,'HOL（2027年まで）'!$A:$C,3,0),"")</f>
        <v/>
      </c>
      <c r="F501" s="561"/>
      <c r="G501" s="561"/>
    </row>
    <row r="502" spans="1:7">
      <c r="A502" s="558">
        <v>45883</v>
      </c>
      <c r="B502" s="559">
        <f t="shared" si="21"/>
        <v>8</v>
      </c>
      <c r="C502" s="559">
        <f t="shared" si="22"/>
        <v>14</v>
      </c>
      <c r="D502" s="559" t="str">
        <f t="shared" si="23"/>
        <v>木</v>
      </c>
      <c r="E502" t="str">
        <f>IFERROR(VLOOKUP(A502,'HOL（2027年まで）'!$A:$C,3,0),"")</f>
        <v/>
      </c>
      <c r="F502" s="561"/>
      <c r="G502" s="561"/>
    </row>
    <row r="503" spans="1:7">
      <c r="A503" s="558">
        <v>45884</v>
      </c>
      <c r="B503" s="559">
        <f t="shared" si="21"/>
        <v>8</v>
      </c>
      <c r="C503" s="559">
        <f t="shared" si="22"/>
        <v>15</v>
      </c>
      <c r="D503" s="559" t="str">
        <f t="shared" si="23"/>
        <v>金</v>
      </c>
      <c r="E503" t="str">
        <f>IFERROR(VLOOKUP(A503,'HOL（2027年まで）'!$A:$C,3,0),"")</f>
        <v/>
      </c>
      <c r="F503" s="561"/>
      <c r="G503" s="561"/>
    </row>
    <row r="504" spans="1:7">
      <c r="A504" s="558">
        <v>45885</v>
      </c>
      <c r="B504" s="559">
        <f t="shared" si="21"/>
        <v>8</v>
      </c>
      <c r="C504" s="559">
        <f t="shared" si="22"/>
        <v>16</v>
      </c>
      <c r="D504" s="559" t="str">
        <f t="shared" si="23"/>
        <v>土</v>
      </c>
      <c r="E504" t="str">
        <f>IFERROR(VLOOKUP(A504,'HOL（2027年まで）'!$A:$C,3,0),"")</f>
        <v/>
      </c>
      <c r="F504" s="561"/>
      <c r="G504" s="561"/>
    </row>
    <row r="505" spans="1:7">
      <c r="A505" s="558">
        <v>45886</v>
      </c>
      <c r="B505" s="559">
        <f t="shared" si="21"/>
        <v>8</v>
      </c>
      <c r="C505" s="559">
        <f t="shared" si="22"/>
        <v>17</v>
      </c>
      <c r="D505" s="559" t="str">
        <f t="shared" si="23"/>
        <v>日</v>
      </c>
      <c r="E505" t="str">
        <f>IFERROR(VLOOKUP(A505,'HOL（2027年まで）'!$A:$C,3,0),"")</f>
        <v/>
      </c>
      <c r="F505" s="561"/>
      <c r="G505" s="561"/>
    </row>
    <row r="506" spans="1:7">
      <c r="A506" s="558">
        <v>45887</v>
      </c>
      <c r="B506" s="559">
        <f t="shared" si="21"/>
        <v>8</v>
      </c>
      <c r="C506" s="559">
        <f t="shared" si="22"/>
        <v>18</v>
      </c>
      <c r="D506" s="559" t="str">
        <f t="shared" si="23"/>
        <v>月</v>
      </c>
      <c r="E506" t="str">
        <f>IFERROR(VLOOKUP(A506,'HOL（2027年まで）'!$A:$C,3,0),"")</f>
        <v/>
      </c>
      <c r="F506" s="561"/>
      <c r="G506" s="561"/>
    </row>
    <row r="507" spans="1:7">
      <c r="A507" s="558">
        <v>45888</v>
      </c>
      <c r="B507" s="559">
        <f t="shared" si="21"/>
        <v>8</v>
      </c>
      <c r="C507" s="559">
        <f t="shared" si="22"/>
        <v>19</v>
      </c>
      <c r="D507" s="559" t="str">
        <f t="shared" si="23"/>
        <v>火</v>
      </c>
      <c r="E507" t="str">
        <f>IFERROR(VLOOKUP(A507,'HOL（2027年まで）'!$A:$C,3,0),"")</f>
        <v/>
      </c>
      <c r="F507" s="561"/>
      <c r="G507" s="561"/>
    </row>
    <row r="508" spans="1:7">
      <c r="A508" s="558">
        <v>45889</v>
      </c>
      <c r="B508" s="559">
        <f t="shared" si="21"/>
        <v>8</v>
      </c>
      <c r="C508" s="559">
        <f t="shared" si="22"/>
        <v>20</v>
      </c>
      <c r="D508" s="559" t="str">
        <f t="shared" si="23"/>
        <v>水</v>
      </c>
      <c r="E508" t="str">
        <f>IFERROR(VLOOKUP(A508,'HOL（2027年まで）'!$A:$C,3,0),"")</f>
        <v/>
      </c>
      <c r="F508" s="561"/>
      <c r="G508" s="561"/>
    </row>
    <row r="509" spans="1:7">
      <c r="A509" s="558">
        <v>45890</v>
      </c>
      <c r="B509" s="559">
        <f t="shared" si="21"/>
        <v>8</v>
      </c>
      <c r="C509" s="559">
        <f t="shared" si="22"/>
        <v>21</v>
      </c>
      <c r="D509" s="559" t="str">
        <f t="shared" si="23"/>
        <v>木</v>
      </c>
      <c r="E509" t="str">
        <f>IFERROR(VLOOKUP(A509,'HOL（2027年まで）'!$A:$C,3,0),"")</f>
        <v/>
      </c>
      <c r="F509" s="561"/>
      <c r="G509" s="561"/>
    </row>
    <row r="510" spans="1:7">
      <c r="A510" s="558">
        <v>45891</v>
      </c>
      <c r="B510" s="559">
        <f t="shared" si="21"/>
        <v>8</v>
      </c>
      <c r="C510" s="559">
        <f t="shared" si="22"/>
        <v>22</v>
      </c>
      <c r="D510" s="559" t="str">
        <f t="shared" si="23"/>
        <v>金</v>
      </c>
      <c r="E510" t="str">
        <f>IFERROR(VLOOKUP(A510,'HOL（2027年まで）'!$A:$C,3,0),"")</f>
        <v/>
      </c>
      <c r="F510" s="561"/>
      <c r="G510" s="561"/>
    </row>
    <row r="511" spans="1:7">
      <c r="A511" s="558">
        <v>45892</v>
      </c>
      <c r="B511" s="559">
        <f t="shared" si="21"/>
        <v>8</v>
      </c>
      <c r="C511" s="559">
        <f t="shared" si="22"/>
        <v>23</v>
      </c>
      <c r="D511" s="559" t="str">
        <f t="shared" si="23"/>
        <v>土</v>
      </c>
      <c r="E511" t="str">
        <f>IFERROR(VLOOKUP(A511,'HOL（2027年まで）'!$A:$C,3,0),"")</f>
        <v/>
      </c>
      <c r="F511" s="561"/>
      <c r="G511" s="561"/>
    </row>
    <row r="512" spans="1:7">
      <c r="A512" s="558">
        <v>45893</v>
      </c>
      <c r="B512" s="559">
        <f t="shared" si="21"/>
        <v>8</v>
      </c>
      <c r="C512" s="559">
        <f t="shared" si="22"/>
        <v>24</v>
      </c>
      <c r="D512" s="559" t="str">
        <f t="shared" si="23"/>
        <v>日</v>
      </c>
      <c r="E512" t="str">
        <f>IFERROR(VLOOKUP(A512,'HOL（2027年まで）'!$A:$C,3,0),"")</f>
        <v/>
      </c>
      <c r="F512" s="561"/>
      <c r="G512" s="561"/>
    </row>
    <row r="513" spans="1:7">
      <c r="A513" s="558">
        <v>45894</v>
      </c>
      <c r="B513" s="559">
        <f t="shared" si="21"/>
        <v>8</v>
      </c>
      <c r="C513" s="559">
        <f t="shared" si="22"/>
        <v>25</v>
      </c>
      <c r="D513" s="559" t="str">
        <f t="shared" si="23"/>
        <v>月</v>
      </c>
      <c r="E513" t="str">
        <f>IFERROR(VLOOKUP(A513,'HOL（2027年まで）'!$A:$C,3,0),"")</f>
        <v/>
      </c>
      <c r="F513" s="561"/>
      <c r="G513" s="561"/>
    </row>
    <row r="514" spans="1:7">
      <c r="A514" s="558">
        <v>45895</v>
      </c>
      <c r="B514" s="559">
        <f t="shared" ref="B514:B577" si="24">MONTH(A514)</f>
        <v>8</v>
      </c>
      <c r="C514" s="559">
        <f t="shared" ref="C514:C577" si="25">DAY(A514)</f>
        <v>26</v>
      </c>
      <c r="D514" s="559" t="str">
        <f t="shared" ref="D514:D577" si="26">TEXT(A514,"aaa")</f>
        <v>火</v>
      </c>
      <c r="E514" t="str">
        <f>IFERROR(VLOOKUP(A514,'HOL（2027年まで）'!$A:$C,3,0),"")</f>
        <v/>
      </c>
      <c r="F514" s="561"/>
      <c r="G514" s="561"/>
    </row>
    <row r="515" spans="1:7">
      <c r="A515" s="558">
        <v>45896</v>
      </c>
      <c r="B515" s="559">
        <f t="shared" si="24"/>
        <v>8</v>
      </c>
      <c r="C515" s="559">
        <f t="shared" si="25"/>
        <v>27</v>
      </c>
      <c r="D515" s="559" t="str">
        <f t="shared" si="26"/>
        <v>水</v>
      </c>
      <c r="E515" t="str">
        <f>IFERROR(VLOOKUP(A515,'HOL（2027年まで）'!$A:$C,3,0),"")</f>
        <v/>
      </c>
      <c r="F515" s="561"/>
      <c r="G515" s="561"/>
    </row>
    <row r="516" spans="1:7">
      <c r="A516" s="558">
        <v>45897</v>
      </c>
      <c r="B516" s="559">
        <f t="shared" si="24"/>
        <v>8</v>
      </c>
      <c r="C516" s="559">
        <f t="shared" si="25"/>
        <v>28</v>
      </c>
      <c r="D516" s="559" t="str">
        <f t="shared" si="26"/>
        <v>木</v>
      </c>
      <c r="E516" t="str">
        <f>IFERROR(VLOOKUP(A516,'HOL（2027年まで）'!$A:$C,3,0),"")</f>
        <v/>
      </c>
      <c r="F516" s="561"/>
      <c r="G516" s="561"/>
    </row>
    <row r="517" spans="1:7">
      <c r="A517" s="558">
        <v>45898</v>
      </c>
      <c r="B517" s="559">
        <f t="shared" si="24"/>
        <v>8</v>
      </c>
      <c r="C517" s="559">
        <f t="shared" si="25"/>
        <v>29</v>
      </c>
      <c r="D517" s="559" t="str">
        <f t="shared" si="26"/>
        <v>金</v>
      </c>
      <c r="E517" t="str">
        <f>IFERROR(VLOOKUP(A517,'HOL（2027年まで）'!$A:$C,3,0),"")</f>
        <v/>
      </c>
      <c r="F517" s="561"/>
      <c r="G517" s="561"/>
    </row>
    <row r="518" spans="1:7">
      <c r="A518" s="558">
        <v>45899</v>
      </c>
      <c r="B518" s="559">
        <f t="shared" si="24"/>
        <v>8</v>
      </c>
      <c r="C518" s="559">
        <f t="shared" si="25"/>
        <v>30</v>
      </c>
      <c r="D518" s="559" t="str">
        <f t="shared" si="26"/>
        <v>土</v>
      </c>
      <c r="E518" t="str">
        <f>IFERROR(VLOOKUP(A518,'HOL（2027年まで）'!$A:$C,3,0),"")</f>
        <v/>
      </c>
      <c r="F518" s="561"/>
      <c r="G518" s="561"/>
    </row>
    <row r="519" spans="1:7">
      <c r="A519" s="558">
        <v>45900</v>
      </c>
      <c r="B519" s="559">
        <f t="shared" si="24"/>
        <v>8</v>
      </c>
      <c r="C519" s="559">
        <f t="shared" si="25"/>
        <v>31</v>
      </c>
      <c r="D519" s="559" t="str">
        <f t="shared" si="26"/>
        <v>日</v>
      </c>
      <c r="E519" t="str">
        <f>IFERROR(VLOOKUP(A519,'HOL（2027年まで）'!$A:$C,3,0),"")</f>
        <v/>
      </c>
      <c r="F519" s="561"/>
      <c r="G519" s="561"/>
    </row>
    <row r="520" spans="1:7">
      <c r="A520" s="558">
        <v>45901</v>
      </c>
      <c r="B520" s="559">
        <f t="shared" si="24"/>
        <v>9</v>
      </c>
      <c r="C520" s="559">
        <f t="shared" si="25"/>
        <v>1</v>
      </c>
      <c r="D520" s="559" t="str">
        <f t="shared" si="26"/>
        <v>月</v>
      </c>
      <c r="E520" t="str">
        <f>IFERROR(VLOOKUP(A520,'HOL（2027年まで）'!$A:$C,3,0),"")</f>
        <v/>
      </c>
      <c r="F520" s="561"/>
      <c r="G520" s="561"/>
    </row>
    <row r="521" spans="1:7">
      <c r="A521" s="558">
        <v>45902</v>
      </c>
      <c r="B521" s="559">
        <f t="shared" si="24"/>
        <v>9</v>
      </c>
      <c r="C521" s="559">
        <f t="shared" si="25"/>
        <v>2</v>
      </c>
      <c r="D521" s="559" t="str">
        <f t="shared" si="26"/>
        <v>火</v>
      </c>
      <c r="E521" t="str">
        <f>IFERROR(VLOOKUP(A521,'HOL（2027年まで）'!$A:$C,3,0),"")</f>
        <v/>
      </c>
      <c r="F521" s="561"/>
      <c r="G521" s="561"/>
    </row>
    <row r="522" spans="1:7">
      <c r="A522" s="558">
        <v>45903</v>
      </c>
      <c r="B522" s="559">
        <f t="shared" si="24"/>
        <v>9</v>
      </c>
      <c r="C522" s="559">
        <f t="shared" si="25"/>
        <v>3</v>
      </c>
      <c r="D522" s="559" t="str">
        <f t="shared" si="26"/>
        <v>水</v>
      </c>
      <c r="E522" t="str">
        <f>IFERROR(VLOOKUP(A522,'HOL（2027年まで）'!$A:$C,3,0),"")</f>
        <v/>
      </c>
      <c r="F522" s="561"/>
      <c r="G522" s="561"/>
    </row>
    <row r="523" spans="1:7">
      <c r="A523" s="558">
        <v>45904</v>
      </c>
      <c r="B523" s="559">
        <f t="shared" si="24"/>
        <v>9</v>
      </c>
      <c r="C523" s="559">
        <f t="shared" si="25"/>
        <v>4</v>
      </c>
      <c r="D523" s="559" t="str">
        <f t="shared" si="26"/>
        <v>木</v>
      </c>
      <c r="E523" t="str">
        <f>IFERROR(VLOOKUP(A523,'HOL（2027年まで）'!$A:$C,3,0),"")</f>
        <v/>
      </c>
      <c r="F523" s="561"/>
      <c r="G523" s="561"/>
    </row>
    <row r="524" spans="1:7">
      <c r="A524" s="558">
        <v>45905</v>
      </c>
      <c r="B524" s="559">
        <f t="shared" si="24"/>
        <v>9</v>
      </c>
      <c r="C524" s="559">
        <f t="shared" si="25"/>
        <v>5</v>
      </c>
      <c r="D524" s="559" t="str">
        <f t="shared" si="26"/>
        <v>金</v>
      </c>
      <c r="E524" t="str">
        <f>IFERROR(VLOOKUP(A524,'HOL（2027年まで）'!$A:$C,3,0),"")</f>
        <v/>
      </c>
      <c r="F524" s="561"/>
      <c r="G524" s="561"/>
    </row>
    <row r="525" spans="1:7">
      <c r="A525" s="558">
        <v>45906</v>
      </c>
      <c r="B525" s="559">
        <f t="shared" si="24"/>
        <v>9</v>
      </c>
      <c r="C525" s="559">
        <f t="shared" si="25"/>
        <v>6</v>
      </c>
      <c r="D525" s="559" t="str">
        <f t="shared" si="26"/>
        <v>土</v>
      </c>
      <c r="E525" t="str">
        <f>IFERROR(VLOOKUP(A525,'HOL（2027年まで）'!$A:$C,3,0),"")</f>
        <v/>
      </c>
      <c r="F525" s="561"/>
      <c r="G525" s="561"/>
    </row>
    <row r="526" spans="1:7">
      <c r="A526" s="558">
        <v>45907</v>
      </c>
      <c r="B526" s="559">
        <f t="shared" si="24"/>
        <v>9</v>
      </c>
      <c r="C526" s="559">
        <f t="shared" si="25"/>
        <v>7</v>
      </c>
      <c r="D526" s="559" t="str">
        <f t="shared" si="26"/>
        <v>日</v>
      </c>
      <c r="E526" t="str">
        <f>IFERROR(VLOOKUP(A526,'HOL（2027年まで）'!$A:$C,3,0),"")</f>
        <v/>
      </c>
      <c r="F526" s="561"/>
      <c r="G526" s="561"/>
    </row>
    <row r="527" spans="1:7">
      <c r="A527" s="558">
        <v>45908</v>
      </c>
      <c r="B527" s="559">
        <f t="shared" si="24"/>
        <v>9</v>
      </c>
      <c r="C527" s="559">
        <f t="shared" si="25"/>
        <v>8</v>
      </c>
      <c r="D527" s="559" t="str">
        <f t="shared" si="26"/>
        <v>月</v>
      </c>
      <c r="E527" t="str">
        <f>IFERROR(VLOOKUP(A527,'HOL（2027年まで）'!$A:$C,3,0),"")</f>
        <v/>
      </c>
      <c r="F527" s="561"/>
      <c r="G527" s="561"/>
    </row>
    <row r="528" spans="1:7">
      <c r="A528" s="558">
        <v>45909</v>
      </c>
      <c r="B528" s="559">
        <f t="shared" si="24"/>
        <v>9</v>
      </c>
      <c r="C528" s="559">
        <f t="shared" si="25"/>
        <v>9</v>
      </c>
      <c r="D528" s="559" t="str">
        <f t="shared" si="26"/>
        <v>火</v>
      </c>
      <c r="E528" t="str">
        <f>IFERROR(VLOOKUP(A528,'HOL（2027年まで）'!$A:$C,3,0),"")</f>
        <v/>
      </c>
      <c r="F528" s="561"/>
      <c r="G528" s="561"/>
    </row>
    <row r="529" spans="1:7">
      <c r="A529" s="558">
        <v>45910</v>
      </c>
      <c r="B529" s="559">
        <f t="shared" si="24"/>
        <v>9</v>
      </c>
      <c r="C529" s="559">
        <f t="shared" si="25"/>
        <v>10</v>
      </c>
      <c r="D529" s="559" t="str">
        <f t="shared" si="26"/>
        <v>水</v>
      </c>
      <c r="E529" t="str">
        <f>IFERROR(VLOOKUP(A529,'HOL（2027年まで）'!$A:$C,3,0),"")</f>
        <v/>
      </c>
      <c r="F529" s="561"/>
      <c r="G529" s="561"/>
    </row>
    <row r="530" spans="1:7">
      <c r="A530" s="558">
        <v>45911</v>
      </c>
      <c r="B530" s="559">
        <f t="shared" si="24"/>
        <v>9</v>
      </c>
      <c r="C530" s="559">
        <f t="shared" si="25"/>
        <v>11</v>
      </c>
      <c r="D530" s="559" t="str">
        <f t="shared" si="26"/>
        <v>木</v>
      </c>
      <c r="E530" t="str">
        <f>IFERROR(VLOOKUP(A530,'HOL（2027年まで）'!$A:$C,3,0),"")</f>
        <v/>
      </c>
      <c r="F530" s="561"/>
      <c r="G530" s="561"/>
    </row>
    <row r="531" spans="1:7">
      <c r="A531" s="558">
        <v>45912</v>
      </c>
      <c r="B531" s="559">
        <f t="shared" si="24"/>
        <v>9</v>
      </c>
      <c r="C531" s="559">
        <f t="shared" si="25"/>
        <v>12</v>
      </c>
      <c r="D531" s="559" t="str">
        <f t="shared" si="26"/>
        <v>金</v>
      </c>
      <c r="E531" t="str">
        <f>IFERROR(VLOOKUP(A531,'HOL（2027年まで）'!$A:$C,3,0),"")</f>
        <v/>
      </c>
      <c r="F531" s="561"/>
      <c r="G531" s="561"/>
    </row>
    <row r="532" spans="1:7">
      <c r="A532" s="558">
        <v>45913</v>
      </c>
      <c r="B532" s="559">
        <f t="shared" si="24"/>
        <v>9</v>
      </c>
      <c r="C532" s="559">
        <f t="shared" si="25"/>
        <v>13</v>
      </c>
      <c r="D532" s="559" t="str">
        <f t="shared" si="26"/>
        <v>土</v>
      </c>
      <c r="E532" t="str">
        <f>IFERROR(VLOOKUP(A532,'HOL（2027年まで）'!$A:$C,3,0),"")</f>
        <v/>
      </c>
      <c r="F532" s="561"/>
      <c r="G532" s="561"/>
    </row>
    <row r="533" spans="1:7">
      <c r="A533" s="558">
        <v>45914</v>
      </c>
      <c r="B533" s="559">
        <f t="shared" si="24"/>
        <v>9</v>
      </c>
      <c r="C533" s="559">
        <f t="shared" si="25"/>
        <v>14</v>
      </c>
      <c r="D533" s="559" t="str">
        <f t="shared" si="26"/>
        <v>日</v>
      </c>
      <c r="E533" t="str">
        <f>IFERROR(VLOOKUP(A533,'HOL（2027年まで）'!$A:$C,3,0),"")</f>
        <v/>
      </c>
      <c r="F533" s="561"/>
      <c r="G533" s="561"/>
    </row>
    <row r="534" spans="1:7">
      <c r="A534" s="558">
        <v>45915</v>
      </c>
      <c r="B534" s="559">
        <f t="shared" si="24"/>
        <v>9</v>
      </c>
      <c r="C534" s="559">
        <f t="shared" si="25"/>
        <v>15</v>
      </c>
      <c r="D534" s="559" t="str">
        <f t="shared" si="26"/>
        <v>月</v>
      </c>
      <c r="E534" t="str">
        <f>IFERROR(VLOOKUP(A534,'HOL（2027年まで）'!$A:$C,3,0),"")</f>
        <v>敬老の日</v>
      </c>
      <c r="F534" s="561"/>
      <c r="G534" s="561"/>
    </row>
    <row r="535" spans="1:7">
      <c r="A535" s="558">
        <v>45916</v>
      </c>
      <c r="B535" s="559">
        <f t="shared" si="24"/>
        <v>9</v>
      </c>
      <c r="C535" s="559">
        <f t="shared" si="25"/>
        <v>16</v>
      </c>
      <c r="D535" s="559" t="str">
        <f t="shared" si="26"/>
        <v>火</v>
      </c>
      <c r="E535" t="str">
        <f>IFERROR(VLOOKUP(A535,'HOL（2027年まで）'!$A:$C,3,0),"")</f>
        <v/>
      </c>
      <c r="F535" s="561"/>
      <c r="G535" s="561"/>
    </row>
    <row r="536" spans="1:7">
      <c r="A536" s="558">
        <v>45917</v>
      </c>
      <c r="B536" s="559">
        <f t="shared" si="24"/>
        <v>9</v>
      </c>
      <c r="C536" s="559">
        <f t="shared" si="25"/>
        <v>17</v>
      </c>
      <c r="D536" s="559" t="str">
        <f t="shared" si="26"/>
        <v>水</v>
      </c>
      <c r="E536" t="str">
        <f>IFERROR(VLOOKUP(A536,'HOL（2027年まで）'!$A:$C,3,0),"")</f>
        <v/>
      </c>
      <c r="F536" s="561"/>
      <c r="G536" s="561"/>
    </row>
    <row r="537" spans="1:7">
      <c r="A537" s="558">
        <v>45918</v>
      </c>
      <c r="B537" s="559">
        <f t="shared" si="24"/>
        <v>9</v>
      </c>
      <c r="C537" s="559">
        <f t="shared" si="25"/>
        <v>18</v>
      </c>
      <c r="D537" s="559" t="str">
        <f t="shared" si="26"/>
        <v>木</v>
      </c>
      <c r="E537" t="str">
        <f>IFERROR(VLOOKUP(A537,'HOL（2027年まで）'!$A:$C,3,0),"")</f>
        <v/>
      </c>
      <c r="F537" s="561"/>
      <c r="G537" s="561"/>
    </row>
    <row r="538" spans="1:7">
      <c r="A538" s="558">
        <v>45919</v>
      </c>
      <c r="B538" s="559">
        <f t="shared" si="24"/>
        <v>9</v>
      </c>
      <c r="C538" s="559">
        <f t="shared" si="25"/>
        <v>19</v>
      </c>
      <c r="D538" s="559" t="str">
        <f t="shared" si="26"/>
        <v>金</v>
      </c>
      <c r="E538" t="str">
        <f>IFERROR(VLOOKUP(A538,'HOL（2027年まで）'!$A:$C,3,0),"")</f>
        <v/>
      </c>
      <c r="F538" s="561"/>
      <c r="G538" s="561"/>
    </row>
    <row r="539" spans="1:7">
      <c r="A539" s="558">
        <v>45920</v>
      </c>
      <c r="B539" s="559">
        <f t="shared" si="24"/>
        <v>9</v>
      </c>
      <c r="C539" s="559">
        <f t="shared" si="25"/>
        <v>20</v>
      </c>
      <c r="D539" s="559" t="str">
        <f t="shared" si="26"/>
        <v>土</v>
      </c>
      <c r="E539" t="str">
        <f>IFERROR(VLOOKUP(A539,'HOL（2027年まで）'!$A:$C,3,0),"")</f>
        <v/>
      </c>
      <c r="F539" s="561"/>
      <c r="G539" s="561"/>
    </row>
    <row r="540" spans="1:7">
      <c r="A540" s="558">
        <v>45921</v>
      </c>
      <c r="B540" s="559">
        <f t="shared" si="24"/>
        <v>9</v>
      </c>
      <c r="C540" s="559">
        <f t="shared" si="25"/>
        <v>21</v>
      </c>
      <c r="D540" s="559" t="str">
        <f t="shared" si="26"/>
        <v>日</v>
      </c>
      <c r="E540" t="str">
        <f>IFERROR(VLOOKUP(A540,'HOL（2027年まで）'!$A:$C,3,0),"")</f>
        <v/>
      </c>
      <c r="F540" s="561"/>
      <c r="G540" s="561"/>
    </row>
    <row r="541" spans="1:7">
      <c r="A541" s="558">
        <v>45922</v>
      </c>
      <c r="B541" s="559">
        <f t="shared" si="24"/>
        <v>9</v>
      </c>
      <c r="C541" s="559">
        <f t="shared" si="25"/>
        <v>22</v>
      </c>
      <c r="D541" s="559" t="str">
        <f t="shared" si="26"/>
        <v>月</v>
      </c>
      <c r="E541" t="str">
        <f>IFERROR(VLOOKUP(A541,'HOL（2027年まで）'!$A:$C,3,0),"")</f>
        <v/>
      </c>
      <c r="F541" s="561"/>
      <c r="G541" s="561"/>
    </row>
    <row r="542" spans="1:7">
      <c r="A542" s="558">
        <v>45923</v>
      </c>
      <c r="B542" s="559">
        <f t="shared" si="24"/>
        <v>9</v>
      </c>
      <c r="C542" s="559">
        <f t="shared" si="25"/>
        <v>23</v>
      </c>
      <c r="D542" s="559" t="str">
        <f t="shared" si="26"/>
        <v>火</v>
      </c>
      <c r="E542" t="str">
        <f>IFERROR(VLOOKUP(A542,'HOL（2027年まで）'!$A:$C,3,0),"")</f>
        <v>秋分の日</v>
      </c>
      <c r="F542" s="561"/>
      <c r="G542" s="561"/>
    </row>
    <row r="543" spans="1:7">
      <c r="A543" s="558">
        <v>45924</v>
      </c>
      <c r="B543" s="559">
        <f t="shared" si="24"/>
        <v>9</v>
      </c>
      <c r="C543" s="559">
        <f t="shared" si="25"/>
        <v>24</v>
      </c>
      <c r="D543" s="559" t="str">
        <f t="shared" si="26"/>
        <v>水</v>
      </c>
      <c r="E543" t="str">
        <f>IFERROR(VLOOKUP(A543,'HOL（2027年まで）'!$A:$C,3,0),"")</f>
        <v/>
      </c>
      <c r="F543" s="561"/>
      <c r="G543" s="561"/>
    </row>
    <row r="544" spans="1:7">
      <c r="A544" s="558">
        <v>45925</v>
      </c>
      <c r="B544" s="559">
        <f t="shared" si="24"/>
        <v>9</v>
      </c>
      <c r="C544" s="559">
        <f t="shared" si="25"/>
        <v>25</v>
      </c>
      <c r="D544" s="559" t="str">
        <f t="shared" si="26"/>
        <v>木</v>
      </c>
      <c r="E544" t="str">
        <f>IFERROR(VLOOKUP(A544,'HOL（2027年まで）'!$A:$C,3,0),"")</f>
        <v/>
      </c>
      <c r="F544" s="561"/>
      <c r="G544" s="561"/>
    </row>
    <row r="545" spans="1:7">
      <c r="A545" s="558">
        <v>45926</v>
      </c>
      <c r="B545" s="559">
        <f t="shared" si="24"/>
        <v>9</v>
      </c>
      <c r="C545" s="559">
        <f t="shared" si="25"/>
        <v>26</v>
      </c>
      <c r="D545" s="559" t="str">
        <f t="shared" si="26"/>
        <v>金</v>
      </c>
      <c r="E545" t="str">
        <f>IFERROR(VLOOKUP(A545,'HOL（2027年まで）'!$A:$C,3,0),"")</f>
        <v/>
      </c>
      <c r="F545" s="561"/>
      <c r="G545" s="561"/>
    </row>
    <row r="546" spans="1:7">
      <c r="A546" s="558">
        <v>45927</v>
      </c>
      <c r="B546" s="559">
        <f t="shared" si="24"/>
        <v>9</v>
      </c>
      <c r="C546" s="559">
        <f t="shared" si="25"/>
        <v>27</v>
      </c>
      <c r="D546" s="559" t="str">
        <f t="shared" si="26"/>
        <v>土</v>
      </c>
      <c r="E546" t="str">
        <f>IFERROR(VLOOKUP(A546,'HOL（2027年まで）'!$A:$C,3,0),"")</f>
        <v/>
      </c>
      <c r="F546" s="561"/>
      <c r="G546" s="561"/>
    </row>
    <row r="547" spans="1:7">
      <c r="A547" s="558">
        <v>45928</v>
      </c>
      <c r="B547" s="559">
        <f t="shared" si="24"/>
        <v>9</v>
      </c>
      <c r="C547" s="559">
        <f t="shared" si="25"/>
        <v>28</v>
      </c>
      <c r="D547" s="559" t="str">
        <f t="shared" si="26"/>
        <v>日</v>
      </c>
      <c r="E547" t="str">
        <f>IFERROR(VLOOKUP(A547,'HOL（2027年まで）'!$A:$C,3,0),"")</f>
        <v/>
      </c>
      <c r="F547" s="561"/>
      <c r="G547" s="561"/>
    </row>
    <row r="548" spans="1:7">
      <c r="A548" s="558">
        <v>45929</v>
      </c>
      <c r="B548" s="559">
        <f t="shared" si="24"/>
        <v>9</v>
      </c>
      <c r="C548" s="559">
        <f t="shared" si="25"/>
        <v>29</v>
      </c>
      <c r="D548" s="559" t="str">
        <f t="shared" si="26"/>
        <v>月</v>
      </c>
      <c r="E548" t="str">
        <f>IFERROR(VLOOKUP(A548,'HOL（2027年まで）'!$A:$C,3,0),"")</f>
        <v/>
      </c>
      <c r="F548" s="561"/>
      <c r="G548" s="561"/>
    </row>
    <row r="549" spans="1:7">
      <c r="A549" s="558">
        <v>45930</v>
      </c>
      <c r="B549" s="559">
        <f t="shared" si="24"/>
        <v>9</v>
      </c>
      <c r="C549" s="559">
        <f t="shared" si="25"/>
        <v>30</v>
      </c>
      <c r="D549" s="559" t="str">
        <f t="shared" si="26"/>
        <v>火</v>
      </c>
      <c r="E549" t="str">
        <f>IFERROR(VLOOKUP(A549,'HOL（2027年まで）'!$A:$C,3,0),"")</f>
        <v/>
      </c>
      <c r="F549" s="561"/>
      <c r="G549" s="561"/>
    </row>
    <row r="550" spans="1:7">
      <c r="A550" s="558">
        <v>45931</v>
      </c>
      <c r="B550" s="559">
        <f t="shared" si="24"/>
        <v>10</v>
      </c>
      <c r="C550" s="559">
        <f t="shared" si="25"/>
        <v>1</v>
      </c>
      <c r="D550" s="559" t="str">
        <f t="shared" si="26"/>
        <v>水</v>
      </c>
      <c r="E550" t="str">
        <f>IFERROR(VLOOKUP(A550,'HOL（2027年まで）'!$A:$C,3,0),"")</f>
        <v/>
      </c>
      <c r="F550" s="561"/>
      <c r="G550" s="561"/>
    </row>
    <row r="551" spans="1:7">
      <c r="A551" s="558">
        <v>45932</v>
      </c>
      <c r="B551" s="559">
        <f t="shared" si="24"/>
        <v>10</v>
      </c>
      <c r="C551" s="559">
        <f t="shared" si="25"/>
        <v>2</v>
      </c>
      <c r="D551" s="559" t="str">
        <f t="shared" si="26"/>
        <v>木</v>
      </c>
      <c r="E551" t="str">
        <f>IFERROR(VLOOKUP(A551,'HOL（2027年まで）'!$A:$C,3,0),"")</f>
        <v/>
      </c>
      <c r="F551" s="561"/>
      <c r="G551" s="561"/>
    </row>
    <row r="552" spans="1:7">
      <c r="A552" s="558">
        <v>45933</v>
      </c>
      <c r="B552" s="559">
        <f t="shared" si="24"/>
        <v>10</v>
      </c>
      <c r="C552" s="559">
        <f t="shared" si="25"/>
        <v>3</v>
      </c>
      <c r="D552" s="559" t="str">
        <f t="shared" si="26"/>
        <v>金</v>
      </c>
      <c r="E552" t="str">
        <f>IFERROR(VLOOKUP(A552,'HOL（2027年まで）'!$A:$C,3,0),"")</f>
        <v/>
      </c>
      <c r="F552" s="561"/>
      <c r="G552" s="561"/>
    </row>
    <row r="553" spans="1:7">
      <c r="A553" s="558">
        <v>45934</v>
      </c>
      <c r="B553" s="559">
        <f t="shared" si="24"/>
        <v>10</v>
      </c>
      <c r="C553" s="559">
        <f t="shared" si="25"/>
        <v>4</v>
      </c>
      <c r="D553" s="559" t="str">
        <f t="shared" si="26"/>
        <v>土</v>
      </c>
      <c r="E553" t="str">
        <f>IFERROR(VLOOKUP(A553,'HOL（2027年まで）'!$A:$C,3,0),"")</f>
        <v/>
      </c>
      <c r="F553" s="561"/>
      <c r="G553" s="561"/>
    </row>
    <row r="554" spans="1:7">
      <c r="A554" s="558">
        <v>45935</v>
      </c>
      <c r="B554" s="559">
        <f t="shared" si="24"/>
        <v>10</v>
      </c>
      <c r="C554" s="559">
        <f t="shared" si="25"/>
        <v>5</v>
      </c>
      <c r="D554" s="559" t="str">
        <f t="shared" si="26"/>
        <v>日</v>
      </c>
      <c r="E554" t="str">
        <f>IFERROR(VLOOKUP(A554,'HOL（2027年まで）'!$A:$C,3,0),"")</f>
        <v/>
      </c>
      <c r="F554" s="561"/>
      <c r="G554" s="561"/>
    </row>
    <row r="555" spans="1:7">
      <c r="A555" s="558">
        <v>45936</v>
      </c>
      <c r="B555" s="559">
        <f t="shared" si="24"/>
        <v>10</v>
      </c>
      <c r="C555" s="559">
        <f t="shared" si="25"/>
        <v>6</v>
      </c>
      <c r="D555" s="559" t="str">
        <f t="shared" si="26"/>
        <v>月</v>
      </c>
      <c r="E555" t="str">
        <f>IFERROR(VLOOKUP(A555,'HOL（2027年まで）'!$A:$C,3,0),"")</f>
        <v/>
      </c>
      <c r="F555" s="561"/>
      <c r="G555" s="561"/>
    </row>
    <row r="556" spans="1:7">
      <c r="A556" s="558">
        <v>45937</v>
      </c>
      <c r="B556" s="559">
        <f t="shared" si="24"/>
        <v>10</v>
      </c>
      <c r="C556" s="559">
        <f t="shared" si="25"/>
        <v>7</v>
      </c>
      <c r="D556" s="559" t="str">
        <f t="shared" si="26"/>
        <v>火</v>
      </c>
      <c r="E556" t="str">
        <f>IFERROR(VLOOKUP(A556,'HOL（2027年まで）'!$A:$C,3,0),"")</f>
        <v/>
      </c>
      <c r="F556" s="561"/>
      <c r="G556" s="561"/>
    </row>
    <row r="557" spans="1:7">
      <c r="A557" s="558">
        <v>45938</v>
      </c>
      <c r="B557" s="559">
        <f t="shared" si="24"/>
        <v>10</v>
      </c>
      <c r="C557" s="559">
        <f t="shared" si="25"/>
        <v>8</v>
      </c>
      <c r="D557" s="559" t="str">
        <f t="shared" si="26"/>
        <v>水</v>
      </c>
      <c r="E557" t="str">
        <f>IFERROR(VLOOKUP(A557,'HOL（2027年まで）'!$A:$C,3,0),"")</f>
        <v/>
      </c>
      <c r="F557" s="561"/>
      <c r="G557" s="561"/>
    </row>
    <row r="558" spans="1:7">
      <c r="A558" s="558">
        <v>45939</v>
      </c>
      <c r="B558" s="559">
        <f t="shared" si="24"/>
        <v>10</v>
      </c>
      <c r="C558" s="559">
        <f t="shared" si="25"/>
        <v>9</v>
      </c>
      <c r="D558" s="559" t="str">
        <f t="shared" si="26"/>
        <v>木</v>
      </c>
      <c r="E558" t="str">
        <f>IFERROR(VLOOKUP(A558,'HOL（2027年まで）'!$A:$C,3,0),"")</f>
        <v/>
      </c>
      <c r="F558" s="561"/>
      <c r="G558" s="561"/>
    </row>
    <row r="559" spans="1:7">
      <c r="A559" s="558">
        <v>45940</v>
      </c>
      <c r="B559" s="559">
        <f t="shared" si="24"/>
        <v>10</v>
      </c>
      <c r="C559" s="559">
        <f t="shared" si="25"/>
        <v>10</v>
      </c>
      <c r="D559" s="559" t="str">
        <f t="shared" si="26"/>
        <v>金</v>
      </c>
      <c r="E559" t="str">
        <f>IFERROR(VLOOKUP(A559,'HOL（2027年まで）'!$A:$C,3,0),"")</f>
        <v/>
      </c>
      <c r="F559" s="561"/>
      <c r="G559" s="561"/>
    </row>
    <row r="560" spans="1:7">
      <c r="A560" s="558">
        <v>45941</v>
      </c>
      <c r="B560" s="559">
        <f t="shared" si="24"/>
        <v>10</v>
      </c>
      <c r="C560" s="559">
        <f t="shared" si="25"/>
        <v>11</v>
      </c>
      <c r="D560" s="559" t="str">
        <f t="shared" si="26"/>
        <v>土</v>
      </c>
      <c r="E560" t="str">
        <f>IFERROR(VLOOKUP(A560,'HOL（2027年まで）'!$A:$C,3,0),"")</f>
        <v/>
      </c>
      <c r="F560" s="561"/>
      <c r="G560" s="561"/>
    </row>
    <row r="561" spans="1:7">
      <c r="A561" s="558">
        <v>45942</v>
      </c>
      <c r="B561" s="559">
        <f t="shared" si="24"/>
        <v>10</v>
      </c>
      <c r="C561" s="559">
        <f t="shared" si="25"/>
        <v>12</v>
      </c>
      <c r="D561" s="559" t="str">
        <f t="shared" si="26"/>
        <v>日</v>
      </c>
      <c r="E561" t="str">
        <f>IFERROR(VLOOKUP(A561,'HOL（2027年まで）'!$A:$C,3,0),"")</f>
        <v/>
      </c>
      <c r="F561" s="561"/>
      <c r="G561" s="561"/>
    </row>
    <row r="562" spans="1:7">
      <c r="A562" s="558">
        <v>45943</v>
      </c>
      <c r="B562" s="559">
        <f t="shared" si="24"/>
        <v>10</v>
      </c>
      <c r="C562" s="559">
        <f t="shared" si="25"/>
        <v>13</v>
      </c>
      <c r="D562" s="559" t="str">
        <f t="shared" si="26"/>
        <v>月</v>
      </c>
      <c r="E562" t="str">
        <f>IFERROR(VLOOKUP(A562,'HOL（2027年まで）'!$A:$C,3,0),"")</f>
        <v>スポーツの日</v>
      </c>
      <c r="F562" s="561"/>
      <c r="G562" s="561"/>
    </row>
    <row r="563" spans="1:7">
      <c r="A563" s="558">
        <v>45944</v>
      </c>
      <c r="B563" s="559">
        <f t="shared" si="24"/>
        <v>10</v>
      </c>
      <c r="C563" s="559">
        <f t="shared" si="25"/>
        <v>14</v>
      </c>
      <c r="D563" s="559" t="str">
        <f t="shared" si="26"/>
        <v>火</v>
      </c>
      <c r="E563" t="str">
        <f>IFERROR(VLOOKUP(A563,'HOL（2027年まで）'!$A:$C,3,0),"")</f>
        <v/>
      </c>
      <c r="F563" s="561"/>
      <c r="G563" s="561"/>
    </row>
    <row r="564" spans="1:7">
      <c r="A564" s="558">
        <v>45945</v>
      </c>
      <c r="B564" s="559">
        <f t="shared" si="24"/>
        <v>10</v>
      </c>
      <c r="C564" s="559">
        <f t="shared" si="25"/>
        <v>15</v>
      </c>
      <c r="D564" s="559" t="str">
        <f t="shared" si="26"/>
        <v>水</v>
      </c>
      <c r="E564" t="str">
        <f>IFERROR(VLOOKUP(A564,'HOL（2027年まで）'!$A:$C,3,0),"")</f>
        <v/>
      </c>
      <c r="F564" s="561"/>
      <c r="G564" s="561"/>
    </row>
    <row r="565" spans="1:7">
      <c r="A565" s="558">
        <v>45946</v>
      </c>
      <c r="B565" s="559">
        <f t="shared" si="24"/>
        <v>10</v>
      </c>
      <c r="C565" s="559">
        <f t="shared" si="25"/>
        <v>16</v>
      </c>
      <c r="D565" s="559" t="str">
        <f t="shared" si="26"/>
        <v>木</v>
      </c>
      <c r="E565" t="str">
        <f>IFERROR(VLOOKUP(A565,'HOL（2027年まで）'!$A:$C,3,0),"")</f>
        <v/>
      </c>
      <c r="F565" s="561"/>
      <c r="G565" s="561"/>
    </row>
    <row r="566" spans="1:7">
      <c r="A566" s="558">
        <v>45947</v>
      </c>
      <c r="B566" s="559">
        <f t="shared" si="24"/>
        <v>10</v>
      </c>
      <c r="C566" s="559">
        <f t="shared" si="25"/>
        <v>17</v>
      </c>
      <c r="D566" s="559" t="str">
        <f t="shared" si="26"/>
        <v>金</v>
      </c>
      <c r="E566" t="str">
        <f>IFERROR(VLOOKUP(A566,'HOL（2027年まで）'!$A:$C,3,0),"")</f>
        <v/>
      </c>
      <c r="F566" s="561"/>
      <c r="G566" s="561"/>
    </row>
    <row r="567" spans="1:7">
      <c r="A567" s="558">
        <v>45948</v>
      </c>
      <c r="B567" s="559">
        <f t="shared" si="24"/>
        <v>10</v>
      </c>
      <c r="C567" s="559">
        <f t="shared" si="25"/>
        <v>18</v>
      </c>
      <c r="D567" s="559" t="str">
        <f t="shared" si="26"/>
        <v>土</v>
      </c>
      <c r="E567" t="str">
        <f>IFERROR(VLOOKUP(A567,'HOL（2027年まで）'!$A:$C,3,0),"")</f>
        <v/>
      </c>
      <c r="F567" s="561"/>
      <c r="G567" s="561"/>
    </row>
    <row r="568" spans="1:7">
      <c r="A568" s="558">
        <v>45949</v>
      </c>
      <c r="B568" s="559">
        <f t="shared" si="24"/>
        <v>10</v>
      </c>
      <c r="C568" s="559">
        <f t="shared" si="25"/>
        <v>19</v>
      </c>
      <c r="D568" s="559" t="str">
        <f t="shared" si="26"/>
        <v>日</v>
      </c>
      <c r="E568" t="str">
        <f>IFERROR(VLOOKUP(A568,'HOL（2027年まで）'!$A:$C,3,0),"")</f>
        <v/>
      </c>
      <c r="F568" s="561"/>
      <c r="G568" s="561"/>
    </row>
    <row r="569" spans="1:7">
      <c r="A569" s="558">
        <v>45950</v>
      </c>
      <c r="B569" s="559">
        <f t="shared" si="24"/>
        <v>10</v>
      </c>
      <c r="C569" s="559">
        <f t="shared" si="25"/>
        <v>20</v>
      </c>
      <c r="D569" s="559" t="str">
        <f t="shared" si="26"/>
        <v>月</v>
      </c>
      <c r="E569" t="str">
        <f>IFERROR(VLOOKUP(A569,'HOL（2027年まで）'!$A:$C,3,0),"")</f>
        <v/>
      </c>
      <c r="F569" s="561"/>
      <c r="G569" s="561"/>
    </row>
    <row r="570" spans="1:7">
      <c r="A570" s="558">
        <v>45951</v>
      </c>
      <c r="B570" s="559">
        <f t="shared" si="24"/>
        <v>10</v>
      </c>
      <c r="C570" s="559">
        <f t="shared" si="25"/>
        <v>21</v>
      </c>
      <c r="D570" s="559" t="str">
        <f t="shared" si="26"/>
        <v>火</v>
      </c>
      <c r="E570" t="str">
        <f>IFERROR(VLOOKUP(A570,'HOL（2027年まで）'!$A:$C,3,0),"")</f>
        <v/>
      </c>
      <c r="F570" s="561"/>
      <c r="G570" s="561"/>
    </row>
    <row r="571" spans="1:7">
      <c r="A571" s="558">
        <v>45952</v>
      </c>
      <c r="B571" s="559">
        <f t="shared" si="24"/>
        <v>10</v>
      </c>
      <c r="C571" s="559">
        <f t="shared" si="25"/>
        <v>22</v>
      </c>
      <c r="D571" s="559" t="str">
        <f t="shared" si="26"/>
        <v>水</v>
      </c>
      <c r="E571" t="str">
        <f>IFERROR(VLOOKUP(A571,'HOL（2027年まで）'!$A:$C,3,0),"")</f>
        <v/>
      </c>
      <c r="F571" s="561"/>
      <c r="G571" s="561"/>
    </row>
    <row r="572" spans="1:7">
      <c r="A572" s="558">
        <v>45953</v>
      </c>
      <c r="B572" s="559">
        <f t="shared" si="24"/>
        <v>10</v>
      </c>
      <c r="C572" s="559">
        <f t="shared" si="25"/>
        <v>23</v>
      </c>
      <c r="D572" s="559" t="str">
        <f t="shared" si="26"/>
        <v>木</v>
      </c>
      <c r="E572" t="str">
        <f>IFERROR(VLOOKUP(A572,'HOL（2027年まで）'!$A:$C,3,0),"")</f>
        <v/>
      </c>
      <c r="F572" s="561"/>
      <c r="G572" s="561"/>
    </row>
    <row r="573" spans="1:7">
      <c r="A573" s="558">
        <v>45954</v>
      </c>
      <c r="B573" s="559">
        <f t="shared" si="24"/>
        <v>10</v>
      </c>
      <c r="C573" s="559">
        <f t="shared" si="25"/>
        <v>24</v>
      </c>
      <c r="D573" s="559" t="str">
        <f t="shared" si="26"/>
        <v>金</v>
      </c>
      <c r="E573" t="str">
        <f>IFERROR(VLOOKUP(A573,'HOL（2027年まで）'!$A:$C,3,0),"")</f>
        <v/>
      </c>
      <c r="F573" s="561"/>
      <c r="G573" s="561"/>
    </row>
    <row r="574" spans="1:7">
      <c r="A574" s="558">
        <v>45955</v>
      </c>
      <c r="B574" s="559">
        <f t="shared" si="24"/>
        <v>10</v>
      </c>
      <c r="C574" s="559">
        <f t="shared" si="25"/>
        <v>25</v>
      </c>
      <c r="D574" s="559" t="str">
        <f t="shared" si="26"/>
        <v>土</v>
      </c>
      <c r="E574" t="str">
        <f>IFERROR(VLOOKUP(A574,'HOL（2027年まで）'!$A:$C,3,0),"")</f>
        <v/>
      </c>
      <c r="F574" s="561"/>
      <c r="G574" s="561"/>
    </row>
    <row r="575" spans="1:7">
      <c r="A575" s="558">
        <v>45956</v>
      </c>
      <c r="B575" s="559">
        <f t="shared" si="24"/>
        <v>10</v>
      </c>
      <c r="C575" s="559">
        <f t="shared" si="25"/>
        <v>26</v>
      </c>
      <c r="D575" s="559" t="str">
        <f t="shared" si="26"/>
        <v>日</v>
      </c>
      <c r="E575" t="str">
        <f>IFERROR(VLOOKUP(A575,'HOL（2027年まで）'!$A:$C,3,0),"")</f>
        <v/>
      </c>
      <c r="F575" s="561"/>
      <c r="G575" s="561"/>
    </row>
    <row r="576" spans="1:7">
      <c r="A576" s="558">
        <v>45957</v>
      </c>
      <c r="B576" s="559">
        <f t="shared" si="24"/>
        <v>10</v>
      </c>
      <c r="C576" s="559">
        <f t="shared" si="25"/>
        <v>27</v>
      </c>
      <c r="D576" s="559" t="str">
        <f t="shared" si="26"/>
        <v>月</v>
      </c>
      <c r="E576" t="str">
        <f>IFERROR(VLOOKUP(A576,'HOL（2027年まで）'!$A:$C,3,0),"")</f>
        <v/>
      </c>
      <c r="F576" s="561"/>
      <c r="G576" s="561"/>
    </row>
    <row r="577" spans="1:7">
      <c r="A577" s="558">
        <v>45958</v>
      </c>
      <c r="B577" s="559">
        <f t="shared" si="24"/>
        <v>10</v>
      </c>
      <c r="C577" s="559">
        <f t="shared" si="25"/>
        <v>28</v>
      </c>
      <c r="D577" s="559" t="str">
        <f t="shared" si="26"/>
        <v>火</v>
      </c>
      <c r="E577" t="str">
        <f>IFERROR(VLOOKUP(A577,'HOL（2027年まで）'!$A:$C,3,0),"")</f>
        <v/>
      </c>
      <c r="F577" s="561"/>
      <c r="G577" s="561"/>
    </row>
    <row r="578" spans="1:7">
      <c r="A578" s="558">
        <v>45959</v>
      </c>
      <c r="B578" s="559">
        <f t="shared" ref="B578:B641" si="27">MONTH(A578)</f>
        <v>10</v>
      </c>
      <c r="C578" s="559">
        <f t="shared" ref="C578:C641" si="28">DAY(A578)</f>
        <v>29</v>
      </c>
      <c r="D578" s="559" t="str">
        <f t="shared" ref="D578:D641" si="29">TEXT(A578,"aaa")</f>
        <v>水</v>
      </c>
      <c r="E578" t="str">
        <f>IFERROR(VLOOKUP(A578,'HOL（2027年まで）'!$A:$C,3,0),"")</f>
        <v/>
      </c>
      <c r="F578" s="561"/>
      <c r="G578" s="561"/>
    </row>
    <row r="579" spans="1:7">
      <c r="A579" s="558">
        <v>45960</v>
      </c>
      <c r="B579" s="559">
        <f t="shared" si="27"/>
        <v>10</v>
      </c>
      <c r="C579" s="559">
        <f t="shared" si="28"/>
        <v>30</v>
      </c>
      <c r="D579" s="559" t="str">
        <f t="shared" si="29"/>
        <v>木</v>
      </c>
      <c r="E579" t="str">
        <f>IFERROR(VLOOKUP(A579,'HOL（2027年まで）'!$A:$C,3,0),"")</f>
        <v/>
      </c>
      <c r="F579" s="561"/>
      <c r="G579" s="561"/>
    </row>
    <row r="580" spans="1:7">
      <c r="A580" s="558">
        <v>45961</v>
      </c>
      <c r="B580" s="559">
        <f t="shared" si="27"/>
        <v>10</v>
      </c>
      <c r="C580" s="559">
        <f t="shared" si="28"/>
        <v>31</v>
      </c>
      <c r="D580" s="559" t="str">
        <f t="shared" si="29"/>
        <v>金</v>
      </c>
      <c r="E580" t="str">
        <f>IFERROR(VLOOKUP(A580,'HOL（2027年まで）'!$A:$C,3,0),"")</f>
        <v/>
      </c>
      <c r="F580" s="561"/>
      <c r="G580" s="561"/>
    </row>
    <row r="581" spans="1:7">
      <c r="A581" s="558">
        <v>45962</v>
      </c>
      <c r="B581" s="559">
        <f t="shared" si="27"/>
        <v>11</v>
      </c>
      <c r="C581" s="559">
        <f t="shared" si="28"/>
        <v>1</v>
      </c>
      <c r="D581" s="559" t="str">
        <f t="shared" si="29"/>
        <v>土</v>
      </c>
      <c r="E581" t="str">
        <f>IFERROR(VLOOKUP(A581,'HOL（2027年まで）'!$A:$C,3,0),"")</f>
        <v/>
      </c>
      <c r="F581" s="561"/>
      <c r="G581" s="561"/>
    </row>
    <row r="582" spans="1:7">
      <c r="A582" s="558">
        <v>45963</v>
      </c>
      <c r="B582" s="559">
        <f t="shared" si="27"/>
        <v>11</v>
      </c>
      <c r="C582" s="559">
        <f t="shared" si="28"/>
        <v>2</v>
      </c>
      <c r="D582" s="559" t="str">
        <f t="shared" si="29"/>
        <v>日</v>
      </c>
      <c r="E582" t="str">
        <f>IFERROR(VLOOKUP(A582,'HOL（2027年まで）'!$A:$C,3,0),"")</f>
        <v/>
      </c>
      <c r="F582" s="561"/>
      <c r="G582" s="561"/>
    </row>
    <row r="583" spans="1:7">
      <c r="A583" s="558">
        <v>45964</v>
      </c>
      <c r="B583" s="559">
        <f t="shared" si="27"/>
        <v>11</v>
      </c>
      <c r="C583" s="559">
        <f t="shared" si="28"/>
        <v>3</v>
      </c>
      <c r="D583" s="559" t="str">
        <f t="shared" si="29"/>
        <v>月</v>
      </c>
      <c r="E583" t="str">
        <f>IFERROR(VLOOKUP(A583,'HOL（2027年まで）'!$A:$C,3,0),"")</f>
        <v>文化の日</v>
      </c>
      <c r="F583" s="561"/>
      <c r="G583" s="561"/>
    </row>
    <row r="584" spans="1:7">
      <c r="A584" s="558">
        <v>45965</v>
      </c>
      <c r="B584" s="559">
        <f t="shared" si="27"/>
        <v>11</v>
      </c>
      <c r="C584" s="559">
        <f t="shared" si="28"/>
        <v>4</v>
      </c>
      <c r="D584" s="559" t="str">
        <f t="shared" si="29"/>
        <v>火</v>
      </c>
      <c r="E584" t="str">
        <f>IFERROR(VLOOKUP(A584,'HOL（2027年まで）'!$A:$C,3,0),"")</f>
        <v/>
      </c>
      <c r="F584" s="561"/>
      <c r="G584" s="561"/>
    </row>
    <row r="585" spans="1:7">
      <c r="A585" s="558">
        <v>45966</v>
      </c>
      <c r="B585" s="559">
        <f t="shared" si="27"/>
        <v>11</v>
      </c>
      <c r="C585" s="559">
        <f t="shared" si="28"/>
        <v>5</v>
      </c>
      <c r="D585" s="559" t="str">
        <f t="shared" si="29"/>
        <v>水</v>
      </c>
      <c r="E585" t="str">
        <f>IFERROR(VLOOKUP(A585,'HOL（2027年まで）'!$A:$C,3,0),"")</f>
        <v/>
      </c>
      <c r="F585" s="561"/>
      <c r="G585" s="561"/>
    </row>
    <row r="586" spans="1:7">
      <c r="A586" s="558">
        <v>45967</v>
      </c>
      <c r="B586" s="559">
        <f t="shared" si="27"/>
        <v>11</v>
      </c>
      <c r="C586" s="559">
        <f t="shared" si="28"/>
        <v>6</v>
      </c>
      <c r="D586" s="559" t="str">
        <f t="shared" si="29"/>
        <v>木</v>
      </c>
      <c r="E586" t="str">
        <f>IFERROR(VLOOKUP(A586,'HOL（2027年まで）'!$A:$C,3,0),"")</f>
        <v/>
      </c>
      <c r="F586" s="561"/>
      <c r="G586" s="561"/>
    </row>
    <row r="587" spans="1:7">
      <c r="A587" s="558">
        <v>45968</v>
      </c>
      <c r="B587" s="559">
        <f t="shared" si="27"/>
        <v>11</v>
      </c>
      <c r="C587" s="559">
        <f t="shared" si="28"/>
        <v>7</v>
      </c>
      <c r="D587" s="559" t="str">
        <f t="shared" si="29"/>
        <v>金</v>
      </c>
      <c r="E587" t="str">
        <f>IFERROR(VLOOKUP(A587,'HOL（2027年まで）'!$A:$C,3,0),"")</f>
        <v/>
      </c>
      <c r="F587" s="561"/>
      <c r="G587" s="561"/>
    </row>
    <row r="588" spans="1:7">
      <c r="A588" s="558">
        <v>45969</v>
      </c>
      <c r="B588" s="559">
        <f t="shared" si="27"/>
        <v>11</v>
      </c>
      <c r="C588" s="559">
        <f t="shared" si="28"/>
        <v>8</v>
      </c>
      <c r="D588" s="559" t="str">
        <f t="shared" si="29"/>
        <v>土</v>
      </c>
      <c r="E588" t="str">
        <f>IFERROR(VLOOKUP(A588,'HOL（2027年まで）'!$A:$C,3,0),"")</f>
        <v/>
      </c>
      <c r="F588" s="561"/>
      <c r="G588" s="561"/>
    </row>
    <row r="589" spans="1:7">
      <c r="A589" s="558">
        <v>45970</v>
      </c>
      <c r="B589" s="559">
        <f t="shared" si="27"/>
        <v>11</v>
      </c>
      <c r="C589" s="559">
        <f t="shared" si="28"/>
        <v>9</v>
      </c>
      <c r="D589" s="559" t="str">
        <f t="shared" si="29"/>
        <v>日</v>
      </c>
      <c r="E589" t="str">
        <f>IFERROR(VLOOKUP(A589,'HOL（2027年まで）'!$A:$C,3,0),"")</f>
        <v/>
      </c>
      <c r="F589" s="561"/>
      <c r="G589" s="561"/>
    </row>
    <row r="590" spans="1:7">
      <c r="A590" s="558">
        <v>45971</v>
      </c>
      <c r="B590" s="559">
        <f t="shared" si="27"/>
        <v>11</v>
      </c>
      <c r="C590" s="559">
        <f t="shared" si="28"/>
        <v>10</v>
      </c>
      <c r="D590" s="559" t="str">
        <f t="shared" si="29"/>
        <v>月</v>
      </c>
      <c r="E590" t="str">
        <f>IFERROR(VLOOKUP(A590,'HOL（2027年まで）'!$A:$C,3,0),"")</f>
        <v/>
      </c>
      <c r="F590" s="561"/>
      <c r="G590" s="561"/>
    </row>
    <row r="591" spans="1:7">
      <c r="A591" s="558">
        <v>45972</v>
      </c>
      <c r="B591" s="559">
        <f t="shared" si="27"/>
        <v>11</v>
      </c>
      <c r="C591" s="559">
        <f t="shared" si="28"/>
        <v>11</v>
      </c>
      <c r="D591" s="559" t="str">
        <f t="shared" si="29"/>
        <v>火</v>
      </c>
      <c r="E591" t="str">
        <f>IFERROR(VLOOKUP(A591,'HOL（2027年まで）'!$A:$C,3,0),"")</f>
        <v/>
      </c>
      <c r="F591" s="561"/>
      <c r="G591" s="561"/>
    </row>
    <row r="592" spans="1:7">
      <c r="A592" s="558">
        <v>45973</v>
      </c>
      <c r="B592" s="559">
        <f t="shared" si="27"/>
        <v>11</v>
      </c>
      <c r="C592" s="559">
        <f t="shared" si="28"/>
        <v>12</v>
      </c>
      <c r="D592" s="559" t="str">
        <f t="shared" si="29"/>
        <v>水</v>
      </c>
      <c r="E592" t="str">
        <f>IFERROR(VLOOKUP(A592,'HOL（2027年まで）'!$A:$C,3,0),"")</f>
        <v/>
      </c>
      <c r="F592" s="561"/>
      <c r="G592" s="561"/>
    </row>
    <row r="593" spans="1:7">
      <c r="A593" s="558">
        <v>45974</v>
      </c>
      <c r="B593" s="559">
        <f t="shared" si="27"/>
        <v>11</v>
      </c>
      <c r="C593" s="559">
        <f t="shared" si="28"/>
        <v>13</v>
      </c>
      <c r="D593" s="559" t="str">
        <f t="shared" si="29"/>
        <v>木</v>
      </c>
      <c r="E593" t="str">
        <f>IFERROR(VLOOKUP(A593,'HOL（2027年まで）'!$A:$C,3,0),"")</f>
        <v/>
      </c>
      <c r="F593" s="561"/>
      <c r="G593" s="561"/>
    </row>
    <row r="594" spans="1:7">
      <c r="A594" s="558">
        <v>45975</v>
      </c>
      <c r="B594" s="559">
        <f t="shared" si="27"/>
        <v>11</v>
      </c>
      <c r="C594" s="559">
        <f t="shared" si="28"/>
        <v>14</v>
      </c>
      <c r="D594" s="559" t="str">
        <f t="shared" si="29"/>
        <v>金</v>
      </c>
      <c r="E594" t="str">
        <f>IFERROR(VLOOKUP(A594,'HOL（2027年まで）'!$A:$C,3,0),"")</f>
        <v/>
      </c>
      <c r="F594" s="561"/>
      <c r="G594" s="561"/>
    </row>
    <row r="595" spans="1:7">
      <c r="A595" s="558">
        <v>45976</v>
      </c>
      <c r="B595" s="559">
        <f t="shared" si="27"/>
        <v>11</v>
      </c>
      <c r="C595" s="559">
        <f t="shared" si="28"/>
        <v>15</v>
      </c>
      <c r="D595" s="559" t="str">
        <f t="shared" si="29"/>
        <v>土</v>
      </c>
      <c r="E595" t="str">
        <f>IFERROR(VLOOKUP(A595,'HOL（2027年まで）'!$A:$C,3,0),"")</f>
        <v/>
      </c>
      <c r="F595" s="561"/>
      <c r="G595" s="561"/>
    </row>
    <row r="596" spans="1:7">
      <c r="A596" s="558">
        <v>45977</v>
      </c>
      <c r="B596" s="559">
        <f t="shared" si="27"/>
        <v>11</v>
      </c>
      <c r="C596" s="559">
        <f t="shared" si="28"/>
        <v>16</v>
      </c>
      <c r="D596" s="559" t="str">
        <f t="shared" si="29"/>
        <v>日</v>
      </c>
      <c r="E596" t="str">
        <f>IFERROR(VLOOKUP(A596,'HOL（2027年まで）'!$A:$C,3,0),"")</f>
        <v/>
      </c>
      <c r="F596" s="561"/>
      <c r="G596" s="561"/>
    </row>
    <row r="597" spans="1:7">
      <c r="A597" s="558">
        <v>45978</v>
      </c>
      <c r="B597" s="559">
        <f t="shared" si="27"/>
        <v>11</v>
      </c>
      <c r="C597" s="559">
        <f t="shared" si="28"/>
        <v>17</v>
      </c>
      <c r="D597" s="559" t="str">
        <f t="shared" si="29"/>
        <v>月</v>
      </c>
      <c r="E597" t="str">
        <f>IFERROR(VLOOKUP(A597,'HOL（2027年まで）'!$A:$C,3,0),"")</f>
        <v/>
      </c>
      <c r="F597" s="561"/>
      <c r="G597" s="561"/>
    </row>
    <row r="598" spans="1:7">
      <c r="A598" s="558">
        <v>45979</v>
      </c>
      <c r="B598" s="559">
        <f t="shared" si="27"/>
        <v>11</v>
      </c>
      <c r="C598" s="559">
        <f t="shared" si="28"/>
        <v>18</v>
      </c>
      <c r="D598" s="559" t="str">
        <f t="shared" si="29"/>
        <v>火</v>
      </c>
      <c r="E598" t="str">
        <f>IFERROR(VLOOKUP(A598,'HOL（2027年まで）'!$A:$C,3,0),"")</f>
        <v/>
      </c>
      <c r="F598" s="561"/>
      <c r="G598" s="561"/>
    </row>
    <row r="599" spans="1:7">
      <c r="A599" s="558">
        <v>45980</v>
      </c>
      <c r="B599" s="559">
        <f t="shared" si="27"/>
        <v>11</v>
      </c>
      <c r="C599" s="559">
        <f t="shared" si="28"/>
        <v>19</v>
      </c>
      <c r="D599" s="559" t="str">
        <f t="shared" si="29"/>
        <v>水</v>
      </c>
      <c r="E599" t="str">
        <f>IFERROR(VLOOKUP(A599,'HOL（2027年まで）'!$A:$C,3,0),"")</f>
        <v/>
      </c>
      <c r="F599" s="561"/>
      <c r="G599" s="561"/>
    </row>
    <row r="600" spans="1:7">
      <c r="A600" s="558">
        <v>45981</v>
      </c>
      <c r="B600" s="559">
        <f t="shared" si="27"/>
        <v>11</v>
      </c>
      <c r="C600" s="559">
        <f t="shared" si="28"/>
        <v>20</v>
      </c>
      <c r="D600" s="559" t="str">
        <f t="shared" si="29"/>
        <v>木</v>
      </c>
      <c r="E600" t="str">
        <f>IFERROR(VLOOKUP(A600,'HOL（2027年まで）'!$A:$C,3,0),"")</f>
        <v/>
      </c>
      <c r="F600" s="561"/>
      <c r="G600" s="561"/>
    </row>
    <row r="601" spans="1:7">
      <c r="A601" s="558">
        <v>45982</v>
      </c>
      <c r="B601" s="559">
        <f t="shared" si="27"/>
        <v>11</v>
      </c>
      <c r="C601" s="559">
        <f t="shared" si="28"/>
        <v>21</v>
      </c>
      <c r="D601" s="559" t="str">
        <f t="shared" si="29"/>
        <v>金</v>
      </c>
      <c r="E601" t="str">
        <f>IFERROR(VLOOKUP(A601,'HOL（2027年まで）'!$A:$C,3,0),"")</f>
        <v/>
      </c>
      <c r="F601" s="561"/>
      <c r="G601" s="561"/>
    </row>
    <row r="602" spans="1:7">
      <c r="A602" s="558">
        <v>45983</v>
      </c>
      <c r="B602" s="559">
        <f t="shared" si="27"/>
        <v>11</v>
      </c>
      <c r="C602" s="559">
        <f t="shared" si="28"/>
        <v>22</v>
      </c>
      <c r="D602" s="559" t="str">
        <f t="shared" si="29"/>
        <v>土</v>
      </c>
      <c r="E602" t="str">
        <f>IFERROR(VLOOKUP(A602,'HOL（2027年まで）'!$A:$C,3,0),"")</f>
        <v/>
      </c>
      <c r="F602" s="561"/>
      <c r="G602" s="561"/>
    </row>
    <row r="603" spans="1:7">
      <c r="A603" s="558">
        <v>45984</v>
      </c>
      <c r="B603" s="559">
        <f t="shared" si="27"/>
        <v>11</v>
      </c>
      <c r="C603" s="559">
        <f t="shared" si="28"/>
        <v>23</v>
      </c>
      <c r="D603" s="559" t="str">
        <f t="shared" si="29"/>
        <v>日</v>
      </c>
      <c r="E603" t="str">
        <f>IFERROR(VLOOKUP(A603,'HOL（2027年まで）'!$A:$C,3,0),"")</f>
        <v>勤労感謝の日</v>
      </c>
      <c r="F603" s="561"/>
      <c r="G603" s="561"/>
    </row>
    <row r="604" spans="1:7">
      <c r="A604" s="558">
        <v>45985</v>
      </c>
      <c r="B604" s="559">
        <f t="shared" si="27"/>
        <v>11</v>
      </c>
      <c r="C604" s="559">
        <f t="shared" si="28"/>
        <v>24</v>
      </c>
      <c r="D604" s="559" t="str">
        <f t="shared" si="29"/>
        <v>月</v>
      </c>
      <c r="E604" t="str">
        <f>IFERROR(VLOOKUP(A604,'HOL（2027年まで）'!$A:$C,3,0),"")</f>
        <v>振替休日</v>
      </c>
      <c r="F604" s="561"/>
      <c r="G604" s="561"/>
    </row>
    <row r="605" spans="1:7">
      <c r="A605" s="558">
        <v>45986</v>
      </c>
      <c r="B605" s="559">
        <f t="shared" si="27"/>
        <v>11</v>
      </c>
      <c r="C605" s="559">
        <f t="shared" si="28"/>
        <v>25</v>
      </c>
      <c r="D605" s="559" t="str">
        <f t="shared" si="29"/>
        <v>火</v>
      </c>
      <c r="E605" t="str">
        <f>IFERROR(VLOOKUP(A605,'HOL（2027年まで）'!$A:$C,3,0),"")</f>
        <v/>
      </c>
      <c r="F605" s="561"/>
      <c r="G605" s="561"/>
    </row>
    <row r="606" spans="1:7">
      <c r="A606" s="558">
        <v>45987</v>
      </c>
      <c r="B606" s="559">
        <f t="shared" si="27"/>
        <v>11</v>
      </c>
      <c r="C606" s="559">
        <f t="shared" si="28"/>
        <v>26</v>
      </c>
      <c r="D606" s="559" t="str">
        <f t="shared" si="29"/>
        <v>水</v>
      </c>
      <c r="E606" t="str">
        <f>IFERROR(VLOOKUP(A606,'HOL（2027年まで）'!$A:$C,3,0),"")</f>
        <v/>
      </c>
      <c r="F606" s="561"/>
      <c r="G606" s="561"/>
    </row>
    <row r="607" spans="1:7">
      <c r="A607" s="558">
        <v>45988</v>
      </c>
      <c r="B607" s="559">
        <f t="shared" si="27"/>
        <v>11</v>
      </c>
      <c r="C607" s="559">
        <f t="shared" si="28"/>
        <v>27</v>
      </c>
      <c r="D607" s="559" t="str">
        <f t="shared" si="29"/>
        <v>木</v>
      </c>
      <c r="E607" t="str">
        <f>IFERROR(VLOOKUP(A607,'HOL（2027年まで）'!$A:$C,3,0),"")</f>
        <v/>
      </c>
      <c r="F607" s="561"/>
      <c r="G607" s="561"/>
    </row>
    <row r="608" spans="1:7">
      <c r="A608" s="558">
        <v>45989</v>
      </c>
      <c r="B608" s="559">
        <f t="shared" si="27"/>
        <v>11</v>
      </c>
      <c r="C608" s="559">
        <f t="shared" si="28"/>
        <v>28</v>
      </c>
      <c r="D608" s="559" t="str">
        <f t="shared" si="29"/>
        <v>金</v>
      </c>
      <c r="E608" t="str">
        <f>IFERROR(VLOOKUP(A608,'HOL（2027年まで）'!$A:$C,3,0),"")</f>
        <v/>
      </c>
      <c r="F608" s="561"/>
      <c r="G608" s="561"/>
    </row>
    <row r="609" spans="1:7">
      <c r="A609" s="558">
        <v>45990</v>
      </c>
      <c r="B609" s="559">
        <f t="shared" si="27"/>
        <v>11</v>
      </c>
      <c r="C609" s="559">
        <f t="shared" si="28"/>
        <v>29</v>
      </c>
      <c r="D609" s="559" t="str">
        <f t="shared" si="29"/>
        <v>土</v>
      </c>
      <c r="E609" t="str">
        <f>IFERROR(VLOOKUP(A609,'HOL（2027年まで）'!$A:$C,3,0),"")</f>
        <v/>
      </c>
      <c r="F609" s="561"/>
      <c r="G609" s="561"/>
    </row>
    <row r="610" spans="1:7">
      <c r="A610" s="558">
        <v>45991</v>
      </c>
      <c r="B610" s="559">
        <f t="shared" si="27"/>
        <v>11</v>
      </c>
      <c r="C610" s="559">
        <f t="shared" si="28"/>
        <v>30</v>
      </c>
      <c r="D610" s="559" t="str">
        <f t="shared" si="29"/>
        <v>日</v>
      </c>
      <c r="E610" t="str">
        <f>IFERROR(VLOOKUP(A610,'HOL（2027年まで）'!$A:$C,3,0),"")</f>
        <v/>
      </c>
      <c r="F610" s="561"/>
      <c r="G610" s="561"/>
    </row>
    <row r="611" spans="1:7">
      <c r="A611" s="558">
        <v>45992</v>
      </c>
      <c r="B611" s="559">
        <f t="shared" si="27"/>
        <v>12</v>
      </c>
      <c r="C611" s="559">
        <f t="shared" si="28"/>
        <v>1</v>
      </c>
      <c r="D611" s="559" t="str">
        <f t="shared" si="29"/>
        <v>月</v>
      </c>
      <c r="E611" t="str">
        <f>IFERROR(VLOOKUP(A611,'HOL（2027年まで）'!$A:$C,3,0),"")</f>
        <v/>
      </c>
      <c r="F611" s="561"/>
      <c r="G611" s="561"/>
    </row>
    <row r="612" spans="1:7">
      <c r="A612" s="558">
        <v>45993</v>
      </c>
      <c r="B612" s="559">
        <f t="shared" si="27"/>
        <v>12</v>
      </c>
      <c r="C612" s="559">
        <f t="shared" si="28"/>
        <v>2</v>
      </c>
      <c r="D612" s="559" t="str">
        <f t="shared" si="29"/>
        <v>火</v>
      </c>
      <c r="E612" t="str">
        <f>IFERROR(VLOOKUP(A612,'HOL（2027年まで）'!$A:$C,3,0),"")</f>
        <v/>
      </c>
      <c r="F612" s="561"/>
      <c r="G612" s="561"/>
    </row>
    <row r="613" spans="1:7">
      <c r="A613" s="558">
        <v>45994</v>
      </c>
      <c r="B613" s="559">
        <f t="shared" si="27"/>
        <v>12</v>
      </c>
      <c r="C613" s="559">
        <f t="shared" si="28"/>
        <v>3</v>
      </c>
      <c r="D613" s="559" t="str">
        <f t="shared" si="29"/>
        <v>水</v>
      </c>
      <c r="E613" t="str">
        <f>IFERROR(VLOOKUP(A613,'HOL（2027年まで）'!$A:$C,3,0),"")</f>
        <v/>
      </c>
      <c r="F613" s="561"/>
      <c r="G613" s="561"/>
    </row>
    <row r="614" spans="1:7">
      <c r="A614" s="558">
        <v>45995</v>
      </c>
      <c r="B614" s="559">
        <f t="shared" si="27"/>
        <v>12</v>
      </c>
      <c r="C614" s="559">
        <f t="shared" si="28"/>
        <v>4</v>
      </c>
      <c r="D614" s="559" t="str">
        <f t="shared" si="29"/>
        <v>木</v>
      </c>
      <c r="E614" t="str">
        <f>IFERROR(VLOOKUP(A614,'HOL（2027年まで）'!$A:$C,3,0),"")</f>
        <v/>
      </c>
      <c r="F614" s="561"/>
      <c r="G614" s="561"/>
    </row>
    <row r="615" spans="1:7">
      <c r="A615" s="558">
        <v>45996</v>
      </c>
      <c r="B615" s="559">
        <f t="shared" si="27"/>
        <v>12</v>
      </c>
      <c r="C615" s="559">
        <f t="shared" si="28"/>
        <v>5</v>
      </c>
      <c r="D615" s="559" t="str">
        <f t="shared" si="29"/>
        <v>金</v>
      </c>
      <c r="E615" t="str">
        <f>IFERROR(VLOOKUP(A615,'HOL（2027年まで）'!$A:$C,3,0),"")</f>
        <v/>
      </c>
      <c r="F615" s="561"/>
      <c r="G615" s="561"/>
    </row>
    <row r="616" spans="1:7">
      <c r="A616" s="558">
        <v>45997</v>
      </c>
      <c r="B616" s="559">
        <f t="shared" si="27"/>
        <v>12</v>
      </c>
      <c r="C616" s="559">
        <f t="shared" si="28"/>
        <v>6</v>
      </c>
      <c r="D616" s="559" t="str">
        <f t="shared" si="29"/>
        <v>土</v>
      </c>
      <c r="E616" t="str">
        <f>IFERROR(VLOOKUP(A616,'HOL（2027年まで）'!$A:$C,3,0),"")</f>
        <v/>
      </c>
      <c r="F616" s="561"/>
      <c r="G616" s="561"/>
    </row>
    <row r="617" spans="1:7">
      <c r="A617" s="558">
        <v>45998</v>
      </c>
      <c r="B617" s="559">
        <f t="shared" si="27"/>
        <v>12</v>
      </c>
      <c r="C617" s="559">
        <f t="shared" si="28"/>
        <v>7</v>
      </c>
      <c r="D617" s="559" t="str">
        <f t="shared" si="29"/>
        <v>日</v>
      </c>
      <c r="E617" t="str">
        <f>IFERROR(VLOOKUP(A617,'HOL（2027年まで）'!$A:$C,3,0),"")</f>
        <v/>
      </c>
      <c r="F617" s="561"/>
      <c r="G617" s="561"/>
    </row>
    <row r="618" spans="1:7">
      <c r="A618" s="558">
        <v>45999</v>
      </c>
      <c r="B618" s="559">
        <f t="shared" si="27"/>
        <v>12</v>
      </c>
      <c r="C618" s="559">
        <f t="shared" si="28"/>
        <v>8</v>
      </c>
      <c r="D618" s="559" t="str">
        <f t="shared" si="29"/>
        <v>月</v>
      </c>
      <c r="E618" t="str">
        <f>IFERROR(VLOOKUP(A618,'HOL（2027年まで）'!$A:$C,3,0),"")</f>
        <v/>
      </c>
      <c r="F618" s="561"/>
      <c r="G618" s="561"/>
    </row>
    <row r="619" spans="1:7">
      <c r="A619" s="558">
        <v>46000</v>
      </c>
      <c r="B619" s="559">
        <f t="shared" si="27"/>
        <v>12</v>
      </c>
      <c r="C619" s="559">
        <f t="shared" si="28"/>
        <v>9</v>
      </c>
      <c r="D619" s="559" t="str">
        <f t="shared" si="29"/>
        <v>火</v>
      </c>
      <c r="E619" t="str">
        <f>IFERROR(VLOOKUP(A619,'HOL（2027年まで）'!$A:$C,3,0),"")</f>
        <v/>
      </c>
      <c r="F619" s="561"/>
      <c r="G619" s="561"/>
    </row>
    <row r="620" spans="1:7">
      <c r="A620" s="558">
        <v>46001</v>
      </c>
      <c r="B620" s="559">
        <f t="shared" si="27"/>
        <v>12</v>
      </c>
      <c r="C620" s="559">
        <f t="shared" si="28"/>
        <v>10</v>
      </c>
      <c r="D620" s="559" t="str">
        <f t="shared" si="29"/>
        <v>水</v>
      </c>
      <c r="E620" t="str">
        <f>IFERROR(VLOOKUP(A620,'HOL（2027年まで）'!$A:$C,3,0),"")</f>
        <v/>
      </c>
      <c r="F620" s="561"/>
      <c r="G620" s="561"/>
    </row>
    <row r="621" spans="1:7">
      <c r="A621" s="558">
        <v>46002</v>
      </c>
      <c r="B621" s="559">
        <f t="shared" si="27"/>
        <v>12</v>
      </c>
      <c r="C621" s="559">
        <f t="shared" si="28"/>
        <v>11</v>
      </c>
      <c r="D621" s="559" t="str">
        <f t="shared" si="29"/>
        <v>木</v>
      </c>
      <c r="E621" t="str">
        <f>IFERROR(VLOOKUP(A621,'HOL（2027年まで）'!$A:$C,3,0),"")</f>
        <v/>
      </c>
      <c r="F621" s="561"/>
      <c r="G621" s="561"/>
    </row>
    <row r="622" spans="1:7">
      <c r="A622" s="558">
        <v>46003</v>
      </c>
      <c r="B622" s="559">
        <f t="shared" si="27"/>
        <v>12</v>
      </c>
      <c r="C622" s="559">
        <f t="shared" si="28"/>
        <v>12</v>
      </c>
      <c r="D622" s="559" t="str">
        <f t="shared" si="29"/>
        <v>金</v>
      </c>
      <c r="E622" t="str">
        <f>IFERROR(VLOOKUP(A622,'HOL（2027年まで）'!$A:$C,3,0),"")</f>
        <v/>
      </c>
      <c r="F622" s="561"/>
      <c r="G622" s="561"/>
    </row>
    <row r="623" spans="1:7">
      <c r="A623" s="558">
        <v>46004</v>
      </c>
      <c r="B623" s="559">
        <f t="shared" si="27"/>
        <v>12</v>
      </c>
      <c r="C623" s="559">
        <f t="shared" si="28"/>
        <v>13</v>
      </c>
      <c r="D623" s="559" t="str">
        <f t="shared" si="29"/>
        <v>土</v>
      </c>
      <c r="E623" t="str">
        <f>IFERROR(VLOOKUP(A623,'HOL（2027年まで）'!$A:$C,3,0),"")</f>
        <v/>
      </c>
      <c r="F623" s="561"/>
      <c r="G623" s="561"/>
    </row>
    <row r="624" spans="1:7">
      <c r="A624" s="558">
        <v>46005</v>
      </c>
      <c r="B624" s="559">
        <f t="shared" si="27"/>
        <v>12</v>
      </c>
      <c r="C624" s="559">
        <f t="shared" si="28"/>
        <v>14</v>
      </c>
      <c r="D624" s="559" t="str">
        <f t="shared" si="29"/>
        <v>日</v>
      </c>
      <c r="E624" t="str">
        <f>IFERROR(VLOOKUP(A624,'HOL（2027年まで）'!$A:$C,3,0),"")</f>
        <v/>
      </c>
      <c r="F624" s="561"/>
      <c r="G624" s="561"/>
    </row>
    <row r="625" spans="1:7">
      <c r="A625" s="558">
        <v>46006</v>
      </c>
      <c r="B625" s="559">
        <f t="shared" si="27"/>
        <v>12</v>
      </c>
      <c r="C625" s="559">
        <f t="shared" si="28"/>
        <v>15</v>
      </c>
      <c r="D625" s="559" t="str">
        <f t="shared" si="29"/>
        <v>月</v>
      </c>
      <c r="E625" t="str">
        <f>IFERROR(VLOOKUP(A625,'HOL（2027年まで）'!$A:$C,3,0),"")</f>
        <v/>
      </c>
      <c r="F625" s="561"/>
      <c r="G625" s="561"/>
    </row>
    <row r="626" spans="1:7">
      <c r="A626" s="558">
        <v>46007</v>
      </c>
      <c r="B626" s="559">
        <f t="shared" si="27"/>
        <v>12</v>
      </c>
      <c r="C626" s="559">
        <f t="shared" si="28"/>
        <v>16</v>
      </c>
      <c r="D626" s="559" t="str">
        <f t="shared" si="29"/>
        <v>火</v>
      </c>
      <c r="E626" t="str">
        <f>IFERROR(VLOOKUP(A626,'HOL（2027年まで）'!$A:$C,3,0),"")</f>
        <v/>
      </c>
      <c r="F626" s="561"/>
      <c r="G626" s="561"/>
    </row>
    <row r="627" spans="1:7">
      <c r="A627" s="558">
        <v>46008</v>
      </c>
      <c r="B627" s="559">
        <f t="shared" si="27"/>
        <v>12</v>
      </c>
      <c r="C627" s="559">
        <f t="shared" si="28"/>
        <v>17</v>
      </c>
      <c r="D627" s="559" t="str">
        <f t="shared" si="29"/>
        <v>水</v>
      </c>
      <c r="E627" t="str">
        <f>IFERROR(VLOOKUP(A627,'HOL（2027年まで）'!$A:$C,3,0),"")</f>
        <v/>
      </c>
      <c r="F627" s="561"/>
      <c r="G627" s="561"/>
    </row>
    <row r="628" spans="1:7">
      <c r="A628" s="558">
        <v>46009</v>
      </c>
      <c r="B628" s="559">
        <f t="shared" si="27"/>
        <v>12</v>
      </c>
      <c r="C628" s="559">
        <f t="shared" si="28"/>
        <v>18</v>
      </c>
      <c r="D628" s="559" t="str">
        <f t="shared" si="29"/>
        <v>木</v>
      </c>
      <c r="E628" t="str">
        <f>IFERROR(VLOOKUP(A628,'HOL（2027年まで）'!$A:$C,3,0),"")</f>
        <v/>
      </c>
      <c r="F628" s="561"/>
      <c r="G628" s="561"/>
    </row>
    <row r="629" spans="1:7">
      <c r="A629" s="558">
        <v>46010</v>
      </c>
      <c r="B629" s="559">
        <f t="shared" si="27"/>
        <v>12</v>
      </c>
      <c r="C629" s="559">
        <f t="shared" si="28"/>
        <v>19</v>
      </c>
      <c r="D629" s="559" t="str">
        <f t="shared" si="29"/>
        <v>金</v>
      </c>
      <c r="E629" t="str">
        <f>IFERROR(VLOOKUP(A629,'HOL（2027年まで）'!$A:$C,3,0),"")</f>
        <v/>
      </c>
      <c r="F629" s="561"/>
      <c r="G629" s="561"/>
    </row>
    <row r="630" spans="1:7">
      <c r="A630" s="558">
        <v>46011</v>
      </c>
      <c r="B630" s="559">
        <f t="shared" si="27"/>
        <v>12</v>
      </c>
      <c r="C630" s="559">
        <f t="shared" si="28"/>
        <v>20</v>
      </c>
      <c r="D630" s="559" t="str">
        <f t="shared" si="29"/>
        <v>土</v>
      </c>
      <c r="E630" t="str">
        <f>IFERROR(VLOOKUP(A630,'HOL（2027年まで）'!$A:$C,3,0),"")</f>
        <v/>
      </c>
      <c r="F630" s="561"/>
      <c r="G630" s="561"/>
    </row>
    <row r="631" spans="1:7">
      <c r="A631" s="558">
        <v>46012</v>
      </c>
      <c r="B631" s="559">
        <f t="shared" si="27"/>
        <v>12</v>
      </c>
      <c r="C631" s="559">
        <f t="shared" si="28"/>
        <v>21</v>
      </c>
      <c r="D631" s="559" t="str">
        <f t="shared" si="29"/>
        <v>日</v>
      </c>
      <c r="E631" t="str">
        <f>IFERROR(VLOOKUP(A631,'HOL（2027年まで）'!$A:$C,3,0),"")</f>
        <v/>
      </c>
      <c r="F631" s="561"/>
      <c r="G631" s="561"/>
    </row>
    <row r="632" spans="1:7">
      <c r="A632" s="558">
        <v>46013</v>
      </c>
      <c r="B632" s="559">
        <f t="shared" si="27"/>
        <v>12</v>
      </c>
      <c r="C632" s="559">
        <f t="shared" si="28"/>
        <v>22</v>
      </c>
      <c r="D632" s="559" t="str">
        <f t="shared" si="29"/>
        <v>月</v>
      </c>
      <c r="E632" t="str">
        <f>IFERROR(VLOOKUP(A632,'HOL（2027年まで）'!$A:$C,3,0),"")</f>
        <v/>
      </c>
      <c r="F632" s="561"/>
      <c r="G632" s="561"/>
    </row>
    <row r="633" spans="1:7">
      <c r="A633" s="558">
        <v>46014</v>
      </c>
      <c r="B633" s="559">
        <f t="shared" si="27"/>
        <v>12</v>
      </c>
      <c r="C633" s="559">
        <f t="shared" si="28"/>
        <v>23</v>
      </c>
      <c r="D633" s="559" t="str">
        <f t="shared" si="29"/>
        <v>火</v>
      </c>
      <c r="E633" t="str">
        <f>IFERROR(VLOOKUP(A633,'HOL（2027年まで）'!$A:$C,3,0),"")</f>
        <v/>
      </c>
      <c r="F633" s="561"/>
      <c r="G633" s="561"/>
    </row>
    <row r="634" spans="1:7">
      <c r="A634" s="558">
        <v>46015</v>
      </c>
      <c r="B634" s="559">
        <f t="shared" si="27"/>
        <v>12</v>
      </c>
      <c r="C634" s="559">
        <f t="shared" si="28"/>
        <v>24</v>
      </c>
      <c r="D634" s="559" t="str">
        <f t="shared" si="29"/>
        <v>水</v>
      </c>
      <c r="E634" t="str">
        <f>IFERROR(VLOOKUP(A634,'HOL（2027年まで）'!$A:$C,3,0),"")</f>
        <v/>
      </c>
      <c r="F634" s="561"/>
      <c r="G634" s="561"/>
    </row>
    <row r="635" spans="1:7">
      <c r="A635" s="558">
        <v>46016</v>
      </c>
      <c r="B635" s="559">
        <f t="shared" si="27"/>
        <v>12</v>
      </c>
      <c r="C635" s="559">
        <f t="shared" si="28"/>
        <v>25</v>
      </c>
      <c r="D635" s="559" t="str">
        <f t="shared" si="29"/>
        <v>木</v>
      </c>
      <c r="E635" t="str">
        <f>IFERROR(VLOOKUP(A635,'HOL（2027年まで）'!$A:$C,3,0),"")</f>
        <v/>
      </c>
      <c r="F635" s="561"/>
      <c r="G635" s="561"/>
    </row>
    <row r="636" spans="1:7">
      <c r="A636" s="558">
        <v>46017</v>
      </c>
      <c r="B636" s="559">
        <f t="shared" si="27"/>
        <v>12</v>
      </c>
      <c r="C636" s="559">
        <f t="shared" si="28"/>
        <v>26</v>
      </c>
      <c r="D636" s="559" t="str">
        <f t="shared" si="29"/>
        <v>金</v>
      </c>
      <c r="E636" t="str">
        <f>IFERROR(VLOOKUP(A636,'HOL（2027年まで）'!$A:$C,3,0),"")</f>
        <v/>
      </c>
      <c r="F636" s="561"/>
      <c r="G636" s="561"/>
    </row>
    <row r="637" spans="1:7">
      <c r="A637" s="558">
        <v>46018</v>
      </c>
      <c r="B637" s="559">
        <f t="shared" si="27"/>
        <v>12</v>
      </c>
      <c r="C637" s="559">
        <f t="shared" si="28"/>
        <v>27</v>
      </c>
      <c r="D637" s="559" t="str">
        <f t="shared" si="29"/>
        <v>土</v>
      </c>
      <c r="E637" t="str">
        <f>IFERROR(VLOOKUP(A637,'HOL（2027年まで）'!$A:$C,3,0),"")</f>
        <v/>
      </c>
      <c r="F637" s="561"/>
      <c r="G637" s="561"/>
    </row>
    <row r="638" spans="1:7">
      <c r="A638" s="558">
        <v>46019</v>
      </c>
      <c r="B638" s="559">
        <f t="shared" si="27"/>
        <v>12</v>
      </c>
      <c r="C638" s="559">
        <f t="shared" si="28"/>
        <v>28</v>
      </c>
      <c r="D638" s="559" t="str">
        <f t="shared" si="29"/>
        <v>日</v>
      </c>
      <c r="E638" t="str">
        <f>IFERROR(VLOOKUP(A638,'HOL（2027年まで）'!$A:$C,3,0),"")</f>
        <v/>
      </c>
      <c r="F638" s="561"/>
      <c r="G638" s="561"/>
    </row>
    <row r="639" spans="1:7">
      <c r="A639" s="558">
        <v>46020</v>
      </c>
      <c r="B639" s="559">
        <f t="shared" si="27"/>
        <v>12</v>
      </c>
      <c r="C639" s="559">
        <f t="shared" si="28"/>
        <v>29</v>
      </c>
      <c r="D639" s="559" t="str">
        <f t="shared" si="29"/>
        <v>月</v>
      </c>
      <c r="E639" t="str">
        <f>IFERROR(VLOOKUP(A639,'HOL（2027年まで）'!$A:$C,3,0),"")</f>
        <v/>
      </c>
      <c r="F639" s="561"/>
      <c r="G639" s="561"/>
    </row>
    <row r="640" spans="1:7">
      <c r="A640" s="558">
        <v>46021</v>
      </c>
      <c r="B640" s="559">
        <f t="shared" si="27"/>
        <v>12</v>
      </c>
      <c r="C640" s="559">
        <f t="shared" si="28"/>
        <v>30</v>
      </c>
      <c r="D640" s="559" t="str">
        <f t="shared" si="29"/>
        <v>火</v>
      </c>
      <c r="E640" t="str">
        <f>IFERROR(VLOOKUP(A640,'HOL（2027年まで）'!$A:$C,3,0),"")</f>
        <v/>
      </c>
      <c r="F640" s="561"/>
      <c r="G640" s="561"/>
    </row>
    <row r="641" spans="1:7">
      <c r="A641" s="558">
        <v>46022</v>
      </c>
      <c r="B641" s="559">
        <f t="shared" si="27"/>
        <v>12</v>
      </c>
      <c r="C641" s="559">
        <f t="shared" si="28"/>
        <v>31</v>
      </c>
      <c r="D641" s="559" t="str">
        <f t="shared" si="29"/>
        <v>水</v>
      </c>
      <c r="E641" t="str">
        <f>IFERROR(VLOOKUP(A641,'HOL（2027年まで）'!$A:$C,3,0),"")</f>
        <v/>
      </c>
      <c r="F641" s="561"/>
      <c r="G641" s="561"/>
    </row>
    <row r="642" spans="1:7">
      <c r="A642" s="558">
        <v>46023</v>
      </c>
      <c r="B642" s="559">
        <f t="shared" ref="B642:B705" si="30">MONTH(A642)</f>
        <v>1</v>
      </c>
      <c r="C642" s="559">
        <f t="shared" ref="C642:C705" si="31">DAY(A642)</f>
        <v>1</v>
      </c>
      <c r="D642" s="559" t="str">
        <f t="shared" ref="D642:D705" si="32">TEXT(A642,"aaa")</f>
        <v>木</v>
      </c>
      <c r="E642" t="str">
        <f>IFERROR(VLOOKUP(A642,'HOL（2027年まで）'!$A:$C,3,0),"")</f>
        <v>元日</v>
      </c>
      <c r="F642" s="561"/>
      <c r="G642" s="561"/>
    </row>
    <row r="643" spans="1:7">
      <c r="A643" s="558">
        <v>46024</v>
      </c>
      <c r="B643" s="559">
        <f t="shared" si="30"/>
        <v>1</v>
      </c>
      <c r="C643" s="559">
        <f t="shared" si="31"/>
        <v>2</v>
      </c>
      <c r="D643" s="559" t="str">
        <f t="shared" si="32"/>
        <v>金</v>
      </c>
      <c r="E643" t="str">
        <f>IFERROR(VLOOKUP(A643,'HOL（2027年まで）'!$A:$C,3,0),"")</f>
        <v/>
      </c>
      <c r="F643" s="561"/>
      <c r="G643" s="561"/>
    </row>
    <row r="644" spans="1:7">
      <c r="A644" s="558">
        <v>46025</v>
      </c>
      <c r="B644" s="559">
        <f t="shared" si="30"/>
        <v>1</v>
      </c>
      <c r="C644" s="559">
        <f t="shared" si="31"/>
        <v>3</v>
      </c>
      <c r="D644" s="559" t="str">
        <f t="shared" si="32"/>
        <v>土</v>
      </c>
      <c r="E644" t="str">
        <f>IFERROR(VLOOKUP(A644,'HOL（2027年まで）'!$A:$C,3,0),"")</f>
        <v/>
      </c>
      <c r="F644" s="561"/>
      <c r="G644" s="561"/>
    </row>
    <row r="645" spans="1:7">
      <c r="A645" s="558">
        <v>46026</v>
      </c>
      <c r="B645" s="559">
        <f t="shared" si="30"/>
        <v>1</v>
      </c>
      <c r="C645" s="559">
        <f t="shared" si="31"/>
        <v>4</v>
      </c>
      <c r="D645" s="559" t="str">
        <f t="shared" si="32"/>
        <v>日</v>
      </c>
      <c r="E645" t="str">
        <f>IFERROR(VLOOKUP(A645,'HOL（2027年まで）'!$A:$C,3,0),"")</f>
        <v/>
      </c>
      <c r="F645" s="561"/>
      <c r="G645" s="561"/>
    </row>
    <row r="646" spans="1:7">
      <c r="A646" s="558">
        <v>46027</v>
      </c>
      <c r="B646" s="559">
        <f t="shared" si="30"/>
        <v>1</v>
      </c>
      <c r="C646" s="559">
        <f t="shared" si="31"/>
        <v>5</v>
      </c>
      <c r="D646" s="559" t="str">
        <f t="shared" si="32"/>
        <v>月</v>
      </c>
      <c r="E646" t="str">
        <f>IFERROR(VLOOKUP(A646,'HOL（2027年まで）'!$A:$C,3,0),"")</f>
        <v/>
      </c>
      <c r="F646" s="561"/>
      <c r="G646" s="561"/>
    </row>
    <row r="647" spans="1:7">
      <c r="A647" s="558">
        <v>46028</v>
      </c>
      <c r="B647" s="559">
        <f t="shared" si="30"/>
        <v>1</v>
      </c>
      <c r="C647" s="559">
        <f t="shared" si="31"/>
        <v>6</v>
      </c>
      <c r="D647" s="559" t="str">
        <f t="shared" si="32"/>
        <v>火</v>
      </c>
      <c r="E647" t="str">
        <f>IFERROR(VLOOKUP(A647,'HOL（2027年まで）'!$A:$C,3,0),"")</f>
        <v/>
      </c>
      <c r="F647" s="561"/>
      <c r="G647" s="561"/>
    </row>
    <row r="648" spans="1:7">
      <c r="A648" s="558">
        <v>46029</v>
      </c>
      <c r="B648" s="559">
        <f t="shared" si="30"/>
        <v>1</v>
      </c>
      <c r="C648" s="559">
        <f t="shared" si="31"/>
        <v>7</v>
      </c>
      <c r="D648" s="559" t="str">
        <f t="shared" si="32"/>
        <v>水</v>
      </c>
      <c r="E648" t="str">
        <f>IFERROR(VLOOKUP(A648,'HOL（2027年まで）'!$A:$C,3,0),"")</f>
        <v/>
      </c>
      <c r="F648" s="561"/>
      <c r="G648" s="561"/>
    </row>
    <row r="649" spans="1:7">
      <c r="A649" s="558">
        <v>46030</v>
      </c>
      <c r="B649" s="559">
        <f t="shared" si="30"/>
        <v>1</v>
      </c>
      <c r="C649" s="559">
        <f t="shared" si="31"/>
        <v>8</v>
      </c>
      <c r="D649" s="559" t="str">
        <f t="shared" si="32"/>
        <v>木</v>
      </c>
      <c r="E649" t="str">
        <f>IFERROR(VLOOKUP(A649,'HOL（2027年まで）'!$A:$C,3,0),"")</f>
        <v/>
      </c>
      <c r="F649" s="561"/>
      <c r="G649" s="561"/>
    </row>
    <row r="650" spans="1:7">
      <c r="A650" s="558">
        <v>46031</v>
      </c>
      <c r="B650" s="559">
        <f t="shared" si="30"/>
        <v>1</v>
      </c>
      <c r="C650" s="559">
        <f t="shared" si="31"/>
        <v>9</v>
      </c>
      <c r="D650" s="559" t="str">
        <f t="shared" si="32"/>
        <v>金</v>
      </c>
      <c r="E650" t="str">
        <f>IFERROR(VLOOKUP(A650,'HOL（2027年まで）'!$A:$C,3,0),"")</f>
        <v/>
      </c>
      <c r="F650" s="561"/>
      <c r="G650" s="561"/>
    </row>
    <row r="651" spans="1:7">
      <c r="A651" s="558">
        <v>46032</v>
      </c>
      <c r="B651" s="559">
        <f t="shared" si="30"/>
        <v>1</v>
      </c>
      <c r="C651" s="559">
        <f t="shared" si="31"/>
        <v>10</v>
      </c>
      <c r="D651" s="559" t="str">
        <f t="shared" si="32"/>
        <v>土</v>
      </c>
      <c r="E651" t="str">
        <f>IFERROR(VLOOKUP(A651,'HOL（2027年まで）'!$A:$C,3,0),"")</f>
        <v/>
      </c>
      <c r="F651" s="561"/>
      <c r="G651" s="561"/>
    </row>
    <row r="652" spans="1:7">
      <c r="A652" s="558">
        <v>46033</v>
      </c>
      <c r="B652" s="559">
        <f t="shared" si="30"/>
        <v>1</v>
      </c>
      <c r="C652" s="559">
        <f t="shared" si="31"/>
        <v>11</v>
      </c>
      <c r="D652" s="559" t="str">
        <f t="shared" si="32"/>
        <v>日</v>
      </c>
      <c r="E652" t="str">
        <f>IFERROR(VLOOKUP(A652,'HOL（2027年まで）'!$A:$C,3,0),"")</f>
        <v/>
      </c>
      <c r="F652" s="561"/>
      <c r="G652" s="561"/>
    </row>
    <row r="653" spans="1:7">
      <c r="A653" s="558">
        <v>46034</v>
      </c>
      <c r="B653" s="559">
        <f t="shared" si="30"/>
        <v>1</v>
      </c>
      <c r="C653" s="559">
        <f t="shared" si="31"/>
        <v>12</v>
      </c>
      <c r="D653" s="559" t="str">
        <f t="shared" si="32"/>
        <v>月</v>
      </c>
      <c r="E653" t="str">
        <f>IFERROR(VLOOKUP(A653,'HOL（2027年まで）'!$A:$C,3,0),"")</f>
        <v>成人の日</v>
      </c>
      <c r="F653" s="561"/>
      <c r="G653" s="561"/>
    </row>
    <row r="654" spans="1:7">
      <c r="A654" s="558">
        <v>46035</v>
      </c>
      <c r="B654" s="559">
        <f t="shared" si="30"/>
        <v>1</v>
      </c>
      <c r="C654" s="559">
        <f t="shared" si="31"/>
        <v>13</v>
      </c>
      <c r="D654" s="559" t="str">
        <f t="shared" si="32"/>
        <v>火</v>
      </c>
      <c r="E654" t="str">
        <f>IFERROR(VLOOKUP(A654,'HOL（2027年まで）'!$A:$C,3,0),"")</f>
        <v/>
      </c>
      <c r="F654" s="561"/>
      <c r="G654" s="561"/>
    </row>
    <row r="655" spans="1:7">
      <c r="A655" s="558">
        <v>46036</v>
      </c>
      <c r="B655" s="559">
        <f t="shared" si="30"/>
        <v>1</v>
      </c>
      <c r="C655" s="559">
        <f t="shared" si="31"/>
        <v>14</v>
      </c>
      <c r="D655" s="559" t="str">
        <f t="shared" si="32"/>
        <v>水</v>
      </c>
      <c r="E655" t="str">
        <f>IFERROR(VLOOKUP(A655,'HOL（2027年まで）'!$A:$C,3,0),"")</f>
        <v/>
      </c>
      <c r="F655" s="561"/>
      <c r="G655" s="561"/>
    </row>
    <row r="656" spans="1:7">
      <c r="A656" s="558">
        <v>46037</v>
      </c>
      <c r="B656" s="559">
        <f t="shared" si="30"/>
        <v>1</v>
      </c>
      <c r="C656" s="559">
        <f t="shared" si="31"/>
        <v>15</v>
      </c>
      <c r="D656" s="559" t="str">
        <f t="shared" si="32"/>
        <v>木</v>
      </c>
      <c r="E656" t="str">
        <f>IFERROR(VLOOKUP(A656,'HOL（2027年まで）'!$A:$C,3,0),"")</f>
        <v/>
      </c>
      <c r="F656" s="561"/>
      <c r="G656" s="561"/>
    </row>
    <row r="657" spans="1:7">
      <c r="A657" s="558">
        <v>46038</v>
      </c>
      <c r="B657" s="559">
        <f t="shared" si="30"/>
        <v>1</v>
      </c>
      <c r="C657" s="559">
        <f t="shared" si="31"/>
        <v>16</v>
      </c>
      <c r="D657" s="559" t="str">
        <f t="shared" si="32"/>
        <v>金</v>
      </c>
      <c r="E657" t="str">
        <f>IFERROR(VLOOKUP(A657,'HOL（2027年まで）'!$A:$C,3,0),"")</f>
        <v/>
      </c>
      <c r="F657" s="561"/>
      <c r="G657" s="561"/>
    </row>
    <row r="658" spans="1:7">
      <c r="A658" s="558">
        <v>46039</v>
      </c>
      <c r="B658" s="559">
        <f t="shared" si="30"/>
        <v>1</v>
      </c>
      <c r="C658" s="559">
        <f t="shared" si="31"/>
        <v>17</v>
      </c>
      <c r="D658" s="559" t="str">
        <f t="shared" si="32"/>
        <v>土</v>
      </c>
      <c r="E658" t="str">
        <f>IFERROR(VLOOKUP(A658,'HOL（2027年まで）'!$A:$C,3,0),"")</f>
        <v/>
      </c>
      <c r="F658" s="561"/>
      <c r="G658" s="561"/>
    </row>
    <row r="659" spans="1:7">
      <c r="A659" s="558">
        <v>46040</v>
      </c>
      <c r="B659" s="559">
        <f t="shared" si="30"/>
        <v>1</v>
      </c>
      <c r="C659" s="559">
        <f t="shared" si="31"/>
        <v>18</v>
      </c>
      <c r="D659" s="559" t="str">
        <f t="shared" si="32"/>
        <v>日</v>
      </c>
      <c r="E659" t="str">
        <f>IFERROR(VLOOKUP(A659,'HOL（2027年まで）'!$A:$C,3,0),"")</f>
        <v/>
      </c>
      <c r="F659" s="561"/>
      <c r="G659" s="561"/>
    </row>
    <row r="660" spans="1:7">
      <c r="A660" s="558">
        <v>46041</v>
      </c>
      <c r="B660" s="559">
        <f t="shared" si="30"/>
        <v>1</v>
      </c>
      <c r="C660" s="559">
        <f t="shared" si="31"/>
        <v>19</v>
      </c>
      <c r="D660" s="559" t="str">
        <f t="shared" si="32"/>
        <v>月</v>
      </c>
      <c r="E660" t="str">
        <f>IFERROR(VLOOKUP(A660,'HOL（2027年まで）'!$A:$C,3,0),"")</f>
        <v/>
      </c>
      <c r="F660" s="561"/>
      <c r="G660" s="561"/>
    </row>
    <row r="661" spans="1:7">
      <c r="A661" s="558">
        <v>46042</v>
      </c>
      <c r="B661" s="559">
        <f t="shared" si="30"/>
        <v>1</v>
      </c>
      <c r="C661" s="559">
        <f t="shared" si="31"/>
        <v>20</v>
      </c>
      <c r="D661" s="559" t="str">
        <f t="shared" si="32"/>
        <v>火</v>
      </c>
      <c r="E661" t="str">
        <f>IFERROR(VLOOKUP(A661,'HOL（2027年まで）'!$A:$C,3,0),"")</f>
        <v/>
      </c>
      <c r="F661" s="561"/>
      <c r="G661" s="561"/>
    </row>
    <row r="662" spans="1:7">
      <c r="A662" s="558">
        <v>46043</v>
      </c>
      <c r="B662" s="559">
        <f t="shared" si="30"/>
        <v>1</v>
      </c>
      <c r="C662" s="559">
        <f t="shared" si="31"/>
        <v>21</v>
      </c>
      <c r="D662" s="559" t="str">
        <f t="shared" si="32"/>
        <v>水</v>
      </c>
      <c r="E662" t="str">
        <f>IFERROR(VLOOKUP(A662,'HOL（2027年まで）'!$A:$C,3,0),"")</f>
        <v/>
      </c>
      <c r="F662" s="561"/>
      <c r="G662" s="561"/>
    </row>
    <row r="663" spans="1:7">
      <c r="A663" s="558">
        <v>46044</v>
      </c>
      <c r="B663" s="559">
        <f t="shared" si="30"/>
        <v>1</v>
      </c>
      <c r="C663" s="559">
        <f t="shared" si="31"/>
        <v>22</v>
      </c>
      <c r="D663" s="559" t="str">
        <f t="shared" si="32"/>
        <v>木</v>
      </c>
      <c r="E663" t="str">
        <f>IFERROR(VLOOKUP(A663,'HOL（2027年まで）'!$A:$C,3,0),"")</f>
        <v/>
      </c>
      <c r="F663" s="561"/>
      <c r="G663" s="561"/>
    </row>
    <row r="664" spans="1:7">
      <c r="A664" s="558">
        <v>46045</v>
      </c>
      <c r="B664" s="559">
        <f t="shared" si="30"/>
        <v>1</v>
      </c>
      <c r="C664" s="559">
        <f t="shared" si="31"/>
        <v>23</v>
      </c>
      <c r="D664" s="559" t="str">
        <f t="shared" si="32"/>
        <v>金</v>
      </c>
      <c r="E664" t="str">
        <f>IFERROR(VLOOKUP(A664,'HOL（2027年まで）'!$A:$C,3,0),"")</f>
        <v/>
      </c>
      <c r="F664" s="561"/>
      <c r="G664" s="561"/>
    </row>
    <row r="665" spans="1:7">
      <c r="A665" s="558">
        <v>46046</v>
      </c>
      <c r="B665" s="559">
        <f t="shared" si="30"/>
        <v>1</v>
      </c>
      <c r="C665" s="559">
        <f t="shared" si="31"/>
        <v>24</v>
      </c>
      <c r="D665" s="559" t="str">
        <f t="shared" si="32"/>
        <v>土</v>
      </c>
      <c r="E665" t="str">
        <f>IFERROR(VLOOKUP(A665,'HOL（2027年まで）'!$A:$C,3,0),"")</f>
        <v/>
      </c>
      <c r="F665" s="561"/>
      <c r="G665" s="561"/>
    </row>
    <row r="666" spans="1:7">
      <c r="A666" s="558">
        <v>46047</v>
      </c>
      <c r="B666" s="559">
        <f t="shared" si="30"/>
        <v>1</v>
      </c>
      <c r="C666" s="559">
        <f t="shared" si="31"/>
        <v>25</v>
      </c>
      <c r="D666" s="559" t="str">
        <f t="shared" si="32"/>
        <v>日</v>
      </c>
      <c r="E666" t="str">
        <f>IFERROR(VLOOKUP(A666,'HOL（2027年まで）'!$A:$C,3,0),"")</f>
        <v/>
      </c>
      <c r="F666" s="561"/>
      <c r="G666" s="561"/>
    </row>
    <row r="667" spans="1:7">
      <c r="A667" s="558">
        <v>46048</v>
      </c>
      <c r="B667" s="559">
        <f t="shared" si="30"/>
        <v>1</v>
      </c>
      <c r="C667" s="559">
        <f t="shared" si="31"/>
        <v>26</v>
      </c>
      <c r="D667" s="559" t="str">
        <f t="shared" si="32"/>
        <v>月</v>
      </c>
      <c r="E667" t="str">
        <f>IFERROR(VLOOKUP(A667,'HOL（2027年まで）'!$A:$C,3,0),"")</f>
        <v/>
      </c>
      <c r="F667" s="561"/>
      <c r="G667" s="561"/>
    </row>
    <row r="668" spans="1:7">
      <c r="A668" s="558">
        <v>46049</v>
      </c>
      <c r="B668" s="559">
        <f t="shared" si="30"/>
        <v>1</v>
      </c>
      <c r="C668" s="559">
        <f t="shared" si="31"/>
        <v>27</v>
      </c>
      <c r="D668" s="559" t="str">
        <f t="shared" si="32"/>
        <v>火</v>
      </c>
      <c r="E668" t="str">
        <f>IFERROR(VLOOKUP(A668,'HOL（2027年まで）'!$A:$C,3,0),"")</f>
        <v/>
      </c>
      <c r="F668" s="561"/>
      <c r="G668" s="561"/>
    </row>
    <row r="669" spans="1:7">
      <c r="A669" s="558">
        <v>46050</v>
      </c>
      <c r="B669" s="559">
        <f t="shared" si="30"/>
        <v>1</v>
      </c>
      <c r="C669" s="559">
        <f t="shared" si="31"/>
        <v>28</v>
      </c>
      <c r="D669" s="559" t="str">
        <f t="shared" si="32"/>
        <v>水</v>
      </c>
      <c r="E669" t="str">
        <f>IFERROR(VLOOKUP(A669,'HOL（2027年まで）'!$A:$C,3,0),"")</f>
        <v/>
      </c>
      <c r="F669" s="561"/>
      <c r="G669" s="561"/>
    </row>
    <row r="670" spans="1:7">
      <c r="A670" s="558">
        <v>46051</v>
      </c>
      <c r="B670" s="559">
        <f t="shared" si="30"/>
        <v>1</v>
      </c>
      <c r="C670" s="559">
        <f t="shared" si="31"/>
        <v>29</v>
      </c>
      <c r="D670" s="559" t="str">
        <f t="shared" si="32"/>
        <v>木</v>
      </c>
      <c r="E670" t="str">
        <f>IFERROR(VLOOKUP(A670,'HOL（2027年まで）'!$A:$C,3,0),"")</f>
        <v/>
      </c>
      <c r="F670" s="561"/>
      <c r="G670" s="561"/>
    </row>
    <row r="671" spans="1:7">
      <c r="A671" s="558">
        <v>46052</v>
      </c>
      <c r="B671" s="559">
        <f t="shared" si="30"/>
        <v>1</v>
      </c>
      <c r="C671" s="559">
        <f t="shared" si="31"/>
        <v>30</v>
      </c>
      <c r="D671" s="559" t="str">
        <f t="shared" si="32"/>
        <v>金</v>
      </c>
      <c r="E671" t="str">
        <f>IFERROR(VLOOKUP(A671,'HOL（2027年まで）'!$A:$C,3,0),"")</f>
        <v/>
      </c>
      <c r="F671" s="561"/>
      <c r="G671" s="561"/>
    </row>
    <row r="672" spans="1:7">
      <c r="A672" s="558">
        <v>46053</v>
      </c>
      <c r="B672" s="559">
        <f t="shared" si="30"/>
        <v>1</v>
      </c>
      <c r="C672" s="559">
        <f t="shared" si="31"/>
        <v>31</v>
      </c>
      <c r="D672" s="559" t="str">
        <f t="shared" si="32"/>
        <v>土</v>
      </c>
      <c r="E672" t="str">
        <f>IFERROR(VLOOKUP(A672,'HOL（2027年まで）'!$A:$C,3,0),"")</f>
        <v/>
      </c>
      <c r="F672" s="561"/>
      <c r="G672" s="561"/>
    </row>
    <row r="673" spans="1:7">
      <c r="A673" s="558">
        <v>46054</v>
      </c>
      <c r="B673" s="559">
        <f t="shared" si="30"/>
        <v>2</v>
      </c>
      <c r="C673" s="559">
        <f t="shared" si="31"/>
        <v>1</v>
      </c>
      <c r="D673" s="559" t="str">
        <f t="shared" si="32"/>
        <v>日</v>
      </c>
      <c r="E673" t="str">
        <f>IFERROR(VLOOKUP(A673,'HOL（2027年まで）'!$A:$C,3,0),"")</f>
        <v/>
      </c>
      <c r="F673" s="561"/>
      <c r="G673" s="561"/>
    </row>
    <row r="674" spans="1:7">
      <c r="A674" s="558">
        <v>46055</v>
      </c>
      <c r="B674" s="559">
        <f t="shared" si="30"/>
        <v>2</v>
      </c>
      <c r="C674" s="559">
        <f t="shared" si="31"/>
        <v>2</v>
      </c>
      <c r="D674" s="559" t="str">
        <f t="shared" si="32"/>
        <v>月</v>
      </c>
      <c r="E674" t="str">
        <f>IFERROR(VLOOKUP(A674,'HOL（2027年まで）'!$A:$C,3,0),"")</f>
        <v/>
      </c>
      <c r="F674" s="561"/>
      <c r="G674" s="561"/>
    </row>
    <row r="675" spans="1:7">
      <c r="A675" s="558">
        <v>46056</v>
      </c>
      <c r="B675" s="559">
        <f t="shared" si="30"/>
        <v>2</v>
      </c>
      <c r="C675" s="559">
        <f t="shared" si="31"/>
        <v>3</v>
      </c>
      <c r="D675" s="559" t="str">
        <f t="shared" si="32"/>
        <v>火</v>
      </c>
      <c r="E675" t="str">
        <f>IFERROR(VLOOKUP(A675,'HOL（2027年まで）'!$A:$C,3,0),"")</f>
        <v/>
      </c>
      <c r="F675" s="561"/>
      <c r="G675" s="561"/>
    </row>
    <row r="676" spans="1:7">
      <c r="A676" s="558">
        <v>46057</v>
      </c>
      <c r="B676" s="559">
        <f t="shared" si="30"/>
        <v>2</v>
      </c>
      <c r="C676" s="559">
        <f t="shared" si="31"/>
        <v>4</v>
      </c>
      <c r="D676" s="559" t="str">
        <f t="shared" si="32"/>
        <v>水</v>
      </c>
      <c r="E676" t="str">
        <f>IFERROR(VLOOKUP(A676,'HOL（2027年まで）'!$A:$C,3,0),"")</f>
        <v/>
      </c>
      <c r="F676" s="561"/>
      <c r="G676" s="561"/>
    </row>
    <row r="677" spans="1:7">
      <c r="A677" s="558">
        <v>46058</v>
      </c>
      <c r="B677" s="559">
        <f t="shared" si="30"/>
        <v>2</v>
      </c>
      <c r="C677" s="559">
        <f t="shared" si="31"/>
        <v>5</v>
      </c>
      <c r="D677" s="559" t="str">
        <f t="shared" si="32"/>
        <v>木</v>
      </c>
      <c r="E677" t="str">
        <f>IFERROR(VLOOKUP(A677,'HOL（2027年まで）'!$A:$C,3,0),"")</f>
        <v/>
      </c>
      <c r="F677" s="561"/>
      <c r="G677" s="561"/>
    </row>
    <row r="678" spans="1:7">
      <c r="A678" s="558">
        <v>46059</v>
      </c>
      <c r="B678" s="559">
        <f t="shared" si="30"/>
        <v>2</v>
      </c>
      <c r="C678" s="559">
        <f t="shared" si="31"/>
        <v>6</v>
      </c>
      <c r="D678" s="559" t="str">
        <f t="shared" si="32"/>
        <v>金</v>
      </c>
      <c r="E678" t="str">
        <f>IFERROR(VLOOKUP(A678,'HOL（2027年まで）'!$A:$C,3,0),"")</f>
        <v/>
      </c>
      <c r="F678" s="561"/>
      <c r="G678" s="561"/>
    </row>
    <row r="679" spans="1:7">
      <c r="A679" s="558">
        <v>46060</v>
      </c>
      <c r="B679" s="559">
        <f t="shared" si="30"/>
        <v>2</v>
      </c>
      <c r="C679" s="559">
        <f t="shared" si="31"/>
        <v>7</v>
      </c>
      <c r="D679" s="559" t="str">
        <f t="shared" si="32"/>
        <v>土</v>
      </c>
      <c r="E679" t="str">
        <f>IFERROR(VLOOKUP(A679,'HOL（2027年まで）'!$A:$C,3,0),"")</f>
        <v/>
      </c>
      <c r="F679" s="561"/>
      <c r="G679" s="561"/>
    </row>
    <row r="680" spans="1:7">
      <c r="A680" s="558">
        <v>46061</v>
      </c>
      <c r="B680" s="559">
        <f t="shared" si="30"/>
        <v>2</v>
      </c>
      <c r="C680" s="559">
        <f t="shared" si="31"/>
        <v>8</v>
      </c>
      <c r="D680" s="559" t="str">
        <f t="shared" si="32"/>
        <v>日</v>
      </c>
      <c r="E680" t="str">
        <f>IFERROR(VLOOKUP(A680,'HOL（2027年まで）'!$A:$C,3,0),"")</f>
        <v/>
      </c>
      <c r="F680" s="561"/>
      <c r="G680" s="561"/>
    </row>
    <row r="681" spans="1:7">
      <c r="A681" s="558">
        <v>46062</v>
      </c>
      <c r="B681" s="559">
        <f t="shared" si="30"/>
        <v>2</v>
      </c>
      <c r="C681" s="559">
        <f t="shared" si="31"/>
        <v>9</v>
      </c>
      <c r="D681" s="559" t="str">
        <f t="shared" si="32"/>
        <v>月</v>
      </c>
      <c r="E681" t="str">
        <f>IFERROR(VLOOKUP(A681,'HOL（2027年まで）'!$A:$C,3,0),"")</f>
        <v/>
      </c>
      <c r="F681" s="561"/>
      <c r="G681" s="561"/>
    </row>
    <row r="682" spans="1:7">
      <c r="A682" s="558">
        <v>46063</v>
      </c>
      <c r="B682" s="559">
        <f t="shared" si="30"/>
        <v>2</v>
      </c>
      <c r="C682" s="559">
        <f t="shared" si="31"/>
        <v>10</v>
      </c>
      <c r="D682" s="559" t="str">
        <f t="shared" si="32"/>
        <v>火</v>
      </c>
      <c r="E682" t="str">
        <f>IFERROR(VLOOKUP(A682,'HOL（2027年まで）'!$A:$C,3,0),"")</f>
        <v/>
      </c>
      <c r="F682" s="561"/>
      <c r="G682" s="561"/>
    </row>
    <row r="683" spans="1:7">
      <c r="A683" s="558">
        <v>46064</v>
      </c>
      <c r="B683" s="559">
        <f t="shared" si="30"/>
        <v>2</v>
      </c>
      <c r="C683" s="559">
        <f t="shared" si="31"/>
        <v>11</v>
      </c>
      <c r="D683" s="559" t="str">
        <f t="shared" si="32"/>
        <v>水</v>
      </c>
      <c r="E683" t="str">
        <f>IFERROR(VLOOKUP(A683,'HOL（2027年まで）'!$A:$C,3,0),"")</f>
        <v>建国記念の日</v>
      </c>
      <c r="F683" s="561"/>
      <c r="G683" s="561"/>
    </row>
    <row r="684" spans="1:7">
      <c r="A684" s="558">
        <v>46065</v>
      </c>
      <c r="B684" s="559">
        <f t="shared" si="30"/>
        <v>2</v>
      </c>
      <c r="C684" s="559">
        <f t="shared" si="31"/>
        <v>12</v>
      </c>
      <c r="D684" s="559" t="str">
        <f t="shared" si="32"/>
        <v>木</v>
      </c>
      <c r="E684" t="str">
        <f>IFERROR(VLOOKUP(A684,'HOL（2027年まで）'!$A:$C,3,0),"")</f>
        <v/>
      </c>
      <c r="F684" s="561"/>
      <c r="G684" s="561"/>
    </row>
    <row r="685" spans="1:7">
      <c r="A685" s="558">
        <v>46066</v>
      </c>
      <c r="B685" s="559">
        <f t="shared" si="30"/>
        <v>2</v>
      </c>
      <c r="C685" s="559">
        <f t="shared" si="31"/>
        <v>13</v>
      </c>
      <c r="D685" s="559" t="str">
        <f t="shared" si="32"/>
        <v>金</v>
      </c>
      <c r="E685" t="str">
        <f>IFERROR(VLOOKUP(A685,'HOL（2027年まで）'!$A:$C,3,0),"")</f>
        <v/>
      </c>
      <c r="F685" s="561"/>
      <c r="G685" s="561"/>
    </row>
    <row r="686" spans="1:7">
      <c r="A686" s="558">
        <v>46067</v>
      </c>
      <c r="B686" s="559">
        <f t="shared" si="30"/>
        <v>2</v>
      </c>
      <c r="C686" s="559">
        <f t="shared" si="31"/>
        <v>14</v>
      </c>
      <c r="D686" s="559" t="str">
        <f t="shared" si="32"/>
        <v>土</v>
      </c>
      <c r="E686" t="str">
        <f>IFERROR(VLOOKUP(A686,'HOL（2027年まで）'!$A:$C,3,0),"")</f>
        <v/>
      </c>
      <c r="F686" s="561"/>
      <c r="G686" s="561"/>
    </row>
    <row r="687" spans="1:7">
      <c r="A687" s="558">
        <v>46068</v>
      </c>
      <c r="B687" s="559">
        <f t="shared" si="30"/>
        <v>2</v>
      </c>
      <c r="C687" s="559">
        <f t="shared" si="31"/>
        <v>15</v>
      </c>
      <c r="D687" s="559" t="str">
        <f t="shared" si="32"/>
        <v>日</v>
      </c>
      <c r="E687" t="str">
        <f>IFERROR(VLOOKUP(A687,'HOL（2027年まで）'!$A:$C,3,0),"")</f>
        <v/>
      </c>
      <c r="F687" s="561"/>
      <c r="G687" s="561"/>
    </row>
    <row r="688" spans="1:7">
      <c r="A688" s="558">
        <v>46069</v>
      </c>
      <c r="B688" s="559">
        <f t="shared" si="30"/>
        <v>2</v>
      </c>
      <c r="C688" s="559">
        <f t="shared" si="31"/>
        <v>16</v>
      </c>
      <c r="D688" s="559" t="str">
        <f t="shared" si="32"/>
        <v>月</v>
      </c>
      <c r="E688" t="str">
        <f>IFERROR(VLOOKUP(A688,'HOL（2027年まで）'!$A:$C,3,0),"")</f>
        <v/>
      </c>
      <c r="F688" s="561"/>
      <c r="G688" s="561"/>
    </row>
    <row r="689" spans="1:7">
      <c r="A689" s="558">
        <v>46070</v>
      </c>
      <c r="B689" s="559">
        <f t="shared" si="30"/>
        <v>2</v>
      </c>
      <c r="C689" s="559">
        <f t="shared" si="31"/>
        <v>17</v>
      </c>
      <c r="D689" s="559" t="str">
        <f t="shared" si="32"/>
        <v>火</v>
      </c>
      <c r="E689" t="str">
        <f>IFERROR(VLOOKUP(A689,'HOL（2027年まで）'!$A:$C,3,0),"")</f>
        <v/>
      </c>
      <c r="F689" s="561"/>
      <c r="G689" s="561"/>
    </row>
    <row r="690" spans="1:7">
      <c r="A690" s="558">
        <v>46071</v>
      </c>
      <c r="B690" s="559">
        <f t="shared" si="30"/>
        <v>2</v>
      </c>
      <c r="C690" s="559">
        <f t="shared" si="31"/>
        <v>18</v>
      </c>
      <c r="D690" s="559" t="str">
        <f t="shared" si="32"/>
        <v>水</v>
      </c>
      <c r="E690" t="str">
        <f>IFERROR(VLOOKUP(A690,'HOL（2027年まで）'!$A:$C,3,0),"")</f>
        <v/>
      </c>
      <c r="F690" s="561"/>
      <c r="G690" s="561"/>
    </row>
    <row r="691" spans="1:7">
      <c r="A691" s="558">
        <v>46072</v>
      </c>
      <c r="B691" s="559">
        <f t="shared" si="30"/>
        <v>2</v>
      </c>
      <c r="C691" s="559">
        <f t="shared" si="31"/>
        <v>19</v>
      </c>
      <c r="D691" s="559" t="str">
        <f t="shared" si="32"/>
        <v>木</v>
      </c>
      <c r="E691" t="str">
        <f>IFERROR(VLOOKUP(A691,'HOL（2027年まで）'!$A:$C,3,0),"")</f>
        <v/>
      </c>
      <c r="F691" s="561"/>
      <c r="G691" s="561"/>
    </row>
    <row r="692" spans="1:7">
      <c r="A692" s="558">
        <v>46073</v>
      </c>
      <c r="B692" s="559">
        <f t="shared" si="30"/>
        <v>2</v>
      </c>
      <c r="C692" s="559">
        <f t="shared" si="31"/>
        <v>20</v>
      </c>
      <c r="D692" s="559" t="str">
        <f t="shared" si="32"/>
        <v>金</v>
      </c>
      <c r="E692" t="str">
        <f>IFERROR(VLOOKUP(A692,'HOL（2027年まで）'!$A:$C,3,0),"")</f>
        <v/>
      </c>
      <c r="F692" s="561"/>
      <c r="G692" s="561"/>
    </row>
    <row r="693" spans="1:7">
      <c r="A693" s="558">
        <v>46074</v>
      </c>
      <c r="B693" s="559">
        <f t="shared" si="30"/>
        <v>2</v>
      </c>
      <c r="C693" s="559">
        <f t="shared" si="31"/>
        <v>21</v>
      </c>
      <c r="D693" s="559" t="str">
        <f t="shared" si="32"/>
        <v>土</v>
      </c>
      <c r="E693" t="str">
        <f>IFERROR(VLOOKUP(A693,'HOL（2027年まで）'!$A:$C,3,0),"")</f>
        <v/>
      </c>
      <c r="F693" s="561"/>
      <c r="G693" s="561"/>
    </row>
    <row r="694" spans="1:7">
      <c r="A694" s="558">
        <v>46075</v>
      </c>
      <c r="B694" s="559">
        <f t="shared" si="30"/>
        <v>2</v>
      </c>
      <c r="C694" s="559">
        <f t="shared" si="31"/>
        <v>22</v>
      </c>
      <c r="D694" s="559" t="str">
        <f t="shared" si="32"/>
        <v>日</v>
      </c>
      <c r="E694" t="str">
        <f>IFERROR(VLOOKUP(A694,'HOL（2027年まで）'!$A:$C,3,0),"")</f>
        <v/>
      </c>
      <c r="F694" s="561"/>
      <c r="G694" s="561"/>
    </row>
    <row r="695" spans="1:7">
      <c r="A695" s="558">
        <v>46076</v>
      </c>
      <c r="B695" s="559">
        <f t="shared" si="30"/>
        <v>2</v>
      </c>
      <c r="C695" s="559">
        <f t="shared" si="31"/>
        <v>23</v>
      </c>
      <c r="D695" s="559" t="str">
        <f t="shared" si="32"/>
        <v>月</v>
      </c>
      <c r="E695" t="str">
        <f>IFERROR(VLOOKUP(A695,'HOL（2027年まで）'!$A:$C,3,0),"")</f>
        <v>天皇誕生日</v>
      </c>
      <c r="F695" s="561"/>
      <c r="G695" s="561"/>
    </row>
    <row r="696" spans="1:7">
      <c r="A696" s="558">
        <v>46077</v>
      </c>
      <c r="B696" s="559">
        <f t="shared" si="30"/>
        <v>2</v>
      </c>
      <c r="C696" s="559">
        <f t="shared" si="31"/>
        <v>24</v>
      </c>
      <c r="D696" s="559" t="str">
        <f t="shared" si="32"/>
        <v>火</v>
      </c>
      <c r="E696" t="str">
        <f>IFERROR(VLOOKUP(A696,'HOL（2027年まで）'!$A:$C,3,0),"")</f>
        <v/>
      </c>
      <c r="F696" s="561"/>
      <c r="G696" s="561"/>
    </row>
    <row r="697" spans="1:7">
      <c r="A697" s="558">
        <v>46078</v>
      </c>
      <c r="B697" s="559">
        <f t="shared" si="30"/>
        <v>2</v>
      </c>
      <c r="C697" s="559">
        <f t="shared" si="31"/>
        <v>25</v>
      </c>
      <c r="D697" s="559" t="str">
        <f t="shared" si="32"/>
        <v>水</v>
      </c>
      <c r="E697" t="str">
        <f>IFERROR(VLOOKUP(A697,'HOL（2027年まで）'!$A:$C,3,0),"")</f>
        <v/>
      </c>
      <c r="F697" s="561"/>
      <c r="G697" s="561"/>
    </row>
    <row r="698" spans="1:7">
      <c r="A698" s="558">
        <v>46079</v>
      </c>
      <c r="B698" s="559">
        <f t="shared" si="30"/>
        <v>2</v>
      </c>
      <c r="C698" s="559">
        <f t="shared" si="31"/>
        <v>26</v>
      </c>
      <c r="D698" s="559" t="str">
        <f t="shared" si="32"/>
        <v>木</v>
      </c>
      <c r="E698" t="str">
        <f>IFERROR(VLOOKUP(A698,'HOL（2027年まで）'!$A:$C,3,0),"")</f>
        <v/>
      </c>
      <c r="F698" s="561"/>
      <c r="G698" s="561"/>
    </row>
    <row r="699" spans="1:7">
      <c r="A699" s="558">
        <v>46080</v>
      </c>
      <c r="B699" s="559">
        <f t="shared" si="30"/>
        <v>2</v>
      </c>
      <c r="C699" s="559">
        <f t="shared" si="31"/>
        <v>27</v>
      </c>
      <c r="D699" s="559" t="str">
        <f t="shared" si="32"/>
        <v>金</v>
      </c>
      <c r="E699" t="str">
        <f>IFERROR(VLOOKUP(A699,'HOL（2027年まで）'!$A:$C,3,0),"")</f>
        <v/>
      </c>
      <c r="F699" s="561"/>
      <c r="G699" s="561"/>
    </row>
    <row r="700" spans="1:7">
      <c r="A700" s="558">
        <v>46081</v>
      </c>
      <c r="B700" s="559">
        <f t="shared" si="30"/>
        <v>2</v>
      </c>
      <c r="C700" s="559">
        <f t="shared" si="31"/>
        <v>28</v>
      </c>
      <c r="D700" s="559" t="str">
        <f t="shared" si="32"/>
        <v>土</v>
      </c>
      <c r="E700" t="str">
        <f>IFERROR(VLOOKUP(A700,'HOL（2027年まで）'!$A:$C,3,0),"")</f>
        <v/>
      </c>
      <c r="F700" s="561"/>
      <c r="G700" s="561"/>
    </row>
    <row r="701" spans="1:7">
      <c r="A701" s="558">
        <v>46082</v>
      </c>
      <c r="B701" s="559">
        <f t="shared" si="30"/>
        <v>3</v>
      </c>
      <c r="C701" s="559">
        <f t="shared" si="31"/>
        <v>1</v>
      </c>
      <c r="D701" s="559" t="str">
        <f t="shared" si="32"/>
        <v>日</v>
      </c>
      <c r="E701" t="str">
        <f>IFERROR(VLOOKUP(A701,'HOL（2027年まで）'!$A:$C,3,0),"")</f>
        <v/>
      </c>
      <c r="F701" s="561"/>
      <c r="G701" s="561"/>
    </row>
    <row r="702" spans="1:7">
      <c r="A702" s="558">
        <v>46083</v>
      </c>
      <c r="B702" s="559">
        <f t="shared" si="30"/>
        <v>3</v>
      </c>
      <c r="C702" s="559">
        <f t="shared" si="31"/>
        <v>2</v>
      </c>
      <c r="D702" s="559" t="str">
        <f t="shared" si="32"/>
        <v>月</v>
      </c>
      <c r="E702" t="str">
        <f>IFERROR(VLOOKUP(A702,'HOL（2027年まで）'!$A:$C,3,0),"")</f>
        <v/>
      </c>
      <c r="F702" s="561"/>
      <c r="G702" s="561"/>
    </row>
    <row r="703" spans="1:7">
      <c r="A703" s="558">
        <v>46084</v>
      </c>
      <c r="B703" s="559">
        <f t="shared" si="30"/>
        <v>3</v>
      </c>
      <c r="C703" s="559">
        <f t="shared" si="31"/>
        <v>3</v>
      </c>
      <c r="D703" s="559" t="str">
        <f t="shared" si="32"/>
        <v>火</v>
      </c>
      <c r="E703" t="str">
        <f>IFERROR(VLOOKUP(A703,'HOL（2027年まで）'!$A:$C,3,0),"")</f>
        <v/>
      </c>
      <c r="F703" s="561"/>
      <c r="G703" s="561"/>
    </row>
    <row r="704" spans="1:7">
      <c r="A704" s="558">
        <v>46085</v>
      </c>
      <c r="B704" s="559">
        <f t="shared" si="30"/>
        <v>3</v>
      </c>
      <c r="C704" s="559">
        <f t="shared" si="31"/>
        <v>4</v>
      </c>
      <c r="D704" s="559" t="str">
        <f t="shared" si="32"/>
        <v>水</v>
      </c>
      <c r="E704" t="str">
        <f>IFERROR(VLOOKUP(A704,'HOL（2027年まで）'!$A:$C,3,0),"")</f>
        <v/>
      </c>
      <c r="F704" s="561"/>
      <c r="G704" s="561"/>
    </row>
    <row r="705" spans="1:7">
      <c r="A705" s="558">
        <v>46086</v>
      </c>
      <c r="B705" s="559">
        <f t="shared" si="30"/>
        <v>3</v>
      </c>
      <c r="C705" s="559">
        <f t="shared" si="31"/>
        <v>5</v>
      </c>
      <c r="D705" s="559" t="str">
        <f t="shared" si="32"/>
        <v>木</v>
      </c>
      <c r="E705" t="str">
        <f>IFERROR(VLOOKUP(A705,'HOL（2027年まで）'!$A:$C,3,0),"")</f>
        <v/>
      </c>
      <c r="F705" s="561"/>
      <c r="G705" s="561"/>
    </row>
    <row r="706" spans="1:7">
      <c r="A706" s="558">
        <v>46087</v>
      </c>
      <c r="B706" s="559">
        <f t="shared" ref="B706:B769" si="33">MONTH(A706)</f>
        <v>3</v>
      </c>
      <c r="C706" s="559">
        <f t="shared" ref="C706:C769" si="34">DAY(A706)</f>
        <v>6</v>
      </c>
      <c r="D706" s="559" t="str">
        <f t="shared" ref="D706:D769" si="35">TEXT(A706,"aaa")</f>
        <v>金</v>
      </c>
      <c r="E706" t="str">
        <f>IFERROR(VLOOKUP(A706,'HOL（2027年まで）'!$A:$C,3,0),"")</f>
        <v/>
      </c>
      <c r="F706" s="561"/>
      <c r="G706" s="561"/>
    </row>
    <row r="707" spans="1:7">
      <c r="A707" s="558">
        <v>46088</v>
      </c>
      <c r="B707" s="559">
        <f t="shared" si="33"/>
        <v>3</v>
      </c>
      <c r="C707" s="559">
        <f t="shared" si="34"/>
        <v>7</v>
      </c>
      <c r="D707" s="559" t="str">
        <f t="shared" si="35"/>
        <v>土</v>
      </c>
      <c r="E707" t="str">
        <f>IFERROR(VLOOKUP(A707,'HOL（2027年まで）'!$A:$C,3,0),"")</f>
        <v/>
      </c>
      <c r="F707" s="561"/>
      <c r="G707" s="561"/>
    </row>
    <row r="708" spans="1:7">
      <c r="A708" s="558">
        <v>46089</v>
      </c>
      <c r="B708" s="559">
        <f t="shared" si="33"/>
        <v>3</v>
      </c>
      <c r="C708" s="559">
        <f t="shared" si="34"/>
        <v>8</v>
      </c>
      <c r="D708" s="559" t="str">
        <f t="shared" si="35"/>
        <v>日</v>
      </c>
      <c r="E708" t="str">
        <f>IFERROR(VLOOKUP(A708,'HOL（2027年まで）'!$A:$C,3,0),"")</f>
        <v/>
      </c>
      <c r="F708" s="561"/>
      <c r="G708" s="561"/>
    </row>
    <row r="709" spans="1:7">
      <c r="A709" s="558">
        <v>46090</v>
      </c>
      <c r="B709" s="559">
        <f t="shared" si="33"/>
        <v>3</v>
      </c>
      <c r="C709" s="559">
        <f t="shared" si="34"/>
        <v>9</v>
      </c>
      <c r="D709" s="559" t="str">
        <f t="shared" si="35"/>
        <v>月</v>
      </c>
      <c r="E709" t="str">
        <f>IFERROR(VLOOKUP(A709,'HOL（2027年まで）'!$A:$C,3,0),"")</f>
        <v/>
      </c>
      <c r="F709" s="561"/>
      <c r="G709" s="561"/>
    </row>
    <row r="710" spans="1:7">
      <c r="A710" s="558">
        <v>46091</v>
      </c>
      <c r="B710" s="559">
        <f t="shared" si="33"/>
        <v>3</v>
      </c>
      <c r="C710" s="559">
        <f t="shared" si="34"/>
        <v>10</v>
      </c>
      <c r="D710" s="559" t="str">
        <f t="shared" si="35"/>
        <v>火</v>
      </c>
      <c r="E710" t="str">
        <f>IFERROR(VLOOKUP(A710,'HOL（2027年まで）'!$A:$C,3,0),"")</f>
        <v/>
      </c>
      <c r="F710" s="561"/>
      <c r="G710" s="561"/>
    </row>
    <row r="711" spans="1:7">
      <c r="A711" s="558">
        <v>46092</v>
      </c>
      <c r="B711" s="559">
        <f t="shared" si="33"/>
        <v>3</v>
      </c>
      <c r="C711" s="559">
        <f t="shared" si="34"/>
        <v>11</v>
      </c>
      <c r="D711" s="559" t="str">
        <f t="shared" si="35"/>
        <v>水</v>
      </c>
      <c r="E711" t="str">
        <f>IFERROR(VLOOKUP(A711,'HOL（2027年まで）'!$A:$C,3,0),"")</f>
        <v/>
      </c>
      <c r="F711" s="561"/>
      <c r="G711" s="561"/>
    </row>
    <row r="712" spans="1:7">
      <c r="A712" s="558">
        <v>46093</v>
      </c>
      <c r="B712" s="559">
        <f t="shared" si="33"/>
        <v>3</v>
      </c>
      <c r="C712" s="559">
        <f t="shared" si="34"/>
        <v>12</v>
      </c>
      <c r="D712" s="559" t="str">
        <f t="shared" si="35"/>
        <v>木</v>
      </c>
      <c r="E712" t="str">
        <f>IFERROR(VLOOKUP(A712,'HOL（2027年まで）'!$A:$C,3,0),"")</f>
        <v/>
      </c>
      <c r="F712" s="561"/>
      <c r="G712" s="561"/>
    </row>
    <row r="713" spans="1:7">
      <c r="A713" s="558">
        <v>46094</v>
      </c>
      <c r="B713" s="559">
        <f t="shared" si="33"/>
        <v>3</v>
      </c>
      <c r="C713" s="559">
        <f t="shared" si="34"/>
        <v>13</v>
      </c>
      <c r="D713" s="559" t="str">
        <f t="shared" si="35"/>
        <v>金</v>
      </c>
      <c r="E713" t="str">
        <f>IFERROR(VLOOKUP(A713,'HOL（2027年まで）'!$A:$C,3,0),"")</f>
        <v/>
      </c>
      <c r="F713" s="561"/>
      <c r="G713" s="561"/>
    </row>
    <row r="714" spans="1:7">
      <c r="A714" s="558">
        <v>46095</v>
      </c>
      <c r="B714" s="559">
        <f t="shared" si="33"/>
        <v>3</v>
      </c>
      <c r="C714" s="559">
        <f t="shared" si="34"/>
        <v>14</v>
      </c>
      <c r="D714" s="559" t="str">
        <f t="shared" si="35"/>
        <v>土</v>
      </c>
      <c r="E714" t="str">
        <f>IFERROR(VLOOKUP(A714,'HOL（2027年まで）'!$A:$C,3,0),"")</f>
        <v/>
      </c>
      <c r="F714" s="561"/>
      <c r="G714" s="561"/>
    </row>
    <row r="715" spans="1:7">
      <c r="A715" s="558">
        <v>46096</v>
      </c>
      <c r="B715" s="559">
        <f t="shared" si="33"/>
        <v>3</v>
      </c>
      <c r="C715" s="559">
        <f t="shared" si="34"/>
        <v>15</v>
      </c>
      <c r="D715" s="559" t="str">
        <f t="shared" si="35"/>
        <v>日</v>
      </c>
      <c r="E715" t="str">
        <f>IFERROR(VLOOKUP(A715,'HOL（2027年まで）'!$A:$C,3,0),"")</f>
        <v/>
      </c>
      <c r="F715" s="561"/>
      <c r="G715" s="561"/>
    </row>
    <row r="716" spans="1:7">
      <c r="A716" s="558">
        <v>46097</v>
      </c>
      <c r="B716" s="559">
        <f t="shared" si="33"/>
        <v>3</v>
      </c>
      <c r="C716" s="559">
        <f t="shared" si="34"/>
        <v>16</v>
      </c>
      <c r="D716" s="559" t="str">
        <f t="shared" si="35"/>
        <v>月</v>
      </c>
      <c r="E716" t="str">
        <f>IFERROR(VLOOKUP(A716,'HOL（2027年まで）'!$A:$C,3,0),"")</f>
        <v/>
      </c>
      <c r="F716" s="561"/>
      <c r="G716" s="561"/>
    </row>
    <row r="717" spans="1:7">
      <c r="A717" s="558">
        <v>46098</v>
      </c>
      <c r="B717" s="559">
        <f t="shared" si="33"/>
        <v>3</v>
      </c>
      <c r="C717" s="559">
        <f t="shared" si="34"/>
        <v>17</v>
      </c>
      <c r="D717" s="559" t="str">
        <f t="shared" si="35"/>
        <v>火</v>
      </c>
      <c r="E717" t="str">
        <f>IFERROR(VLOOKUP(A717,'HOL（2027年まで）'!$A:$C,3,0),"")</f>
        <v/>
      </c>
      <c r="F717" s="561"/>
      <c r="G717" s="561"/>
    </row>
    <row r="718" spans="1:7">
      <c r="A718" s="558">
        <v>46099</v>
      </c>
      <c r="B718" s="559">
        <f t="shared" si="33"/>
        <v>3</v>
      </c>
      <c r="C718" s="559">
        <f t="shared" si="34"/>
        <v>18</v>
      </c>
      <c r="D718" s="559" t="str">
        <f t="shared" si="35"/>
        <v>水</v>
      </c>
      <c r="E718" t="str">
        <f>IFERROR(VLOOKUP(A718,'HOL（2027年まで）'!$A:$C,3,0),"")</f>
        <v/>
      </c>
      <c r="F718" s="561"/>
      <c r="G718" s="561"/>
    </row>
    <row r="719" spans="1:7">
      <c r="A719" s="558">
        <v>46100</v>
      </c>
      <c r="B719" s="559">
        <f t="shared" si="33"/>
        <v>3</v>
      </c>
      <c r="C719" s="559">
        <f t="shared" si="34"/>
        <v>19</v>
      </c>
      <c r="D719" s="559" t="str">
        <f t="shared" si="35"/>
        <v>木</v>
      </c>
      <c r="E719" t="str">
        <f>IFERROR(VLOOKUP(A719,'HOL（2027年まで）'!$A:$C,3,0),"")</f>
        <v/>
      </c>
      <c r="F719" s="561"/>
      <c r="G719" s="561"/>
    </row>
    <row r="720" spans="1:7">
      <c r="A720" s="558">
        <v>46101</v>
      </c>
      <c r="B720" s="559">
        <f t="shared" si="33"/>
        <v>3</v>
      </c>
      <c r="C720" s="559">
        <f t="shared" si="34"/>
        <v>20</v>
      </c>
      <c r="D720" s="559" t="str">
        <f t="shared" si="35"/>
        <v>金</v>
      </c>
      <c r="E720" t="str">
        <f>IFERROR(VLOOKUP(A720,'HOL（2027年まで）'!$A:$C,3,0),"")</f>
        <v>春分の日</v>
      </c>
      <c r="F720" s="561"/>
      <c r="G720" s="561"/>
    </row>
    <row r="721" spans="1:7">
      <c r="A721" s="558">
        <v>46102</v>
      </c>
      <c r="B721" s="559">
        <f t="shared" si="33"/>
        <v>3</v>
      </c>
      <c r="C721" s="559">
        <f t="shared" si="34"/>
        <v>21</v>
      </c>
      <c r="D721" s="559" t="str">
        <f t="shared" si="35"/>
        <v>土</v>
      </c>
      <c r="E721" t="str">
        <f>IFERROR(VLOOKUP(A721,'HOL（2027年まで）'!$A:$C,3,0),"")</f>
        <v/>
      </c>
      <c r="F721" s="561"/>
      <c r="G721" s="561"/>
    </row>
    <row r="722" spans="1:7">
      <c r="A722" s="558">
        <v>46103</v>
      </c>
      <c r="B722" s="559">
        <f t="shared" si="33"/>
        <v>3</v>
      </c>
      <c r="C722" s="559">
        <f t="shared" si="34"/>
        <v>22</v>
      </c>
      <c r="D722" s="559" t="str">
        <f t="shared" si="35"/>
        <v>日</v>
      </c>
      <c r="E722" t="str">
        <f>IFERROR(VLOOKUP(A722,'HOL（2027年まで）'!$A:$C,3,0),"")</f>
        <v/>
      </c>
      <c r="F722" s="561"/>
      <c r="G722" s="561"/>
    </row>
    <row r="723" spans="1:7">
      <c r="A723" s="558">
        <v>46104</v>
      </c>
      <c r="B723" s="559">
        <f t="shared" si="33"/>
        <v>3</v>
      </c>
      <c r="C723" s="559">
        <f t="shared" si="34"/>
        <v>23</v>
      </c>
      <c r="D723" s="559" t="str">
        <f t="shared" si="35"/>
        <v>月</v>
      </c>
      <c r="E723" t="str">
        <f>IFERROR(VLOOKUP(A723,'HOL（2027年まで）'!$A:$C,3,0),"")</f>
        <v/>
      </c>
      <c r="F723" s="561"/>
      <c r="G723" s="561"/>
    </row>
    <row r="724" spans="1:7">
      <c r="A724" s="558">
        <v>46105</v>
      </c>
      <c r="B724" s="559">
        <f t="shared" si="33"/>
        <v>3</v>
      </c>
      <c r="C724" s="559">
        <f t="shared" si="34"/>
        <v>24</v>
      </c>
      <c r="D724" s="559" t="str">
        <f t="shared" si="35"/>
        <v>火</v>
      </c>
      <c r="E724" t="str">
        <f>IFERROR(VLOOKUP(A724,'HOL（2027年まで）'!$A:$C,3,0),"")</f>
        <v/>
      </c>
      <c r="F724" s="561"/>
      <c r="G724" s="561"/>
    </row>
    <row r="725" spans="1:7">
      <c r="A725" s="558">
        <v>46106</v>
      </c>
      <c r="B725" s="559">
        <f t="shared" si="33"/>
        <v>3</v>
      </c>
      <c r="C725" s="559">
        <f t="shared" si="34"/>
        <v>25</v>
      </c>
      <c r="D725" s="559" t="str">
        <f t="shared" si="35"/>
        <v>水</v>
      </c>
      <c r="E725" t="str">
        <f>IFERROR(VLOOKUP(A725,'HOL（2027年まで）'!$A:$C,3,0),"")</f>
        <v/>
      </c>
      <c r="F725" s="561"/>
      <c r="G725" s="561"/>
    </row>
    <row r="726" spans="1:7">
      <c r="A726" s="558">
        <v>46107</v>
      </c>
      <c r="B726" s="559">
        <f t="shared" si="33"/>
        <v>3</v>
      </c>
      <c r="C726" s="559">
        <f t="shared" si="34"/>
        <v>26</v>
      </c>
      <c r="D726" s="559" t="str">
        <f t="shared" si="35"/>
        <v>木</v>
      </c>
      <c r="E726" t="str">
        <f>IFERROR(VLOOKUP(A726,'HOL（2027年まで）'!$A:$C,3,0),"")</f>
        <v/>
      </c>
      <c r="F726" s="561"/>
      <c r="G726" s="561"/>
    </row>
    <row r="727" spans="1:7">
      <c r="A727" s="558">
        <v>46108</v>
      </c>
      <c r="B727" s="559">
        <f t="shared" si="33"/>
        <v>3</v>
      </c>
      <c r="C727" s="559">
        <f t="shared" si="34"/>
        <v>27</v>
      </c>
      <c r="D727" s="559" t="str">
        <f t="shared" si="35"/>
        <v>金</v>
      </c>
      <c r="E727" t="str">
        <f>IFERROR(VLOOKUP(A727,'HOL（2027年まで）'!$A:$C,3,0),"")</f>
        <v/>
      </c>
      <c r="F727" s="561"/>
      <c r="G727" s="561"/>
    </row>
    <row r="728" spans="1:7">
      <c r="A728" s="558">
        <v>46109</v>
      </c>
      <c r="B728" s="559">
        <f t="shared" si="33"/>
        <v>3</v>
      </c>
      <c r="C728" s="559">
        <f t="shared" si="34"/>
        <v>28</v>
      </c>
      <c r="D728" s="559" t="str">
        <f t="shared" si="35"/>
        <v>土</v>
      </c>
      <c r="E728" t="str">
        <f>IFERROR(VLOOKUP(A728,'HOL（2027年まで）'!$A:$C,3,0),"")</f>
        <v/>
      </c>
      <c r="F728" s="561"/>
      <c r="G728" s="561"/>
    </row>
    <row r="729" spans="1:7">
      <c r="A729" s="558">
        <v>46110</v>
      </c>
      <c r="B729" s="559">
        <f t="shared" si="33"/>
        <v>3</v>
      </c>
      <c r="C729" s="559">
        <f t="shared" si="34"/>
        <v>29</v>
      </c>
      <c r="D729" s="559" t="str">
        <f t="shared" si="35"/>
        <v>日</v>
      </c>
      <c r="E729" t="str">
        <f>IFERROR(VLOOKUP(A729,'HOL（2027年まで）'!$A:$C,3,0),"")</f>
        <v/>
      </c>
      <c r="F729" s="561"/>
      <c r="G729" s="561"/>
    </row>
    <row r="730" spans="1:7">
      <c r="A730" s="558">
        <v>46111</v>
      </c>
      <c r="B730" s="559">
        <f t="shared" si="33"/>
        <v>3</v>
      </c>
      <c r="C730" s="559">
        <f t="shared" si="34"/>
        <v>30</v>
      </c>
      <c r="D730" s="559" t="str">
        <f t="shared" si="35"/>
        <v>月</v>
      </c>
      <c r="E730" t="str">
        <f>IFERROR(VLOOKUP(A730,'HOL（2027年まで）'!$A:$C,3,0),"")</f>
        <v/>
      </c>
      <c r="F730" s="561"/>
      <c r="G730" s="561"/>
    </row>
    <row r="731" spans="1:7">
      <c r="A731" s="558">
        <v>46112</v>
      </c>
      <c r="B731" s="559">
        <f t="shared" si="33"/>
        <v>3</v>
      </c>
      <c r="C731" s="559">
        <f t="shared" si="34"/>
        <v>31</v>
      </c>
      <c r="D731" s="559" t="str">
        <f t="shared" si="35"/>
        <v>火</v>
      </c>
      <c r="E731" t="str">
        <f>IFERROR(VLOOKUP(A731,'HOL（2027年まで）'!$A:$C,3,0),"")</f>
        <v/>
      </c>
      <c r="F731" s="561"/>
      <c r="G731" s="561"/>
    </row>
    <row r="732" spans="1:7">
      <c r="A732" s="558">
        <v>46113</v>
      </c>
      <c r="B732" s="559">
        <f t="shared" si="33"/>
        <v>4</v>
      </c>
      <c r="C732" s="559">
        <f t="shared" si="34"/>
        <v>1</v>
      </c>
      <c r="D732" s="559" t="str">
        <f t="shared" si="35"/>
        <v>水</v>
      </c>
      <c r="E732" t="str">
        <f>IFERROR(VLOOKUP(A732,'HOL（2027年まで）'!$A:$C,3,0),"")</f>
        <v/>
      </c>
      <c r="F732" s="561"/>
      <c r="G732" s="561"/>
    </row>
    <row r="733" spans="1:7">
      <c r="A733" s="558">
        <v>46114</v>
      </c>
      <c r="B733" s="559">
        <f t="shared" si="33"/>
        <v>4</v>
      </c>
      <c r="C733" s="559">
        <f t="shared" si="34"/>
        <v>2</v>
      </c>
      <c r="D733" s="559" t="str">
        <f t="shared" si="35"/>
        <v>木</v>
      </c>
      <c r="E733" t="str">
        <f>IFERROR(VLOOKUP(A733,'HOL（2027年まで）'!$A:$C,3,0),"")</f>
        <v/>
      </c>
      <c r="F733" s="561"/>
      <c r="G733" s="561"/>
    </row>
    <row r="734" spans="1:7">
      <c r="A734" s="558">
        <v>46115</v>
      </c>
      <c r="B734" s="559">
        <f t="shared" si="33"/>
        <v>4</v>
      </c>
      <c r="C734" s="559">
        <f t="shared" si="34"/>
        <v>3</v>
      </c>
      <c r="D734" s="559" t="str">
        <f t="shared" si="35"/>
        <v>金</v>
      </c>
      <c r="E734" t="str">
        <f>IFERROR(VLOOKUP(A734,'HOL（2027年まで）'!$A:$C,3,0),"")</f>
        <v/>
      </c>
      <c r="F734" s="561"/>
      <c r="G734" s="561"/>
    </row>
    <row r="735" spans="1:7">
      <c r="A735" s="558">
        <v>46116</v>
      </c>
      <c r="B735" s="559">
        <f t="shared" si="33"/>
        <v>4</v>
      </c>
      <c r="C735" s="559">
        <f t="shared" si="34"/>
        <v>4</v>
      </c>
      <c r="D735" s="559" t="str">
        <f t="shared" si="35"/>
        <v>土</v>
      </c>
      <c r="E735" t="str">
        <f>IFERROR(VLOOKUP(A735,'HOL（2027年まで）'!$A:$C,3,0),"")</f>
        <v/>
      </c>
      <c r="F735" s="561"/>
      <c r="G735" s="561"/>
    </row>
    <row r="736" spans="1:7">
      <c r="A736" s="558">
        <v>46117</v>
      </c>
      <c r="B736" s="559">
        <f t="shared" si="33"/>
        <v>4</v>
      </c>
      <c r="C736" s="559">
        <f t="shared" si="34"/>
        <v>5</v>
      </c>
      <c r="D736" s="559" t="str">
        <f t="shared" si="35"/>
        <v>日</v>
      </c>
      <c r="E736" t="str">
        <f>IFERROR(VLOOKUP(A736,'HOL（2027年まで）'!$A:$C,3,0),"")</f>
        <v/>
      </c>
      <c r="F736" s="561"/>
      <c r="G736" s="561"/>
    </row>
    <row r="737" spans="1:7">
      <c r="A737" s="558">
        <v>46118</v>
      </c>
      <c r="B737" s="559">
        <f t="shared" si="33"/>
        <v>4</v>
      </c>
      <c r="C737" s="559">
        <f t="shared" si="34"/>
        <v>6</v>
      </c>
      <c r="D737" s="559" t="str">
        <f t="shared" si="35"/>
        <v>月</v>
      </c>
      <c r="E737" t="str">
        <f>IFERROR(VLOOKUP(A737,'HOL（2027年まで）'!$A:$C,3,0),"")</f>
        <v/>
      </c>
      <c r="F737" s="561"/>
      <c r="G737" s="561"/>
    </row>
    <row r="738" spans="1:7">
      <c r="A738" s="558">
        <v>46119</v>
      </c>
      <c r="B738" s="559">
        <f t="shared" si="33"/>
        <v>4</v>
      </c>
      <c r="C738" s="559">
        <f t="shared" si="34"/>
        <v>7</v>
      </c>
      <c r="D738" s="559" t="str">
        <f t="shared" si="35"/>
        <v>火</v>
      </c>
      <c r="E738" t="str">
        <f>IFERROR(VLOOKUP(A738,'HOL（2027年まで）'!$A:$C,3,0),"")</f>
        <v/>
      </c>
      <c r="F738" s="561"/>
      <c r="G738" s="561"/>
    </row>
    <row r="739" spans="1:7">
      <c r="A739" s="558">
        <v>46120</v>
      </c>
      <c r="B739" s="559">
        <f t="shared" si="33"/>
        <v>4</v>
      </c>
      <c r="C739" s="559">
        <f t="shared" si="34"/>
        <v>8</v>
      </c>
      <c r="D739" s="559" t="str">
        <f t="shared" si="35"/>
        <v>水</v>
      </c>
      <c r="E739" t="str">
        <f>IFERROR(VLOOKUP(A739,'HOL（2027年まで）'!$A:$C,3,0),"")</f>
        <v/>
      </c>
      <c r="F739" s="561"/>
      <c r="G739" s="561"/>
    </row>
    <row r="740" spans="1:7">
      <c r="A740" s="558">
        <v>46121</v>
      </c>
      <c r="B740" s="559">
        <f t="shared" si="33"/>
        <v>4</v>
      </c>
      <c r="C740" s="559">
        <f t="shared" si="34"/>
        <v>9</v>
      </c>
      <c r="D740" s="559" t="str">
        <f t="shared" si="35"/>
        <v>木</v>
      </c>
      <c r="E740" t="str">
        <f>IFERROR(VLOOKUP(A740,'HOL（2027年まで）'!$A:$C,3,0),"")</f>
        <v/>
      </c>
      <c r="F740" s="561"/>
      <c r="G740" s="561"/>
    </row>
    <row r="741" spans="1:7">
      <c r="A741" s="558">
        <v>46122</v>
      </c>
      <c r="B741" s="559">
        <f t="shared" si="33"/>
        <v>4</v>
      </c>
      <c r="C741" s="559">
        <f t="shared" si="34"/>
        <v>10</v>
      </c>
      <c r="D741" s="559" t="str">
        <f t="shared" si="35"/>
        <v>金</v>
      </c>
      <c r="E741" t="str">
        <f>IFERROR(VLOOKUP(A741,'HOL（2027年まで）'!$A:$C,3,0),"")</f>
        <v/>
      </c>
      <c r="F741" s="561"/>
      <c r="G741" s="561"/>
    </row>
    <row r="742" spans="1:7">
      <c r="A742" s="558">
        <v>46123</v>
      </c>
      <c r="B742" s="559">
        <f t="shared" si="33"/>
        <v>4</v>
      </c>
      <c r="C742" s="559">
        <f t="shared" si="34"/>
        <v>11</v>
      </c>
      <c r="D742" s="559" t="str">
        <f t="shared" si="35"/>
        <v>土</v>
      </c>
      <c r="E742" t="str">
        <f>IFERROR(VLOOKUP(A742,'HOL（2027年まで）'!$A:$C,3,0),"")</f>
        <v/>
      </c>
      <c r="F742" s="561"/>
      <c r="G742" s="561"/>
    </row>
    <row r="743" spans="1:7">
      <c r="A743" s="558">
        <v>46124</v>
      </c>
      <c r="B743" s="559">
        <f t="shared" si="33"/>
        <v>4</v>
      </c>
      <c r="C743" s="559">
        <f t="shared" si="34"/>
        <v>12</v>
      </c>
      <c r="D743" s="559" t="str">
        <f t="shared" si="35"/>
        <v>日</v>
      </c>
      <c r="E743" t="str">
        <f>IFERROR(VLOOKUP(A743,'HOL（2027年まで）'!$A:$C,3,0),"")</f>
        <v/>
      </c>
      <c r="F743" s="561"/>
      <c r="G743" s="561"/>
    </row>
    <row r="744" spans="1:7">
      <c r="A744" s="558">
        <v>46125</v>
      </c>
      <c r="B744" s="559">
        <f t="shared" si="33"/>
        <v>4</v>
      </c>
      <c r="C744" s="559">
        <f t="shared" si="34"/>
        <v>13</v>
      </c>
      <c r="D744" s="559" t="str">
        <f t="shared" si="35"/>
        <v>月</v>
      </c>
      <c r="E744" t="str">
        <f>IFERROR(VLOOKUP(A744,'HOL（2027年まで）'!$A:$C,3,0),"")</f>
        <v/>
      </c>
      <c r="F744" s="561"/>
      <c r="G744" s="561"/>
    </row>
    <row r="745" spans="1:7">
      <c r="A745" s="558">
        <v>46126</v>
      </c>
      <c r="B745" s="559">
        <f t="shared" si="33"/>
        <v>4</v>
      </c>
      <c r="C745" s="559">
        <f t="shared" si="34"/>
        <v>14</v>
      </c>
      <c r="D745" s="559" t="str">
        <f t="shared" si="35"/>
        <v>火</v>
      </c>
      <c r="E745" t="str">
        <f>IFERROR(VLOOKUP(A745,'HOL（2027年まで）'!$A:$C,3,0),"")</f>
        <v/>
      </c>
      <c r="F745" s="561"/>
      <c r="G745" s="561"/>
    </row>
    <row r="746" spans="1:7">
      <c r="A746" s="558">
        <v>46127</v>
      </c>
      <c r="B746" s="559">
        <f t="shared" si="33"/>
        <v>4</v>
      </c>
      <c r="C746" s="559">
        <f t="shared" si="34"/>
        <v>15</v>
      </c>
      <c r="D746" s="559" t="str">
        <f t="shared" si="35"/>
        <v>水</v>
      </c>
      <c r="E746" t="str">
        <f>IFERROR(VLOOKUP(A746,'HOL（2027年まで）'!$A:$C,3,0),"")</f>
        <v/>
      </c>
      <c r="F746" s="561"/>
      <c r="G746" s="561"/>
    </row>
    <row r="747" spans="1:7">
      <c r="A747" s="558">
        <v>46128</v>
      </c>
      <c r="B747" s="559">
        <f t="shared" si="33"/>
        <v>4</v>
      </c>
      <c r="C747" s="559">
        <f t="shared" si="34"/>
        <v>16</v>
      </c>
      <c r="D747" s="559" t="str">
        <f t="shared" si="35"/>
        <v>木</v>
      </c>
      <c r="E747" t="str">
        <f>IFERROR(VLOOKUP(A747,'HOL（2027年まで）'!$A:$C,3,0),"")</f>
        <v/>
      </c>
      <c r="F747" s="561"/>
      <c r="G747" s="561"/>
    </row>
    <row r="748" spans="1:7">
      <c r="A748" s="558">
        <v>46129</v>
      </c>
      <c r="B748" s="559">
        <f t="shared" si="33"/>
        <v>4</v>
      </c>
      <c r="C748" s="559">
        <f t="shared" si="34"/>
        <v>17</v>
      </c>
      <c r="D748" s="559" t="str">
        <f t="shared" si="35"/>
        <v>金</v>
      </c>
      <c r="E748" t="str">
        <f>IFERROR(VLOOKUP(A748,'HOL（2027年まで）'!$A:$C,3,0),"")</f>
        <v/>
      </c>
      <c r="F748" s="561"/>
      <c r="G748" s="561"/>
    </row>
    <row r="749" spans="1:7">
      <c r="A749" s="558">
        <v>46130</v>
      </c>
      <c r="B749" s="559">
        <f t="shared" si="33"/>
        <v>4</v>
      </c>
      <c r="C749" s="559">
        <f t="shared" si="34"/>
        <v>18</v>
      </c>
      <c r="D749" s="559" t="str">
        <f t="shared" si="35"/>
        <v>土</v>
      </c>
      <c r="E749" t="str">
        <f>IFERROR(VLOOKUP(A749,'HOL（2027年まで）'!$A:$C,3,0),"")</f>
        <v/>
      </c>
      <c r="F749" s="561"/>
      <c r="G749" s="561"/>
    </row>
    <row r="750" spans="1:7">
      <c r="A750" s="558">
        <v>46131</v>
      </c>
      <c r="B750" s="559">
        <f t="shared" si="33"/>
        <v>4</v>
      </c>
      <c r="C750" s="559">
        <f t="shared" si="34"/>
        <v>19</v>
      </c>
      <c r="D750" s="559" t="str">
        <f t="shared" si="35"/>
        <v>日</v>
      </c>
      <c r="E750" t="str">
        <f>IFERROR(VLOOKUP(A750,'HOL（2027年まで）'!$A:$C,3,0),"")</f>
        <v/>
      </c>
      <c r="F750" s="561"/>
      <c r="G750" s="561"/>
    </row>
    <row r="751" spans="1:7">
      <c r="A751" s="558">
        <v>46132</v>
      </c>
      <c r="B751" s="559">
        <f t="shared" si="33"/>
        <v>4</v>
      </c>
      <c r="C751" s="559">
        <f t="shared" si="34"/>
        <v>20</v>
      </c>
      <c r="D751" s="559" t="str">
        <f t="shared" si="35"/>
        <v>月</v>
      </c>
      <c r="E751" t="str">
        <f>IFERROR(VLOOKUP(A751,'HOL（2027年まで）'!$A:$C,3,0),"")</f>
        <v/>
      </c>
      <c r="F751" s="561"/>
      <c r="G751" s="561"/>
    </row>
    <row r="752" spans="1:7">
      <c r="A752" s="558">
        <v>46133</v>
      </c>
      <c r="B752" s="559">
        <f t="shared" si="33"/>
        <v>4</v>
      </c>
      <c r="C752" s="559">
        <f t="shared" si="34"/>
        <v>21</v>
      </c>
      <c r="D752" s="559" t="str">
        <f t="shared" si="35"/>
        <v>火</v>
      </c>
      <c r="E752" t="str">
        <f>IFERROR(VLOOKUP(A752,'HOL（2027年まで）'!$A:$C,3,0),"")</f>
        <v/>
      </c>
      <c r="F752" s="561"/>
      <c r="G752" s="561"/>
    </row>
    <row r="753" spans="1:7">
      <c r="A753" s="558">
        <v>46134</v>
      </c>
      <c r="B753" s="559">
        <f t="shared" si="33"/>
        <v>4</v>
      </c>
      <c r="C753" s="559">
        <f t="shared" si="34"/>
        <v>22</v>
      </c>
      <c r="D753" s="559" t="str">
        <f t="shared" si="35"/>
        <v>水</v>
      </c>
      <c r="E753" t="str">
        <f>IFERROR(VLOOKUP(A753,'HOL（2027年まで）'!$A:$C,3,0),"")</f>
        <v/>
      </c>
      <c r="F753" s="561"/>
      <c r="G753" s="561"/>
    </row>
    <row r="754" spans="1:7">
      <c r="A754" s="558">
        <v>46135</v>
      </c>
      <c r="B754" s="559">
        <f t="shared" si="33"/>
        <v>4</v>
      </c>
      <c r="C754" s="559">
        <f t="shared" si="34"/>
        <v>23</v>
      </c>
      <c r="D754" s="559" t="str">
        <f t="shared" si="35"/>
        <v>木</v>
      </c>
      <c r="E754" t="str">
        <f>IFERROR(VLOOKUP(A754,'HOL（2027年まで）'!$A:$C,3,0),"")</f>
        <v/>
      </c>
      <c r="F754" s="561"/>
      <c r="G754" s="561"/>
    </row>
    <row r="755" spans="1:7">
      <c r="A755" s="558">
        <v>46136</v>
      </c>
      <c r="B755" s="559">
        <f t="shared" si="33"/>
        <v>4</v>
      </c>
      <c r="C755" s="559">
        <f t="shared" si="34"/>
        <v>24</v>
      </c>
      <c r="D755" s="559" t="str">
        <f t="shared" si="35"/>
        <v>金</v>
      </c>
      <c r="E755" t="str">
        <f>IFERROR(VLOOKUP(A755,'HOL（2027年まで）'!$A:$C,3,0),"")</f>
        <v/>
      </c>
      <c r="F755" s="561"/>
      <c r="G755" s="561"/>
    </row>
    <row r="756" spans="1:7">
      <c r="A756" s="558">
        <v>46137</v>
      </c>
      <c r="B756" s="559">
        <f t="shared" si="33"/>
        <v>4</v>
      </c>
      <c r="C756" s="559">
        <f t="shared" si="34"/>
        <v>25</v>
      </c>
      <c r="D756" s="559" t="str">
        <f t="shared" si="35"/>
        <v>土</v>
      </c>
      <c r="E756" t="str">
        <f>IFERROR(VLOOKUP(A756,'HOL（2027年まで）'!$A:$C,3,0),"")</f>
        <v/>
      </c>
      <c r="F756" s="561"/>
      <c r="G756" s="561"/>
    </row>
    <row r="757" spans="1:7">
      <c r="A757" s="558">
        <v>46138</v>
      </c>
      <c r="B757" s="559">
        <f t="shared" si="33"/>
        <v>4</v>
      </c>
      <c r="C757" s="559">
        <f t="shared" si="34"/>
        <v>26</v>
      </c>
      <c r="D757" s="559" t="str">
        <f t="shared" si="35"/>
        <v>日</v>
      </c>
      <c r="E757" t="str">
        <f>IFERROR(VLOOKUP(A757,'HOL（2027年まで）'!$A:$C,3,0),"")</f>
        <v/>
      </c>
      <c r="F757" s="561"/>
      <c r="G757" s="561"/>
    </row>
    <row r="758" spans="1:7">
      <c r="A758" s="558">
        <v>46139</v>
      </c>
      <c r="B758" s="559">
        <f t="shared" si="33"/>
        <v>4</v>
      </c>
      <c r="C758" s="559">
        <f t="shared" si="34"/>
        <v>27</v>
      </c>
      <c r="D758" s="559" t="str">
        <f t="shared" si="35"/>
        <v>月</v>
      </c>
      <c r="E758" t="str">
        <f>IFERROR(VLOOKUP(A758,'HOL（2027年まで）'!$A:$C,3,0),"")</f>
        <v/>
      </c>
      <c r="F758" s="561"/>
      <c r="G758" s="561"/>
    </row>
    <row r="759" spans="1:7">
      <c r="A759" s="558">
        <v>46140</v>
      </c>
      <c r="B759" s="559">
        <f t="shared" si="33"/>
        <v>4</v>
      </c>
      <c r="C759" s="559">
        <f t="shared" si="34"/>
        <v>28</v>
      </c>
      <c r="D759" s="559" t="str">
        <f t="shared" si="35"/>
        <v>火</v>
      </c>
      <c r="E759" t="str">
        <f>IFERROR(VLOOKUP(A759,'HOL（2027年まで）'!$A:$C,3,0),"")</f>
        <v/>
      </c>
      <c r="F759" s="561"/>
      <c r="G759" s="561"/>
    </row>
    <row r="760" spans="1:7">
      <c r="A760" s="558">
        <v>46141</v>
      </c>
      <c r="B760" s="559">
        <f t="shared" si="33"/>
        <v>4</v>
      </c>
      <c r="C760" s="559">
        <f t="shared" si="34"/>
        <v>29</v>
      </c>
      <c r="D760" s="559" t="str">
        <f t="shared" si="35"/>
        <v>水</v>
      </c>
      <c r="E760" t="str">
        <f>IFERROR(VLOOKUP(A760,'HOL（2027年まで）'!$A:$C,3,0),"")</f>
        <v>昭和の日</v>
      </c>
      <c r="F760" s="561"/>
      <c r="G760" s="561"/>
    </row>
    <row r="761" spans="1:7">
      <c r="A761" s="558">
        <v>46142</v>
      </c>
      <c r="B761" s="559">
        <f t="shared" si="33"/>
        <v>4</v>
      </c>
      <c r="C761" s="559">
        <f t="shared" si="34"/>
        <v>30</v>
      </c>
      <c r="D761" s="559" t="str">
        <f t="shared" si="35"/>
        <v>木</v>
      </c>
      <c r="E761" t="str">
        <f>IFERROR(VLOOKUP(A761,'HOL（2027年まで）'!$A:$C,3,0),"")</f>
        <v/>
      </c>
      <c r="F761" s="561"/>
      <c r="G761" s="561"/>
    </row>
    <row r="762" spans="1:7">
      <c r="A762" s="558">
        <v>46143</v>
      </c>
      <c r="B762" s="559">
        <f t="shared" si="33"/>
        <v>5</v>
      </c>
      <c r="C762" s="559">
        <f t="shared" si="34"/>
        <v>1</v>
      </c>
      <c r="D762" s="559" t="str">
        <f t="shared" si="35"/>
        <v>金</v>
      </c>
      <c r="E762" t="str">
        <f>IFERROR(VLOOKUP(A762,'HOL（2027年まで）'!$A:$C,3,0),"")</f>
        <v/>
      </c>
      <c r="F762" s="561"/>
      <c r="G762" s="561"/>
    </row>
    <row r="763" spans="1:7">
      <c r="A763" s="558">
        <v>46144</v>
      </c>
      <c r="B763" s="559">
        <f t="shared" si="33"/>
        <v>5</v>
      </c>
      <c r="C763" s="559">
        <f t="shared" si="34"/>
        <v>2</v>
      </c>
      <c r="D763" s="559" t="str">
        <f t="shared" si="35"/>
        <v>土</v>
      </c>
      <c r="E763" t="str">
        <f>IFERROR(VLOOKUP(A763,'HOL（2027年まで）'!$A:$C,3,0),"")</f>
        <v/>
      </c>
      <c r="F763" s="561"/>
      <c r="G763" s="561"/>
    </row>
    <row r="764" spans="1:7">
      <c r="A764" s="558">
        <v>46145</v>
      </c>
      <c r="B764" s="559">
        <f t="shared" si="33"/>
        <v>5</v>
      </c>
      <c r="C764" s="559">
        <f t="shared" si="34"/>
        <v>3</v>
      </c>
      <c r="D764" s="559" t="str">
        <f t="shared" si="35"/>
        <v>日</v>
      </c>
      <c r="E764" t="str">
        <f>IFERROR(VLOOKUP(A764,'HOL（2027年まで）'!$A:$C,3,0),"")</f>
        <v>憲法記念日</v>
      </c>
      <c r="F764" s="561"/>
      <c r="G764" s="561"/>
    </row>
    <row r="765" spans="1:7">
      <c r="A765" s="558">
        <v>46146</v>
      </c>
      <c r="B765" s="559">
        <f t="shared" si="33"/>
        <v>5</v>
      </c>
      <c r="C765" s="559">
        <f t="shared" si="34"/>
        <v>4</v>
      </c>
      <c r="D765" s="559" t="str">
        <f t="shared" si="35"/>
        <v>月</v>
      </c>
      <c r="E765" t="str">
        <f>IFERROR(VLOOKUP(A765,'HOL（2027年まで）'!$A:$C,3,0),"")</f>
        <v>みどりの日</v>
      </c>
      <c r="F765" s="561"/>
      <c r="G765" s="561"/>
    </row>
    <row r="766" spans="1:7">
      <c r="A766" s="558">
        <v>46147</v>
      </c>
      <c r="B766" s="559">
        <f t="shared" si="33"/>
        <v>5</v>
      </c>
      <c r="C766" s="559">
        <f t="shared" si="34"/>
        <v>5</v>
      </c>
      <c r="D766" s="559" t="str">
        <f t="shared" si="35"/>
        <v>火</v>
      </c>
      <c r="E766" t="str">
        <f>IFERROR(VLOOKUP(A766,'HOL（2027年まで）'!$A:$C,3,0),"")</f>
        <v>こどもの日</v>
      </c>
      <c r="F766" s="561"/>
      <c r="G766" s="561"/>
    </row>
    <row r="767" spans="1:7">
      <c r="A767" s="558">
        <v>46148</v>
      </c>
      <c r="B767" s="559">
        <f t="shared" si="33"/>
        <v>5</v>
      </c>
      <c r="C767" s="559">
        <f t="shared" si="34"/>
        <v>6</v>
      </c>
      <c r="D767" s="559" t="str">
        <f t="shared" si="35"/>
        <v>水</v>
      </c>
      <c r="E767" t="str">
        <f>IFERROR(VLOOKUP(A767,'HOL（2027年まで）'!$A:$C,3,0),"")</f>
        <v>振替休日</v>
      </c>
      <c r="F767" s="561"/>
      <c r="G767" s="561"/>
    </row>
    <row r="768" spans="1:7">
      <c r="A768" s="558">
        <v>46149</v>
      </c>
      <c r="B768" s="559">
        <f t="shared" si="33"/>
        <v>5</v>
      </c>
      <c r="C768" s="559">
        <f t="shared" si="34"/>
        <v>7</v>
      </c>
      <c r="D768" s="559" t="str">
        <f t="shared" si="35"/>
        <v>木</v>
      </c>
      <c r="E768" t="str">
        <f>IFERROR(VLOOKUP(A768,'HOL（2027年まで）'!$A:$C,3,0),"")</f>
        <v/>
      </c>
      <c r="F768" s="561"/>
      <c r="G768" s="561"/>
    </row>
    <row r="769" spans="1:7">
      <c r="A769" s="558">
        <v>46150</v>
      </c>
      <c r="B769" s="559">
        <f t="shared" si="33"/>
        <v>5</v>
      </c>
      <c r="C769" s="559">
        <f t="shared" si="34"/>
        <v>8</v>
      </c>
      <c r="D769" s="559" t="str">
        <f t="shared" si="35"/>
        <v>金</v>
      </c>
      <c r="E769" t="str">
        <f>IFERROR(VLOOKUP(A769,'HOL（2027年まで）'!$A:$C,3,0),"")</f>
        <v/>
      </c>
      <c r="F769" s="561"/>
      <c r="G769" s="561"/>
    </row>
    <row r="770" spans="1:7">
      <c r="A770" s="558">
        <v>46151</v>
      </c>
      <c r="B770" s="559">
        <f t="shared" ref="B770:B833" si="36">MONTH(A770)</f>
        <v>5</v>
      </c>
      <c r="C770" s="559">
        <f t="shared" ref="C770:C833" si="37">DAY(A770)</f>
        <v>9</v>
      </c>
      <c r="D770" s="559" t="str">
        <f t="shared" ref="D770:D833" si="38">TEXT(A770,"aaa")</f>
        <v>土</v>
      </c>
      <c r="E770" t="str">
        <f>IFERROR(VLOOKUP(A770,'HOL（2027年まで）'!$A:$C,3,0),"")</f>
        <v/>
      </c>
      <c r="F770" s="561"/>
      <c r="G770" s="561"/>
    </row>
    <row r="771" spans="1:7">
      <c r="A771" s="558">
        <v>46152</v>
      </c>
      <c r="B771" s="559">
        <f t="shared" si="36"/>
        <v>5</v>
      </c>
      <c r="C771" s="559">
        <f t="shared" si="37"/>
        <v>10</v>
      </c>
      <c r="D771" s="559" t="str">
        <f t="shared" si="38"/>
        <v>日</v>
      </c>
      <c r="E771" t="str">
        <f>IFERROR(VLOOKUP(A771,'HOL（2027年まで）'!$A:$C,3,0),"")</f>
        <v/>
      </c>
      <c r="F771" s="561"/>
      <c r="G771" s="561"/>
    </row>
    <row r="772" spans="1:7">
      <c r="A772" s="558">
        <v>46153</v>
      </c>
      <c r="B772" s="559">
        <f t="shared" si="36"/>
        <v>5</v>
      </c>
      <c r="C772" s="559">
        <f t="shared" si="37"/>
        <v>11</v>
      </c>
      <c r="D772" s="559" t="str">
        <f t="shared" si="38"/>
        <v>月</v>
      </c>
      <c r="E772" t="str">
        <f>IFERROR(VLOOKUP(A772,'HOL（2027年まで）'!$A:$C,3,0),"")</f>
        <v/>
      </c>
      <c r="F772" s="561"/>
      <c r="G772" s="561"/>
    </row>
    <row r="773" spans="1:7">
      <c r="A773" s="558">
        <v>46154</v>
      </c>
      <c r="B773" s="559">
        <f t="shared" si="36"/>
        <v>5</v>
      </c>
      <c r="C773" s="559">
        <f t="shared" si="37"/>
        <v>12</v>
      </c>
      <c r="D773" s="559" t="str">
        <f t="shared" si="38"/>
        <v>火</v>
      </c>
      <c r="E773" t="str">
        <f>IFERROR(VLOOKUP(A773,'HOL（2027年まで）'!$A:$C,3,0),"")</f>
        <v/>
      </c>
      <c r="F773" s="561"/>
      <c r="G773" s="561"/>
    </row>
    <row r="774" spans="1:7">
      <c r="A774" s="558">
        <v>46155</v>
      </c>
      <c r="B774" s="559">
        <f t="shared" si="36"/>
        <v>5</v>
      </c>
      <c r="C774" s="559">
        <f t="shared" si="37"/>
        <v>13</v>
      </c>
      <c r="D774" s="559" t="str">
        <f t="shared" si="38"/>
        <v>水</v>
      </c>
      <c r="E774" t="str">
        <f>IFERROR(VLOOKUP(A774,'HOL（2027年まで）'!$A:$C,3,0),"")</f>
        <v/>
      </c>
      <c r="F774" s="561"/>
      <c r="G774" s="561"/>
    </row>
    <row r="775" spans="1:7">
      <c r="A775" s="558">
        <v>46156</v>
      </c>
      <c r="B775" s="559">
        <f t="shared" si="36"/>
        <v>5</v>
      </c>
      <c r="C775" s="559">
        <f t="shared" si="37"/>
        <v>14</v>
      </c>
      <c r="D775" s="559" t="str">
        <f t="shared" si="38"/>
        <v>木</v>
      </c>
      <c r="E775" t="str">
        <f>IFERROR(VLOOKUP(A775,'HOL（2027年まで）'!$A:$C,3,0),"")</f>
        <v/>
      </c>
      <c r="F775" s="561"/>
      <c r="G775" s="561"/>
    </row>
    <row r="776" spans="1:7">
      <c r="A776" s="558">
        <v>46157</v>
      </c>
      <c r="B776" s="559">
        <f t="shared" si="36"/>
        <v>5</v>
      </c>
      <c r="C776" s="559">
        <f t="shared" si="37"/>
        <v>15</v>
      </c>
      <c r="D776" s="559" t="str">
        <f t="shared" si="38"/>
        <v>金</v>
      </c>
      <c r="E776" t="str">
        <f>IFERROR(VLOOKUP(A776,'HOL（2027年まで）'!$A:$C,3,0),"")</f>
        <v/>
      </c>
      <c r="F776" s="561"/>
      <c r="G776" s="561"/>
    </row>
    <row r="777" spans="1:7">
      <c r="A777" s="558">
        <v>46158</v>
      </c>
      <c r="B777" s="559">
        <f t="shared" si="36"/>
        <v>5</v>
      </c>
      <c r="C777" s="559">
        <f t="shared" si="37"/>
        <v>16</v>
      </c>
      <c r="D777" s="559" t="str">
        <f t="shared" si="38"/>
        <v>土</v>
      </c>
      <c r="E777" t="str">
        <f>IFERROR(VLOOKUP(A777,'HOL（2027年まで）'!$A:$C,3,0),"")</f>
        <v/>
      </c>
      <c r="F777" s="561"/>
      <c r="G777" s="561"/>
    </row>
    <row r="778" spans="1:7">
      <c r="A778" s="558">
        <v>46159</v>
      </c>
      <c r="B778" s="559">
        <f t="shared" si="36"/>
        <v>5</v>
      </c>
      <c r="C778" s="559">
        <f t="shared" si="37"/>
        <v>17</v>
      </c>
      <c r="D778" s="559" t="str">
        <f t="shared" si="38"/>
        <v>日</v>
      </c>
      <c r="E778" t="str">
        <f>IFERROR(VLOOKUP(A778,'HOL（2027年まで）'!$A:$C,3,0),"")</f>
        <v/>
      </c>
      <c r="F778" s="561"/>
      <c r="G778" s="561"/>
    </row>
    <row r="779" spans="1:7">
      <c r="A779" s="558">
        <v>46160</v>
      </c>
      <c r="B779" s="559">
        <f t="shared" si="36"/>
        <v>5</v>
      </c>
      <c r="C779" s="559">
        <f t="shared" si="37"/>
        <v>18</v>
      </c>
      <c r="D779" s="559" t="str">
        <f t="shared" si="38"/>
        <v>月</v>
      </c>
      <c r="E779" t="str">
        <f>IFERROR(VLOOKUP(A779,'HOL（2027年まで）'!$A:$C,3,0),"")</f>
        <v/>
      </c>
      <c r="F779" s="561"/>
      <c r="G779" s="561"/>
    </row>
    <row r="780" spans="1:7">
      <c r="A780" s="558">
        <v>46161</v>
      </c>
      <c r="B780" s="559">
        <f t="shared" si="36"/>
        <v>5</v>
      </c>
      <c r="C780" s="559">
        <f t="shared" si="37"/>
        <v>19</v>
      </c>
      <c r="D780" s="559" t="str">
        <f t="shared" si="38"/>
        <v>火</v>
      </c>
      <c r="E780" t="str">
        <f>IFERROR(VLOOKUP(A780,'HOL（2027年まで）'!$A:$C,3,0),"")</f>
        <v/>
      </c>
      <c r="F780" s="561"/>
      <c r="G780" s="561"/>
    </row>
    <row r="781" spans="1:7">
      <c r="A781" s="558">
        <v>46162</v>
      </c>
      <c r="B781" s="559">
        <f t="shared" si="36"/>
        <v>5</v>
      </c>
      <c r="C781" s="559">
        <f t="shared" si="37"/>
        <v>20</v>
      </c>
      <c r="D781" s="559" t="str">
        <f t="shared" si="38"/>
        <v>水</v>
      </c>
      <c r="E781" t="str">
        <f>IFERROR(VLOOKUP(A781,'HOL（2027年まで）'!$A:$C,3,0),"")</f>
        <v/>
      </c>
      <c r="F781" s="561"/>
      <c r="G781" s="561"/>
    </row>
    <row r="782" spans="1:7">
      <c r="A782" s="558">
        <v>46163</v>
      </c>
      <c r="B782" s="559">
        <f t="shared" si="36"/>
        <v>5</v>
      </c>
      <c r="C782" s="559">
        <f t="shared" si="37"/>
        <v>21</v>
      </c>
      <c r="D782" s="559" t="str">
        <f t="shared" si="38"/>
        <v>木</v>
      </c>
      <c r="E782" t="str">
        <f>IFERROR(VLOOKUP(A782,'HOL（2027年まで）'!$A:$C,3,0),"")</f>
        <v/>
      </c>
      <c r="F782" s="561"/>
      <c r="G782" s="561"/>
    </row>
    <row r="783" spans="1:7">
      <c r="A783" s="558">
        <v>46164</v>
      </c>
      <c r="B783" s="559">
        <f t="shared" si="36"/>
        <v>5</v>
      </c>
      <c r="C783" s="559">
        <f t="shared" si="37"/>
        <v>22</v>
      </c>
      <c r="D783" s="559" t="str">
        <f t="shared" si="38"/>
        <v>金</v>
      </c>
      <c r="E783" t="str">
        <f>IFERROR(VLOOKUP(A783,'HOL（2027年まで）'!$A:$C,3,0),"")</f>
        <v/>
      </c>
      <c r="F783" s="561"/>
      <c r="G783" s="561"/>
    </row>
    <row r="784" spans="1:7">
      <c r="A784" s="558">
        <v>46165</v>
      </c>
      <c r="B784" s="559">
        <f t="shared" si="36"/>
        <v>5</v>
      </c>
      <c r="C784" s="559">
        <f t="shared" si="37"/>
        <v>23</v>
      </c>
      <c r="D784" s="559" t="str">
        <f t="shared" si="38"/>
        <v>土</v>
      </c>
      <c r="E784" t="str">
        <f>IFERROR(VLOOKUP(A784,'HOL（2027年まで）'!$A:$C,3,0),"")</f>
        <v/>
      </c>
      <c r="F784" s="561"/>
      <c r="G784" s="561"/>
    </row>
    <row r="785" spans="1:7">
      <c r="A785" s="558">
        <v>46166</v>
      </c>
      <c r="B785" s="559">
        <f t="shared" si="36"/>
        <v>5</v>
      </c>
      <c r="C785" s="559">
        <f t="shared" si="37"/>
        <v>24</v>
      </c>
      <c r="D785" s="559" t="str">
        <f t="shared" si="38"/>
        <v>日</v>
      </c>
      <c r="E785" t="str">
        <f>IFERROR(VLOOKUP(A785,'HOL（2027年まで）'!$A:$C,3,0),"")</f>
        <v/>
      </c>
      <c r="F785" s="561"/>
      <c r="G785" s="561"/>
    </row>
    <row r="786" spans="1:7">
      <c r="A786" s="558">
        <v>46167</v>
      </c>
      <c r="B786" s="559">
        <f t="shared" si="36"/>
        <v>5</v>
      </c>
      <c r="C786" s="559">
        <f t="shared" si="37"/>
        <v>25</v>
      </c>
      <c r="D786" s="559" t="str">
        <f t="shared" si="38"/>
        <v>月</v>
      </c>
      <c r="E786" t="str">
        <f>IFERROR(VLOOKUP(A786,'HOL（2027年まで）'!$A:$C,3,0),"")</f>
        <v/>
      </c>
      <c r="F786" s="561"/>
      <c r="G786" s="561"/>
    </row>
    <row r="787" spans="1:7">
      <c r="A787" s="558">
        <v>46168</v>
      </c>
      <c r="B787" s="559">
        <f t="shared" si="36"/>
        <v>5</v>
      </c>
      <c r="C787" s="559">
        <f t="shared" si="37"/>
        <v>26</v>
      </c>
      <c r="D787" s="559" t="str">
        <f t="shared" si="38"/>
        <v>火</v>
      </c>
      <c r="E787" t="str">
        <f>IFERROR(VLOOKUP(A787,'HOL（2027年まで）'!$A:$C,3,0),"")</f>
        <v/>
      </c>
      <c r="F787" s="561"/>
      <c r="G787" s="561"/>
    </row>
    <row r="788" spans="1:7">
      <c r="A788" s="558">
        <v>46169</v>
      </c>
      <c r="B788" s="559">
        <f t="shared" si="36"/>
        <v>5</v>
      </c>
      <c r="C788" s="559">
        <f t="shared" si="37"/>
        <v>27</v>
      </c>
      <c r="D788" s="559" t="str">
        <f t="shared" si="38"/>
        <v>水</v>
      </c>
      <c r="E788" t="str">
        <f>IFERROR(VLOOKUP(A788,'HOL（2027年まで）'!$A:$C,3,0),"")</f>
        <v/>
      </c>
      <c r="F788" s="561"/>
      <c r="G788" s="561"/>
    </row>
    <row r="789" spans="1:7">
      <c r="A789" s="558">
        <v>46170</v>
      </c>
      <c r="B789" s="559">
        <f t="shared" si="36"/>
        <v>5</v>
      </c>
      <c r="C789" s="559">
        <f t="shared" si="37"/>
        <v>28</v>
      </c>
      <c r="D789" s="559" t="str">
        <f t="shared" si="38"/>
        <v>木</v>
      </c>
      <c r="E789" t="str">
        <f>IFERROR(VLOOKUP(A789,'HOL（2027年まで）'!$A:$C,3,0),"")</f>
        <v/>
      </c>
      <c r="F789" s="561"/>
      <c r="G789" s="561"/>
    </row>
    <row r="790" spans="1:7">
      <c r="A790" s="558">
        <v>46171</v>
      </c>
      <c r="B790" s="559">
        <f t="shared" si="36"/>
        <v>5</v>
      </c>
      <c r="C790" s="559">
        <f t="shared" si="37"/>
        <v>29</v>
      </c>
      <c r="D790" s="559" t="str">
        <f t="shared" si="38"/>
        <v>金</v>
      </c>
      <c r="E790" t="str">
        <f>IFERROR(VLOOKUP(A790,'HOL（2027年まで）'!$A:$C,3,0),"")</f>
        <v/>
      </c>
      <c r="F790" s="561"/>
      <c r="G790" s="561"/>
    </row>
    <row r="791" spans="1:7">
      <c r="A791" s="558">
        <v>46172</v>
      </c>
      <c r="B791" s="559">
        <f t="shared" si="36"/>
        <v>5</v>
      </c>
      <c r="C791" s="559">
        <f t="shared" si="37"/>
        <v>30</v>
      </c>
      <c r="D791" s="559" t="str">
        <f t="shared" si="38"/>
        <v>土</v>
      </c>
      <c r="E791" t="str">
        <f>IFERROR(VLOOKUP(A791,'HOL（2027年まで）'!$A:$C,3,0),"")</f>
        <v/>
      </c>
      <c r="F791" s="561"/>
      <c r="G791" s="561"/>
    </row>
    <row r="792" spans="1:7">
      <c r="A792" s="558">
        <v>46173</v>
      </c>
      <c r="B792" s="559">
        <f t="shared" si="36"/>
        <v>5</v>
      </c>
      <c r="C792" s="559">
        <f t="shared" si="37"/>
        <v>31</v>
      </c>
      <c r="D792" s="559" t="str">
        <f t="shared" si="38"/>
        <v>日</v>
      </c>
      <c r="E792" t="str">
        <f>IFERROR(VLOOKUP(A792,'HOL（2027年まで）'!$A:$C,3,0),"")</f>
        <v/>
      </c>
      <c r="F792" s="561"/>
      <c r="G792" s="561"/>
    </row>
    <row r="793" spans="1:7">
      <c r="A793" s="558">
        <v>46174</v>
      </c>
      <c r="B793" s="559">
        <f t="shared" si="36"/>
        <v>6</v>
      </c>
      <c r="C793" s="559">
        <f t="shared" si="37"/>
        <v>1</v>
      </c>
      <c r="D793" s="559" t="str">
        <f t="shared" si="38"/>
        <v>月</v>
      </c>
      <c r="E793" t="str">
        <f>IFERROR(VLOOKUP(A793,'HOL（2027年まで）'!$A:$C,3,0),"")</f>
        <v/>
      </c>
      <c r="F793" s="561"/>
      <c r="G793" s="561"/>
    </row>
    <row r="794" spans="1:7">
      <c r="A794" s="558">
        <v>46175</v>
      </c>
      <c r="B794" s="559">
        <f t="shared" si="36"/>
        <v>6</v>
      </c>
      <c r="C794" s="559">
        <f t="shared" si="37"/>
        <v>2</v>
      </c>
      <c r="D794" s="559" t="str">
        <f t="shared" si="38"/>
        <v>火</v>
      </c>
      <c r="E794" t="str">
        <f>IFERROR(VLOOKUP(A794,'HOL（2027年まで）'!$A:$C,3,0),"")</f>
        <v/>
      </c>
      <c r="F794" s="561"/>
      <c r="G794" s="561"/>
    </row>
    <row r="795" spans="1:7">
      <c r="A795" s="558">
        <v>46176</v>
      </c>
      <c r="B795" s="559">
        <f t="shared" si="36"/>
        <v>6</v>
      </c>
      <c r="C795" s="559">
        <f t="shared" si="37"/>
        <v>3</v>
      </c>
      <c r="D795" s="559" t="str">
        <f t="shared" si="38"/>
        <v>水</v>
      </c>
      <c r="E795" t="str">
        <f>IFERROR(VLOOKUP(A795,'HOL（2027年まで）'!$A:$C,3,0),"")</f>
        <v/>
      </c>
      <c r="F795" s="561"/>
      <c r="G795" s="561"/>
    </row>
    <row r="796" spans="1:7">
      <c r="A796" s="558">
        <v>46177</v>
      </c>
      <c r="B796" s="559">
        <f t="shared" si="36"/>
        <v>6</v>
      </c>
      <c r="C796" s="559">
        <f t="shared" si="37"/>
        <v>4</v>
      </c>
      <c r="D796" s="559" t="str">
        <f t="shared" si="38"/>
        <v>木</v>
      </c>
      <c r="E796" t="str">
        <f>IFERROR(VLOOKUP(A796,'HOL（2027年まで）'!$A:$C,3,0),"")</f>
        <v/>
      </c>
      <c r="F796" s="561"/>
      <c r="G796" s="561"/>
    </row>
    <row r="797" spans="1:7">
      <c r="A797" s="558">
        <v>46178</v>
      </c>
      <c r="B797" s="559">
        <f t="shared" si="36"/>
        <v>6</v>
      </c>
      <c r="C797" s="559">
        <f t="shared" si="37"/>
        <v>5</v>
      </c>
      <c r="D797" s="559" t="str">
        <f t="shared" si="38"/>
        <v>金</v>
      </c>
      <c r="E797" t="str">
        <f>IFERROR(VLOOKUP(A797,'HOL（2027年まで）'!$A:$C,3,0),"")</f>
        <v/>
      </c>
      <c r="F797" s="561"/>
      <c r="G797" s="561"/>
    </row>
    <row r="798" spans="1:7">
      <c r="A798" s="558">
        <v>46179</v>
      </c>
      <c r="B798" s="559">
        <f t="shared" si="36"/>
        <v>6</v>
      </c>
      <c r="C798" s="559">
        <f t="shared" si="37"/>
        <v>6</v>
      </c>
      <c r="D798" s="559" t="str">
        <f t="shared" si="38"/>
        <v>土</v>
      </c>
      <c r="E798" t="str">
        <f>IFERROR(VLOOKUP(A798,'HOL（2027年まで）'!$A:$C,3,0),"")</f>
        <v/>
      </c>
      <c r="F798" s="561"/>
      <c r="G798" s="561"/>
    </row>
    <row r="799" spans="1:7">
      <c r="A799" s="558">
        <v>46180</v>
      </c>
      <c r="B799" s="559">
        <f t="shared" si="36"/>
        <v>6</v>
      </c>
      <c r="C799" s="559">
        <f t="shared" si="37"/>
        <v>7</v>
      </c>
      <c r="D799" s="559" t="str">
        <f t="shared" si="38"/>
        <v>日</v>
      </c>
      <c r="E799" t="str">
        <f>IFERROR(VLOOKUP(A799,'HOL（2027年まで）'!$A:$C,3,0),"")</f>
        <v/>
      </c>
      <c r="F799" s="561"/>
      <c r="G799" s="561"/>
    </row>
    <row r="800" spans="1:7">
      <c r="A800" s="558">
        <v>46181</v>
      </c>
      <c r="B800" s="559">
        <f t="shared" si="36"/>
        <v>6</v>
      </c>
      <c r="C800" s="559">
        <f t="shared" si="37"/>
        <v>8</v>
      </c>
      <c r="D800" s="559" t="str">
        <f t="shared" si="38"/>
        <v>月</v>
      </c>
      <c r="E800" t="str">
        <f>IFERROR(VLOOKUP(A800,'HOL（2027年まで）'!$A:$C,3,0),"")</f>
        <v/>
      </c>
      <c r="F800" s="561"/>
      <c r="G800" s="561"/>
    </row>
    <row r="801" spans="1:7">
      <c r="A801" s="558">
        <v>46182</v>
      </c>
      <c r="B801" s="559">
        <f t="shared" si="36"/>
        <v>6</v>
      </c>
      <c r="C801" s="559">
        <f t="shared" si="37"/>
        <v>9</v>
      </c>
      <c r="D801" s="559" t="str">
        <f t="shared" si="38"/>
        <v>火</v>
      </c>
      <c r="E801" t="str">
        <f>IFERROR(VLOOKUP(A801,'HOL（2027年まで）'!$A:$C,3,0),"")</f>
        <v/>
      </c>
      <c r="F801" s="561"/>
      <c r="G801" s="561"/>
    </row>
    <row r="802" spans="1:7">
      <c r="A802" s="558">
        <v>46183</v>
      </c>
      <c r="B802" s="559">
        <f t="shared" si="36"/>
        <v>6</v>
      </c>
      <c r="C802" s="559">
        <f t="shared" si="37"/>
        <v>10</v>
      </c>
      <c r="D802" s="559" t="str">
        <f t="shared" si="38"/>
        <v>水</v>
      </c>
      <c r="E802" t="str">
        <f>IFERROR(VLOOKUP(A802,'HOL（2027年まで）'!$A:$C,3,0),"")</f>
        <v/>
      </c>
      <c r="F802" s="561"/>
      <c r="G802" s="561"/>
    </row>
    <row r="803" spans="1:7">
      <c r="A803" s="558">
        <v>46184</v>
      </c>
      <c r="B803" s="559">
        <f t="shared" si="36"/>
        <v>6</v>
      </c>
      <c r="C803" s="559">
        <f t="shared" si="37"/>
        <v>11</v>
      </c>
      <c r="D803" s="559" t="str">
        <f t="shared" si="38"/>
        <v>木</v>
      </c>
      <c r="E803" t="str">
        <f>IFERROR(VLOOKUP(A803,'HOL（2027年まで）'!$A:$C,3,0),"")</f>
        <v/>
      </c>
      <c r="F803" s="561"/>
      <c r="G803" s="561"/>
    </row>
    <row r="804" spans="1:7">
      <c r="A804" s="558">
        <v>46185</v>
      </c>
      <c r="B804" s="559">
        <f t="shared" si="36"/>
        <v>6</v>
      </c>
      <c r="C804" s="559">
        <f t="shared" si="37"/>
        <v>12</v>
      </c>
      <c r="D804" s="559" t="str">
        <f t="shared" si="38"/>
        <v>金</v>
      </c>
      <c r="E804" t="str">
        <f>IFERROR(VLOOKUP(A804,'HOL（2027年まで）'!$A:$C,3,0),"")</f>
        <v/>
      </c>
      <c r="F804" s="561"/>
      <c r="G804" s="561"/>
    </row>
    <row r="805" spans="1:7">
      <c r="A805" s="558">
        <v>46186</v>
      </c>
      <c r="B805" s="559">
        <f t="shared" si="36"/>
        <v>6</v>
      </c>
      <c r="C805" s="559">
        <f t="shared" si="37"/>
        <v>13</v>
      </c>
      <c r="D805" s="559" t="str">
        <f t="shared" si="38"/>
        <v>土</v>
      </c>
      <c r="E805" t="str">
        <f>IFERROR(VLOOKUP(A805,'HOL（2027年まで）'!$A:$C,3,0),"")</f>
        <v/>
      </c>
      <c r="F805" s="561"/>
      <c r="G805" s="561"/>
    </row>
    <row r="806" spans="1:7">
      <c r="A806" s="558">
        <v>46187</v>
      </c>
      <c r="B806" s="559">
        <f t="shared" si="36"/>
        <v>6</v>
      </c>
      <c r="C806" s="559">
        <f t="shared" si="37"/>
        <v>14</v>
      </c>
      <c r="D806" s="559" t="str">
        <f t="shared" si="38"/>
        <v>日</v>
      </c>
      <c r="E806" t="str">
        <f>IFERROR(VLOOKUP(A806,'HOL（2027年まで）'!$A:$C,3,0),"")</f>
        <v/>
      </c>
      <c r="F806" s="561"/>
      <c r="G806" s="561"/>
    </row>
    <row r="807" spans="1:7">
      <c r="A807" s="558">
        <v>46188</v>
      </c>
      <c r="B807" s="559">
        <f t="shared" si="36"/>
        <v>6</v>
      </c>
      <c r="C807" s="559">
        <f t="shared" si="37"/>
        <v>15</v>
      </c>
      <c r="D807" s="559" t="str">
        <f t="shared" si="38"/>
        <v>月</v>
      </c>
      <c r="E807" t="str">
        <f>IFERROR(VLOOKUP(A807,'HOL（2027年まで）'!$A:$C,3,0),"")</f>
        <v/>
      </c>
      <c r="F807" s="561"/>
      <c r="G807" s="561"/>
    </row>
    <row r="808" spans="1:7">
      <c r="A808" s="558">
        <v>46189</v>
      </c>
      <c r="B808" s="559">
        <f t="shared" si="36"/>
        <v>6</v>
      </c>
      <c r="C808" s="559">
        <f t="shared" si="37"/>
        <v>16</v>
      </c>
      <c r="D808" s="559" t="str">
        <f t="shared" si="38"/>
        <v>火</v>
      </c>
      <c r="E808" t="str">
        <f>IFERROR(VLOOKUP(A808,'HOL（2027年まで）'!$A:$C,3,0),"")</f>
        <v/>
      </c>
      <c r="F808" s="561"/>
      <c r="G808" s="561"/>
    </row>
    <row r="809" spans="1:7">
      <c r="A809" s="558">
        <v>46190</v>
      </c>
      <c r="B809" s="559">
        <f t="shared" si="36"/>
        <v>6</v>
      </c>
      <c r="C809" s="559">
        <f t="shared" si="37"/>
        <v>17</v>
      </c>
      <c r="D809" s="559" t="str">
        <f t="shared" si="38"/>
        <v>水</v>
      </c>
      <c r="E809" t="str">
        <f>IFERROR(VLOOKUP(A809,'HOL（2027年まで）'!$A:$C,3,0),"")</f>
        <v/>
      </c>
      <c r="F809" s="561"/>
      <c r="G809" s="561"/>
    </row>
    <row r="810" spans="1:7">
      <c r="A810" s="558">
        <v>46191</v>
      </c>
      <c r="B810" s="559">
        <f t="shared" si="36"/>
        <v>6</v>
      </c>
      <c r="C810" s="559">
        <f t="shared" si="37"/>
        <v>18</v>
      </c>
      <c r="D810" s="559" t="str">
        <f t="shared" si="38"/>
        <v>木</v>
      </c>
      <c r="E810" t="str">
        <f>IFERROR(VLOOKUP(A810,'HOL（2027年まで）'!$A:$C,3,0),"")</f>
        <v/>
      </c>
      <c r="F810" s="561"/>
      <c r="G810" s="561"/>
    </row>
    <row r="811" spans="1:7">
      <c r="A811" s="558">
        <v>46192</v>
      </c>
      <c r="B811" s="559">
        <f t="shared" si="36"/>
        <v>6</v>
      </c>
      <c r="C811" s="559">
        <f t="shared" si="37"/>
        <v>19</v>
      </c>
      <c r="D811" s="559" t="str">
        <f t="shared" si="38"/>
        <v>金</v>
      </c>
      <c r="E811" t="str">
        <f>IFERROR(VLOOKUP(A811,'HOL（2027年まで）'!$A:$C,3,0),"")</f>
        <v/>
      </c>
      <c r="F811" s="561"/>
      <c r="G811" s="561"/>
    </row>
    <row r="812" spans="1:7">
      <c r="A812" s="558">
        <v>46193</v>
      </c>
      <c r="B812" s="559">
        <f t="shared" si="36"/>
        <v>6</v>
      </c>
      <c r="C812" s="559">
        <f t="shared" si="37"/>
        <v>20</v>
      </c>
      <c r="D812" s="559" t="str">
        <f t="shared" si="38"/>
        <v>土</v>
      </c>
      <c r="E812" t="str">
        <f>IFERROR(VLOOKUP(A812,'HOL（2027年まで）'!$A:$C,3,0),"")</f>
        <v/>
      </c>
      <c r="F812" s="561"/>
      <c r="G812" s="561"/>
    </row>
    <row r="813" spans="1:7">
      <c r="A813" s="558">
        <v>46194</v>
      </c>
      <c r="B813" s="559">
        <f t="shared" si="36"/>
        <v>6</v>
      </c>
      <c r="C813" s="559">
        <f t="shared" si="37"/>
        <v>21</v>
      </c>
      <c r="D813" s="559" t="str">
        <f t="shared" si="38"/>
        <v>日</v>
      </c>
      <c r="E813" t="str">
        <f>IFERROR(VLOOKUP(A813,'HOL（2027年まで）'!$A:$C,3,0),"")</f>
        <v/>
      </c>
      <c r="F813" s="561"/>
      <c r="G813" s="561"/>
    </row>
    <row r="814" spans="1:7">
      <c r="A814" s="558">
        <v>46195</v>
      </c>
      <c r="B814" s="559">
        <f t="shared" si="36"/>
        <v>6</v>
      </c>
      <c r="C814" s="559">
        <f t="shared" si="37"/>
        <v>22</v>
      </c>
      <c r="D814" s="559" t="str">
        <f t="shared" si="38"/>
        <v>月</v>
      </c>
      <c r="E814" t="str">
        <f>IFERROR(VLOOKUP(A814,'HOL（2027年まで）'!$A:$C,3,0),"")</f>
        <v/>
      </c>
      <c r="F814" s="561"/>
      <c r="G814" s="561"/>
    </row>
    <row r="815" spans="1:7">
      <c r="A815" s="558">
        <v>46196</v>
      </c>
      <c r="B815" s="559">
        <f t="shared" si="36"/>
        <v>6</v>
      </c>
      <c r="C815" s="559">
        <f t="shared" si="37"/>
        <v>23</v>
      </c>
      <c r="D815" s="559" t="str">
        <f t="shared" si="38"/>
        <v>火</v>
      </c>
      <c r="E815" t="str">
        <f>IFERROR(VLOOKUP(A815,'HOL（2027年まで）'!$A:$C,3,0),"")</f>
        <v/>
      </c>
      <c r="F815" s="561"/>
      <c r="G815" s="561"/>
    </row>
    <row r="816" spans="1:7">
      <c r="A816" s="558">
        <v>46197</v>
      </c>
      <c r="B816" s="559">
        <f t="shared" si="36"/>
        <v>6</v>
      </c>
      <c r="C816" s="559">
        <f t="shared" si="37"/>
        <v>24</v>
      </c>
      <c r="D816" s="559" t="str">
        <f t="shared" si="38"/>
        <v>水</v>
      </c>
      <c r="E816" t="str">
        <f>IFERROR(VLOOKUP(A816,'HOL（2027年まで）'!$A:$C,3,0),"")</f>
        <v/>
      </c>
      <c r="F816" s="561"/>
      <c r="G816" s="561"/>
    </row>
    <row r="817" spans="1:7">
      <c r="A817" s="558">
        <v>46198</v>
      </c>
      <c r="B817" s="559">
        <f t="shared" si="36"/>
        <v>6</v>
      </c>
      <c r="C817" s="559">
        <f t="shared" si="37"/>
        <v>25</v>
      </c>
      <c r="D817" s="559" t="str">
        <f t="shared" si="38"/>
        <v>木</v>
      </c>
      <c r="E817" t="str">
        <f>IFERROR(VLOOKUP(A817,'HOL（2027年まで）'!$A:$C,3,0),"")</f>
        <v/>
      </c>
      <c r="F817" s="561"/>
      <c r="G817" s="561"/>
    </row>
    <row r="818" spans="1:7">
      <c r="A818" s="558">
        <v>46199</v>
      </c>
      <c r="B818" s="559">
        <f t="shared" si="36"/>
        <v>6</v>
      </c>
      <c r="C818" s="559">
        <f t="shared" si="37"/>
        <v>26</v>
      </c>
      <c r="D818" s="559" t="str">
        <f t="shared" si="38"/>
        <v>金</v>
      </c>
      <c r="E818" t="str">
        <f>IFERROR(VLOOKUP(A818,'HOL（2027年まで）'!$A:$C,3,0),"")</f>
        <v/>
      </c>
      <c r="F818" s="561"/>
      <c r="G818" s="561"/>
    </row>
    <row r="819" spans="1:7">
      <c r="A819" s="558">
        <v>46200</v>
      </c>
      <c r="B819" s="559">
        <f t="shared" si="36"/>
        <v>6</v>
      </c>
      <c r="C819" s="559">
        <f t="shared" si="37"/>
        <v>27</v>
      </c>
      <c r="D819" s="559" t="str">
        <f t="shared" si="38"/>
        <v>土</v>
      </c>
      <c r="E819" t="str">
        <f>IFERROR(VLOOKUP(A819,'HOL（2027年まで）'!$A:$C,3,0),"")</f>
        <v/>
      </c>
      <c r="F819" s="561"/>
      <c r="G819" s="561"/>
    </row>
    <row r="820" spans="1:7">
      <c r="A820" s="558">
        <v>46201</v>
      </c>
      <c r="B820" s="559">
        <f t="shared" si="36"/>
        <v>6</v>
      </c>
      <c r="C820" s="559">
        <f t="shared" si="37"/>
        <v>28</v>
      </c>
      <c r="D820" s="559" t="str">
        <f t="shared" si="38"/>
        <v>日</v>
      </c>
      <c r="E820" t="str">
        <f>IFERROR(VLOOKUP(A820,'HOL（2027年まで）'!$A:$C,3,0),"")</f>
        <v/>
      </c>
      <c r="F820" s="561"/>
      <c r="G820" s="561"/>
    </row>
    <row r="821" spans="1:7">
      <c r="A821" s="558">
        <v>46202</v>
      </c>
      <c r="B821" s="559">
        <f t="shared" si="36"/>
        <v>6</v>
      </c>
      <c r="C821" s="559">
        <f t="shared" si="37"/>
        <v>29</v>
      </c>
      <c r="D821" s="559" t="str">
        <f t="shared" si="38"/>
        <v>月</v>
      </c>
      <c r="E821" t="str">
        <f>IFERROR(VLOOKUP(A821,'HOL（2027年まで）'!$A:$C,3,0),"")</f>
        <v/>
      </c>
      <c r="F821" s="561"/>
      <c r="G821" s="561"/>
    </row>
    <row r="822" spans="1:7">
      <c r="A822" s="558">
        <v>46203</v>
      </c>
      <c r="B822" s="559">
        <f t="shared" si="36"/>
        <v>6</v>
      </c>
      <c r="C822" s="559">
        <f t="shared" si="37"/>
        <v>30</v>
      </c>
      <c r="D822" s="559" t="str">
        <f t="shared" si="38"/>
        <v>火</v>
      </c>
      <c r="E822" t="str">
        <f>IFERROR(VLOOKUP(A822,'HOL（2027年まで）'!$A:$C,3,0),"")</f>
        <v/>
      </c>
      <c r="F822" s="561"/>
      <c r="G822" s="561"/>
    </row>
    <row r="823" spans="1:7">
      <c r="A823" s="558">
        <v>46204</v>
      </c>
      <c r="B823" s="559">
        <f t="shared" si="36"/>
        <v>7</v>
      </c>
      <c r="C823" s="559">
        <f t="shared" si="37"/>
        <v>1</v>
      </c>
      <c r="D823" s="559" t="str">
        <f t="shared" si="38"/>
        <v>水</v>
      </c>
      <c r="E823" t="str">
        <f>IFERROR(VLOOKUP(A823,'HOL（2027年まで）'!$A:$C,3,0),"")</f>
        <v/>
      </c>
      <c r="F823" s="561"/>
      <c r="G823" s="561"/>
    </row>
    <row r="824" spans="1:7">
      <c r="A824" s="558">
        <v>46205</v>
      </c>
      <c r="B824" s="559">
        <f t="shared" si="36"/>
        <v>7</v>
      </c>
      <c r="C824" s="559">
        <f t="shared" si="37"/>
        <v>2</v>
      </c>
      <c r="D824" s="559" t="str">
        <f t="shared" si="38"/>
        <v>木</v>
      </c>
      <c r="E824" t="str">
        <f>IFERROR(VLOOKUP(A824,'HOL（2027年まで）'!$A:$C,3,0),"")</f>
        <v/>
      </c>
      <c r="F824" s="561"/>
      <c r="G824" s="561"/>
    </row>
    <row r="825" spans="1:7">
      <c r="A825" s="558">
        <v>46206</v>
      </c>
      <c r="B825" s="559">
        <f t="shared" si="36"/>
        <v>7</v>
      </c>
      <c r="C825" s="559">
        <f t="shared" si="37"/>
        <v>3</v>
      </c>
      <c r="D825" s="559" t="str">
        <f t="shared" si="38"/>
        <v>金</v>
      </c>
      <c r="E825" t="str">
        <f>IFERROR(VLOOKUP(A825,'HOL（2027年まで）'!$A:$C,3,0),"")</f>
        <v/>
      </c>
      <c r="F825" s="561"/>
      <c r="G825" s="561"/>
    </row>
    <row r="826" spans="1:7">
      <c r="A826" s="558">
        <v>46207</v>
      </c>
      <c r="B826" s="559">
        <f t="shared" si="36"/>
        <v>7</v>
      </c>
      <c r="C826" s="559">
        <f t="shared" si="37"/>
        <v>4</v>
      </c>
      <c r="D826" s="559" t="str">
        <f t="shared" si="38"/>
        <v>土</v>
      </c>
      <c r="E826" t="str">
        <f>IFERROR(VLOOKUP(A826,'HOL（2027年まで）'!$A:$C,3,0),"")</f>
        <v/>
      </c>
      <c r="F826" s="561"/>
      <c r="G826" s="561"/>
    </row>
    <row r="827" spans="1:7">
      <c r="A827" s="558">
        <v>46208</v>
      </c>
      <c r="B827" s="559">
        <f t="shared" si="36"/>
        <v>7</v>
      </c>
      <c r="C827" s="559">
        <f t="shared" si="37"/>
        <v>5</v>
      </c>
      <c r="D827" s="559" t="str">
        <f t="shared" si="38"/>
        <v>日</v>
      </c>
      <c r="E827" t="str">
        <f>IFERROR(VLOOKUP(A827,'HOL（2027年まで）'!$A:$C,3,0),"")</f>
        <v/>
      </c>
      <c r="F827" s="561"/>
      <c r="G827" s="561"/>
    </row>
    <row r="828" spans="1:7">
      <c r="A828" s="558">
        <v>46209</v>
      </c>
      <c r="B828" s="559">
        <f t="shared" si="36"/>
        <v>7</v>
      </c>
      <c r="C828" s="559">
        <f t="shared" si="37"/>
        <v>6</v>
      </c>
      <c r="D828" s="559" t="str">
        <f t="shared" si="38"/>
        <v>月</v>
      </c>
      <c r="E828" t="str">
        <f>IFERROR(VLOOKUP(A828,'HOL（2027年まで）'!$A:$C,3,0),"")</f>
        <v/>
      </c>
      <c r="F828" s="561"/>
      <c r="G828" s="561"/>
    </row>
    <row r="829" spans="1:7">
      <c r="A829" s="558">
        <v>46210</v>
      </c>
      <c r="B829" s="559">
        <f t="shared" si="36"/>
        <v>7</v>
      </c>
      <c r="C829" s="559">
        <f t="shared" si="37"/>
        <v>7</v>
      </c>
      <c r="D829" s="559" t="str">
        <f t="shared" si="38"/>
        <v>火</v>
      </c>
      <c r="E829" t="str">
        <f>IFERROR(VLOOKUP(A829,'HOL（2027年まで）'!$A:$C,3,0),"")</f>
        <v/>
      </c>
      <c r="F829" s="561"/>
      <c r="G829" s="561"/>
    </row>
    <row r="830" spans="1:7">
      <c r="A830" s="558">
        <v>46211</v>
      </c>
      <c r="B830" s="559">
        <f t="shared" si="36"/>
        <v>7</v>
      </c>
      <c r="C830" s="559">
        <f t="shared" si="37"/>
        <v>8</v>
      </c>
      <c r="D830" s="559" t="str">
        <f t="shared" si="38"/>
        <v>水</v>
      </c>
      <c r="E830" t="str">
        <f>IFERROR(VLOOKUP(A830,'HOL（2027年まで）'!$A:$C,3,0),"")</f>
        <v/>
      </c>
      <c r="F830" s="561"/>
      <c r="G830" s="561"/>
    </row>
    <row r="831" spans="1:7">
      <c r="A831" s="558">
        <v>46212</v>
      </c>
      <c r="B831" s="559">
        <f t="shared" si="36"/>
        <v>7</v>
      </c>
      <c r="C831" s="559">
        <f t="shared" si="37"/>
        <v>9</v>
      </c>
      <c r="D831" s="559" t="str">
        <f t="shared" si="38"/>
        <v>木</v>
      </c>
      <c r="E831" t="str">
        <f>IFERROR(VLOOKUP(A831,'HOL（2027年まで）'!$A:$C,3,0),"")</f>
        <v/>
      </c>
      <c r="F831" s="561"/>
      <c r="G831" s="561"/>
    </row>
    <row r="832" spans="1:7">
      <c r="A832" s="558">
        <v>46213</v>
      </c>
      <c r="B832" s="559">
        <f t="shared" si="36"/>
        <v>7</v>
      </c>
      <c r="C832" s="559">
        <f t="shared" si="37"/>
        <v>10</v>
      </c>
      <c r="D832" s="559" t="str">
        <f t="shared" si="38"/>
        <v>金</v>
      </c>
      <c r="E832" t="str">
        <f>IFERROR(VLOOKUP(A832,'HOL（2027年まで）'!$A:$C,3,0),"")</f>
        <v/>
      </c>
      <c r="F832" s="561"/>
      <c r="G832" s="561"/>
    </row>
    <row r="833" spans="1:7">
      <c r="A833" s="558">
        <v>46214</v>
      </c>
      <c r="B833" s="559">
        <f t="shared" si="36"/>
        <v>7</v>
      </c>
      <c r="C833" s="559">
        <f t="shared" si="37"/>
        <v>11</v>
      </c>
      <c r="D833" s="559" t="str">
        <f t="shared" si="38"/>
        <v>土</v>
      </c>
      <c r="E833" t="str">
        <f>IFERROR(VLOOKUP(A833,'HOL（2027年まで）'!$A:$C,3,0),"")</f>
        <v/>
      </c>
      <c r="F833" s="561"/>
      <c r="G833" s="561"/>
    </row>
    <row r="834" spans="1:7">
      <c r="A834" s="558">
        <v>46215</v>
      </c>
      <c r="B834" s="559">
        <f t="shared" ref="B834:B897" si="39">MONTH(A834)</f>
        <v>7</v>
      </c>
      <c r="C834" s="559">
        <f t="shared" ref="C834:C897" si="40">DAY(A834)</f>
        <v>12</v>
      </c>
      <c r="D834" s="559" t="str">
        <f t="shared" ref="D834:D897" si="41">TEXT(A834,"aaa")</f>
        <v>日</v>
      </c>
      <c r="E834" t="str">
        <f>IFERROR(VLOOKUP(A834,'HOL（2027年まで）'!$A:$C,3,0),"")</f>
        <v/>
      </c>
      <c r="F834" s="561"/>
      <c r="G834" s="561"/>
    </row>
    <row r="835" spans="1:7">
      <c r="A835" s="558">
        <v>46216</v>
      </c>
      <c r="B835" s="559">
        <f t="shared" si="39"/>
        <v>7</v>
      </c>
      <c r="C835" s="559">
        <f t="shared" si="40"/>
        <v>13</v>
      </c>
      <c r="D835" s="559" t="str">
        <f t="shared" si="41"/>
        <v>月</v>
      </c>
      <c r="E835" t="str">
        <f>IFERROR(VLOOKUP(A835,'HOL（2027年まで）'!$A:$C,3,0),"")</f>
        <v/>
      </c>
      <c r="F835" s="561"/>
      <c r="G835" s="561"/>
    </row>
    <row r="836" spans="1:7">
      <c r="A836" s="558">
        <v>46217</v>
      </c>
      <c r="B836" s="559">
        <f t="shared" si="39"/>
        <v>7</v>
      </c>
      <c r="C836" s="559">
        <f t="shared" si="40"/>
        <v>14</v>
      </c>
      <c r="D836" s="559" t="str">
        <f t="shared" si="41"/>
        <v>火</v>
      </c>
      <c r="E836" t="str">
        <f>IFERROR(VLOOKUP(A836,'HOL（2027年まで）'!$A:$C,3,0),"")</f>
        <v/>
      </c>
      <c r="F836" s="561"/>
      <c r="G836" s="561"/>
    </row>
    <row r="837" spans="1:7">
      <c r="A837" s="558">
        <v>46218</v>
      </c>
      <c r="B837" s="559">
        <f t="shared" si="39"/>
        <v>7</v>
      </c>
      <c r="C837" s="559">
        <f t="shared" si="40"/>
        <v>15</v>
      </c>
      <c r="D837" s="559" t="str">
        <f t="shared" si="41"/>
        <v>水</v>
      </c>
      <c r="E837" t="str">
        <f>IFERROR(VLOOKUP(A837,'HOL（2027年まで）'!$A:$C,3,0),"")</f>
        <v/>
      </c>
      <c r="F837" s="561"/>
      <c r="G837" s="561"/>
    </row>
    <row r="838" spans="1:7">
      <c r="A838" s="558">
        <v>46219</v>
      </c>
      <c r="B838" s="559">
        <f t="shared" si="39"/>
        <v>7</v>
      </c>
      <c r="C838" s="559">
        <f t="shared" si="40"/>
        <v>16</v>
      </c>
      <c r="D838" s="559" t="str">
        <f t="shared" si="41"/>
        <v>木</v>
      </c>
      <c r="E838" t="str">
        <f>IFERROR(VLOOKUP(A838,'HOL（2027年まで）'!$A:$C,3,0),"")</f>
        <v/>
      </c>
      <c r="F838" s="561"/>
      <c r="G838" s="561"/>
    </row>
    <row r="839" spans="1:7">
      <c r="A839" s="558">
        <v>46220</v>
      </c>
      <c r="B839" s="559">
        <f t="shared" si="39"/>
        <v>7</v>
      </c>
      <c r="C839" s="559">
        <f t="shared" si="40"/>
        <v>17</v>
      </c>
      <c r="D839" s="559" t="str">
        <f t="shared" si="41"/>
        <v>金</v>
      </c>
      <c r="E839" t="str">
        <f>IFERROR(VLOOKUP(A839,'HOL（2027年まで）'!$A:$C,3,0),"")</f>
        <v/>
      </c>
      <c r="F839" s="561"/>
      <c r="G839" s="561"/>
    </row>
    <row r="840" spans="1:7">
      <c r="A840" s="558">
        <v>46221</v>
      </c>
      <c r="B840" s="559">
        <f t="shared" si="39"/>
        <v>7</v>
      </c>
      <c r="C840" s="559">
        <f t="shared" si="40"/>
        <v>18</v>
      </c>
      <c r="D840" s="559" t="str">
        <f t="shared" si="41"/>
        <v>土</v>
      </c>
      <c r="E840" t="str">
        <f>IFERROR(VLOOKUP(A840,'HOL（2027年まで）'!$A:$C,3,0),"")</f>
        <v/>
      </c>
      <c r="F840" s="561"/>
      <c r="G840" s="561"/>
    </row>
    <row r="841" spans="1:7">
      <c r="A841" s="558">
        <v>46222</v>
      </c>
      <c r="B841" s="559">
        <f t="shared" si="39"/>
        <v>7</v>
      </c>
      <c r="C841" s="559">
        <f t="shared" si="40"/>
        <v>19</v>
      </c>
      <c r="D841" s="559" t="str">
        <f t="shared" si="41"/>
        <v>日</v>
      </c>
      <c r="E841" t="str">
        <f>IFERROR(VLOOKUP(A841,'HOL（2027年まで）'!$A:$C,3,0),"")</f>
        <v/>
      </c>
      <c r="F841" s="561"/>
      <c r="G841" s="561"/>
    </row>
    <row r="842" spans="1:7">
      <c r="A842" s="558">
        <v>46223</v>
      </c>
      <c r="B842" s="559">
        <f t="shared" si="39"/>
        <v>7</v>
      </c>
      <c r="C842" s="559">
        <f t="shared" si="40"/>
        <v>20</v>
      </c>
      <c r="D842" s="559" t="str">
        <f t="shared" si="41"/>
        <v>月</v>
      </c>
      <c r="E842" t="str">
        <f>IFERROR(VLOOKUP(A842,'HOL（2027年まで）'!$A:$C,3,0),"")</f>
        <v>海の日</v>
      </c>
      <c r="F842" s="561"/>
      <c r="G842" s="561"/>
    </row>
    <row r="843" spans="1:7">
      <c r="A843" s="558">
        <v>46224</v>
      </c>
      <c r="B843" s="559">
        <f t="shared" si="39"/>
        <v>7</v>
      </c>
      <c r="C843" s="559">
        <f t="shared" si="40"/>
        <v>21</v>
      </c>
      <c r="D843" s="559" t="str">
        <f t="shared" si="41"/>
        <v>火</v>
      </c>
      <c r="E843" t="str">
        <f>IFERROR(VLOOKUP(A843,'HOL（2027年まで）'!$A:$C,3,0),"")</f>
        <v/>
      </c>
      <c r="F843" s="561"/>
      <c r="G843" s="561"/>
    </row>
    <row r="844" spans="1:7">
      <c r="A844" s="558">
        <v>46225</v>
      </c>
      <c r="B844" s="559">
        <f t="shared" si="39"/>
        <v>7</v>
      </c>
      <c r="C844" s="559">
        <f t="shared" si="40"/>
        <v>22</v>
      </c>
      <c r="D844" s="559" t="str">
        <f t="shared" si="41"/>
        <v>水</v>
      </c>
      <c r="E844" t="str">
        <f>IFERROR(VLOOKUP(A844,'HOL（2027年まで）'!$A:$C,3,0),"")</f>
        <v/>
      </c>
      <c r="F844" s="561"/>
      <c r="G844" s="561"/>
    </row>
    <row r="845" spans="1:7">
      <c r="A845" s="558">
        <v>46226</v>
      </c>
      <c r="B845" s="559">
        <f t="shared" si="39"/>
        <v>7</v>
      </c>
      <c r="C845" s="559">
        <f t="shared" si="40"/>
        <v>23</v>
      </c>
      <c r="D845" s="559" t="str">
        <f t="shared" si="41"/>
        <v>木</v>
      </c>
      <c r="E845" t="str">
        <f>IFERROR(VLOOKUP(A845,'HOL（2027年まで）'!$A:$C,3,0),"")</f>
        <v/>
      </c>
      <c r="F845" s="561"/>
      <c r="G845" s="561"/>
    </row>
    <row r="846" spans="1:7">
      <c r="A846" s="558">
        <v>46227</v>
      </c>
      <c r="B846" s="559">
        <f t="shared" si="39"/>
        <v>7</v>
      </c>
      <c r="C846" s="559">
        <f t="shared" si="40"/>
        <v>24</v>
      </c>
      <c r="D846" s="559" t="str">
        <f t="shared" si="41"/>
        <v>金</v>
      </c>
      <c r="E846" t="str">
        <f>IFERROR(VLOOKUP(A846,'HOL（2027年まで）'!$A:$C,3,0),"")</f>
        <v/>
      </c>
      <c r="F846" s="561"/>
      <c r="G846" s="561"/>
    </row>
    <row r="847" spans="1:7">
      <c r="A847" s="558">
        <v>46228</v>
      </c>
      <c r="B847" s="559">
        <f t="shared" si="39"/>
        <v>7</v>
      </c>
      <c r="C847" s="559">
        <f t="shared" si="40"/>
        <v>25</v>
      </c>
      <c r="D847" s="559" t="str">
        <f t="shared" si="41"/>
        <v>土</v>
      </c>
      <c r="E847" t="str">
        <f>IFERROR(VLOOKUP(A847,'HOL（2027年まで）'!$A:$C,3,0),"")</f>
        <v/>
      </c>
      <c r="F847" s="561"/>
      <c r="G847" s="561"/>
    </row>
    <row r="848" spans="1:7">
      <c r="A848" s="558">
        <v>46229</v>
      </c>
      <c r="B848" s="559">
        <f t="shared" si="39"/>
        <v>7</v>
      </c>
      <c r="C848" s="559">
        <f t="shared" si="40"/>
        <v>26</v>
      </c>
      <c r="D848" s="559" t="str">
        <f t="shared" si="41"/>
        <v>日</v>
      </c>
      <c r="E848" t="str">
        <f>IFERROR(VLOOKUP(A848,'HOL（2027年まで）'!$A:$C,3,0),"")</f>
        <v/>
      </c>
      <c r="F848" s="561"/>
      <c r="G848" s="561"/>
    </row>
    <row r="849" spans="1:7">
      <c r="A849" s="558">
        <v>46230</v>
      </c>
      <c r="B849" s="559">
        <f t="shared" si="39"/>
        <v>7</v>
      </c>
      <c r="C849" s="559">
        <f t="shared" si="40"/>
        <v>27</v>
      </c>
      <c r="D849" s="559" t="str">
        <f t="shared" si="41"/>
        <v>月</v>
      </c>
      <c r="E849" t="str">
        <f>IFERROR(VLOOKUP(A849,'HOL（2027年まで）'!$A:$C,3,0),"")</f>
        <v/>
      </c>
      <c r="F849" s="561"/>
      <c r="G849" s="561"/>
    </row>
    <row r="850" spans="1:7">
      <c r="A850" s="558">
        <v>46231</v>
      </c>
      <c r="B850" s="559">
        <f t="shared" si="39"/>
        <v>7</v>
      </c>
      <c r="C850" s="559">
        <f t="shared" si="40"/>
        <v>28</v>
      </c>
      <c r="D850" s="559" t="str">
        <f t="shared" si="41"/>
        <v>火</v>
      </c>
      <c r="E850" t="str">
        <f>IFERROR(VLOOKUP(A850,'HOL（2027年まで）'!$A:$C,3,0),"")</f>
        <v/>
      </c>
      <c r="F850" s="561"/>
      <c r="G850" s="561"/>
    </row>
    <row r="851" spans="1:7">
      <c r="A851" s="558">
        <v>46232</v>
      </c>
      <c r="B851" s="559">
        <f t="shared" si="39"/>
        <v>7</v>
      </c>
      <c r="C851" s="559">
        <f t="shared" si="40"/>
        <v>29</v>
      </c>
      <c r="D851" s="559" t="str">
        <f t="shared" si="41"/>
        <v>水</v>
      </c>
      <c r="E851" t="str">
        <f>IFERROR(VLOOKUP(A851,'HOL（2027年まで）'!$A:$C,3,0),"")</f>
        <v/>
      </c>
      <c r="F851" s="561"/>
      <c r="G851" s="561"/>
    </row>
    <row r="852" spans="1:7">
      <c r="A852" s="558">
        <v>46233</v>
      </c>
      <c r="B852" s="559">
        <f t="shared" si="39"/>
        <v>7</v>
      </c>
      <c r="C852" s="559">
        <f t="shared" si="40"/>
        <v>30</v>
      </c>
      <c r="D852" s="559" t="str">
        <f t="shared" si="41"/>
        <v>木</v>
      </c>
      <c r="E852" t="str">
        <f>IFERROR(VLOOKUP(A852,'HOL（2027年まで）'!$A:$C,3,0),"")</f>
        <v/>
      </c>
      <c r="F852" s="561"/>
      <c r="G852" s="561"/>
    </row>
    <row r="853" spans="1:7">
      <c r="A853" s="558">
        <v>46234</v>
      </c>
      <c r="B853" s="559">
        <f t="shared" si="39"/>
        <v>7</v>
      </c>
      <c r="C853" s="559">
        <f t="shared" si="40"/>
        <v>31</v>
      </c>
      <c r="D853" s="559" t="str">
        <f t="shared" si="41"/>
        <v>金</v>
      </c>
      <c r="E853" t="str">
        <f>IFERROR(VLOOKUP(A853,'HOL（2027年まで）'!$A:$C,3,0),"")</f>
        <v/>
      </c>
      <c r="F853" s="561"/>
      <c r="G853" s="561"/>
    </row>
    <row r="854" spans="1:7">
      <c r="A854" s="558">
        <v>46235</v>
      </c>
      <c r="B854" s="559">
        <f t="shared" si="39"/>
        <v>8</v>
      </c>
      <c r="C854" s="559">
        <f t="shared" si="40"/>
        <v>1</v>
      </c>
      <c r="D854" s="559" t="str">
        <f t="shared" si="41"/>
        <v>土</v>
      </c>
      <c r="E854" t="str">
        <f>IFERROR(VLOOKUP(A854,'HOL（2027年まで）'!$A:$C,3,0),"")</f>
        <v/>
      </c>
      <c r="F854" s="561"/>
      <c r="G854" s="561"/>
    </row>
    <row r="855" spans="1:7">
      <c r="A855" s="558">
        <v>46236</v>
      </c>
      <c r="B855" s="559">
        <f t="shared" si="39"/>
        <v>8</v>
      </c>
      <c r="C855" s="559">
        <f t="shared" si="40"/>
        <v>2</v>
      </c>
      <c r="D855" s="559" t="str">
        <f t="shared" si="41"/>
        <v>日</v>
      </c>
      <c r="E855" t="str">
        <f>IFERROR(VLOOKUP(A855,'HOL（2027年まで）'!$A:$C,3,0),"")</f>
        <v/>
      </c>
      <c r="F855" s="561"/>
      <c r="G855" s="561"/>
    </row>
    <row r="856" spans="1:7">
      <c r="A856" s="558">
        <v>46237</v>
      </c>
      <c r="B856" s="559">
        <f t="shared" si="39"/>
        <v>8</v>
      </c>
      <c r="C856" s="559">
        <f t="shared" si="40"/>
        <v>3</v>
      </c>
      <c r="D856" s="559" t="str">
        <f t="shared" si="41"/>
        <v>月</v>
      </c>
      <c r="E856" t="str">
        <f>IFERROR(VLOOKUP(A856,'HOL（2027年まで）'!$A:$C,3,0),"")</f>
        <v/>
      </c>
      <c r="F856" s="561"/>
      <c r="G856" s="561"/>
    </row>
    <row r="857" spans="1:7">
      <c r="A857" s="558">
        <v>46238</v>
      </c>
      <c r="B857" s="559">
        <f t="shared" si="39"/>
        <v>8</v>
      </c>
      <c r="C857" s="559">
        <f t="shared" si="40"/>
        <v>4</v>
      </c>
      <c r="D857" s="559" t="str">
        <f t="shared" si="41"/>
        <v>火</v>
      </c>
      <c r="E857" t="str">
        <f>IFERROR(VLOOKUP(A857,'HOL（2027年まで）'!$A:$C,3,0),"")</f>
        <v/>
      </c>
      <c r="F857" s="561"/>
      <c r="G857" s="561"/>
    </row>
    <row r="858" spans="1:7">
      <c r="A858" s="558">
        <v>46239</v>
      </c>
      <c r="B858" s="559">
        <f t="shared" si="39"/>
        <v>8</v>
      </c>
      <c r="C858" s="559">
        <f t="shared" si="40"/>
        <v>5</v>
      </c>
      <c r="D858" s="559" t="str">
        <f t="shared" si="41"/>
        <v>水</v>
      </c>
      <c r="E858" t="str">
        <f>IFERROR(VLOOKUP(A858,'HOL（2027年まで）'!$A:$C,3,0),"")</f>
        <v/>
      </c>
      <c r="F858" s="561"/>
      <c r="G858" s="561"/>
    </row>
    <row r="859" spans="1:7">
      <c r="A859" s="558">
        <v>46240</v>
      </c>
      <c r="B859" s="559">
        <f t="shared" si="39"/>
        <v>8</v>
      </c>
      <c r="C859" s="559">
        <f t="shared" si="40"/>
        <v>6</v>
      </c>
      <c r="D859" s="559" t="str">
        <f t="shared" si="41"/>
        <v>木</v>
      </c>
      <c r="E859" t="str">
        <f>IFERROR(VLOOKUP(A859,'HOL（2027年まで）'!$A:$C,3,0),"")</f>
        <v/>
      </c>
      <c r="F859" s="561"/>
      <c r="G859" s="561"/>
    </row>
    <row r="860" spans="1:7">
      <c r="A860" s="558">
        <v>46241</v>
      </c>
      <c r="B860" s="559">
        <f t="shared" si="39"/>
        <v>8</v>
      </c>
      <c r="C860" s="559">
        <f t="shared" si="40"/>
        <v>7</v>
      </c>
      <c r="D860" s="559" t="str">
        <f t="shared" si="41"/>
        <v>金</v>
      </c>
      <c r="E860" t="str">
        <f>IFERROR(VLOOKUP(A860,'HOL（2027年まで）'!$A:$C,3,0),"")</f>
        <v/>
      </c>
      <c r="F860" s="561"/>
      <c r="G860" s="561"/>
    </row>
    <row r="861" spans="1:7">
      <c r="A861" s="558">
        <v>46242</v>
      </c>
      <c r="B861" s="559">
        <f t="shared" si="39"/>
        <v>8</v>
      </c>
      <c r="C861" s="559">
        <f t="shared" si="40"/>
        <v>8</v>
      </c>
      <c r="D861" s="559" t="str">
        <f t="shared" si="41"/>
        <v>土</v>
      </c>
      <c r="E861" t="str">
        <f>IFERROR(VLOOKUP(A861,'HOL（2027年まで）'!$A:$C,3,0),"")</f>
        <v/>
      </c>
      <c r="F861" s="561"/>
      <c r="G861" s="561"/>
    </row>
    <row r="862" spans="1:7">
      <c r="A862" s="558">
        <v>46243</v>
      </c>
      <c r="B862" s="559">
        <f t="shared" si="39"/>
        <v>8</v>
      </c>
      <c r="C862" s="559">
        <f t="shared" si="40"/>
        <v>9</v>
      </c>
      <c r="D862" s="559" t="str">
        <f t="shared" si="41"/>
        <v>日</v>
      </c>
      <c r="E862" t="str">
        <f>IFERROR(VLOOKUP(A862,'HOL（2027年まで）'!$A:$C,3,0),"")</f>
        <v/>
      </c>
      <c r="F862" s="561"/>
      <c r="G862" s="561"/>
    </row>
    <row r="863" spans="1:7">
      <c r="A863" s="558">
        <v>46244</v>
      </c>
      <c r="B863" s="559">
        <f t="shared" si="39"/>
        <v>8</v>
      </c>
      <c r="C863" s="559">
        <f t="shared" si="40"/>
        <v>10</v>
      </c>
      <c r="D863" s="559" t="str">
        <f t="shared" si="41"/>
        <v>月</v>
      </c>
      <c r="E863" t="str">
        <f>IFERROR(VLOOKUP(A863,'HOL（2027年まで）'!$A:$C,3,0),"")</f>
        <v/>
      </c>
      <c r="F863" s="561"/>
      <c r="G863" s="561"/>
    </row>
    <row r="864" spans="1:7">
      <c r="A864" s="558">
        <v>46245</v>
      </c>
      <c r="B864" s="559">
        <f t="shared" si="39"/>
        <v>8</v>
      </c>
      <c r="C864" s="559">
        <f t="shared" si="40"/>
        <v>11</v>
      </c>
      <c r="D864" s="559" t="str">
        <f t="shared" si="41"/>
        <v>火</v>
      </c>
      <c r="E864" t="str">
        <f>IFERROR(VLOOKUP(A864,'HOL（2027年まで）'!$A:$C,3,0),"")</f>
        <v>山の日</v>
      </c>
      <c r="F864" s="561"/>
      <c r="G864" s="561"/>
    </row>
    <row r="865" spans="1:7">
      <c r="A865" s="558">
        <v>46246</v>
      </c>
      <c r="B865" s="559">
        <f t="shared" si="39"/>
        <v>8</v>
      </c>
      <c r="C865" s="559">
        <f t="shared" si="40"/>
        <v>12</v>
      </c>
      <c r="D865" s="559" t="str">
        <f t="shared" si="41"/>
        <v>水</v>
      </c>
      <c r="E865" t="str">
        <f>IFERROR(VLOOKUP(A865,'HOL（2027年まで）'!$A:$C,3,0),"")</f>
        <v/>
      </c>
      <c r="F865" s="561"/>
      <c r="G865" s="561"/>
    </row>
    <row r="866" spans="1:7">
      <c r="A866" s="558">
        <v>46247</v>
      </c>
      <c r="B866" s="559">
        <f t="shared" si="39"/>
        <v>8</v>
      </c>
      <c r="C866" s="559">
        <f t="shared" si="40"/>
        <v>13</v>
      </c>
      <c r="D866" s="559" t="str">
        <f t="shared" si="41"/>
        <v>木</v>
      </c>
      <c r="E866" t="str">
        <f>IFERROR(VLOOKUP(A866,'HOL（2027年まで）'!$A:$C,3,0),"")</f>
        <v/>
      </c>
      <c r="F866" s="561"/>
      <c r="G866" s="561"/>
    </row>
    <row r="867" spans="1:7">
      <c r="A867" s="558">
        <v>46248</v>
      </c>
      <c r="B867" s="559">
        <f t="shared" si="39"/>
        <v>8</v>
      </c>
      <c r="C867" s="559">
        <f t="shared" si="40"/>
        <v>14</v>
      </c>
      <c r="D867" s="559" t="str">
        <f t="shared" si="41"/>
        <v>金</v>
      </c>
      <c r="E867" t="str">
        <f>IFERROR(VLOOKUP(A867,'HOL（2027年まで）'!$A:$C,3,0),"")</f>
        <v/>
      </c>
      <c r="F867" s="561"/>
      <c r="G867" s="561"/>
    </row>
    <row r="868" spans="1:7">
      <c r="A868" s="558">
        <v>46249</v>
      </c>
      <c r="B868" s="559">
        <f t="shared" si="39"/>
        <v>8</v>
      </c>
      <c r="C868" s="559">
        <f t="shared" si="40"/>
        <v>15</v>
      </c>
      <c r="D868" s="559" t="str">
        <f t="shared" si="41"/>
        <v>土</v>
      </c>
      <c r="E868" t="str">
        <f>IFERROR(VLOOKUP(A868,'HOL（2027年まで）'!$A:$C,3,0),"")</f>
        <v/>
      </c>
      <c r="F868" s="561"/>
      <c r="G868" s="561"/>
    </row>
    <row r="869" spans="1:7">
      <c r="A869" s="558">
        <v>46250</v>
      </c>
      <c r="B869" s="559">
        <f t="shared" si="39"/>
        <v>8</v>
      </c>
      <c r="C869" s="559">
        <f t="shared" si="40"/>
        <v>16</v>
      </c>
      <c r="D869" s="559" t="str">
        <f t="shared" si="41"/>
        <v>日</v>
      </c>
      <c r="E869" t="str">
        <f>IFERROR(VLOOKUP(A869,'HOL（2027年まで）'!$A:$C,3,0),"")</f>
        <v/>
      </c>
      <c r="F869" s="561"/>
      <c r="G869" s="561"/>
    </row>
    <row r="870" spans="1:7">
      <c r="A870" s="558">
        <v>46251</v>
      </c>
      <c r="B870" s="559">
        <f t="shared" si="39"/>
        <v>8</v>
      </c>
      <c r="C870" s="559">
        <f t="shared" si="40"/>
        <v>17</v>
      </c>
      <c r="D870" s="559" t="str">
        <f t="shared" si="41"/>
        <v>月</v>
      </c>
      <c r="E870" t="str">
        <f>IFERROR(VLOOKUP(A870,'HOL（2027年まで）'!$A:$C,3,0),"")</f>
        <v/>
      </c>
      <c r="F870" s="561"/>
      <c r="G870" s="561"/>
    </row>
    <row r="871" spans="1:7">
      <c r="A871" s="558">
        <v>46252</v>
      </c>
      <c r="B871" s="559">
        <f t="shared" si="39"/>
        <v>8</v>
      </c>
      <c r="C871" s="559">
        <f t="shared" si="40"/>
        <v>18</v>
      </c>
      <c r="D871" s="559" t="str">
        <f t="shared" si="41"/>
        <v>火</v>
      </c>
      <c r="E871" t="str">
        <f>IFERROR(VLOOKUP(A871,'HOL（2027年まで）'!$A:$C,3,0),"")</f>
        <v/>
      </c>
      <c r="F871" s="561"/>
      <c r="G871" s="561"/>
    </row>
    <row r="872" spans="1:7">
      <c r="A872" s="558">
        <v>46253</v>
      </c>
      <c r="B872" s="559">
        <f t="shared" si="39"/>
        <v>8</v>
      </c>
      <c r="C872" s="559">
        <f t="shared" si="40"/>
        <v>19</v>
      </c>
      <c r="D872" s="559" t="str">
        <f t="shared" si="41"/>
        <v>水</v>
      </c>
      <c r="E872" t="str">
        <f>IFERROR(VLOOKUP(A872,'HOL（2027年まで）'!$A:$C,3,0),"")</f>
        <v/>
      </c>
      <c r="F872" s="561"/>
      <c r="G872" s="561"/>
    </row>
    <row r="873" spans="1:7">
      <c r="A873" s="558">
        <v>46254</v>
      </c>
      <c r="B873" s="559">
        <f t="shared" si="39"/>
        <v>8</v>
      </c>
      <c r="C873" s="559">
        <f t="shared" si="40"/>
        <v>20</v>
      </c>
      <c r="D873" s="559" t="str">
        <f t="shared" si="41"/>
        <v>木</v>
      </c>
      <c r="E873" t="str">
        <f>IFERROR(VLOOKUP(A873,'HOL（2027年まで）'!$A:$C,3,0),"")</f>
        <v/>
      </c>
      <c r="F873" s="561"/>
      <c r="G873" s="561"/>
    </row>
    <row r="874" spans="1:7">
      <c r="A874" s="558">
        <v>46255</v>
      </c>
      <c r="B874" s="559">
        <f t="shared" si="39"/>
        <v>8</v>
      </c>
      <c r="C874" s="559">
        <f t="shared" si="40"/>
        <v>21</v>
      </c>
      <c r="D874" s="559" t="str">
        <f t="shared" si="41"/>
        <v>金</v>
      </c>
      <c r="E874" t="str">
        <f>IFERROR(VLOOKUP(A874,'HOL（2027年まで）'!$A:$C,3,0),"")</f>
        <v/>
      </c>
      <c r="F874" s="561"/>
      <c r="G874" s="561"/>
    </row>
    <row r="875" spans="1:7">
      <c r="A875" s="558">
        <v>46256</v>
      </c>
      <c r="B875" s="559">
        <f t="shared" si="39"/>
        <v>8</v>
      </c>
      <c r="C875" s="559">
        <f t="shared" si="40"/>
        <v>22</v>
      </c>
      <c r="D875" s="559" t="str">
        <f t="shared" si="41"/>
        <v>土</v>
      </c>
      <c r="E875" t="str">
        <f>IFERROR(VLOOKUP(A875,'HOL（2027年まで）'!$A:$C,3,0),"")</f>
        <v/>
      </c>
      <c r="F875" s="561"/>
      <c r="G875" s="561"/>
    </row>
    <row r="876" spans="1:7">
      <c r="A876" s="558">
        <v>46257</v>
      </c>
      <c r="B876" s="559">
        <f t="shared" si="39"/>
        <v>8</v>
      </c>
      <c r="C876" s="559">
        <f t="shared" si="40"/>
        <v>23</v>
      </c>
      <c r="D876" s="559" t="str">
        <f t="shared" si="41"/>
        <v>日</v>
      </c>
      <c r="E876" t="str">
        <f>IFERROR(VLOOKUP(A876,'HOL（2027年まで）'!$A:$C,3,0),"")</f>
        <v/>
      </c>
      <c r="F876" s="561"/>
      <c r="G876" s="561"/>
    </row>
    <row r="877" spans="1:7">
      <c r="A877" s="558">
        <v>46258</v>
      </c>
      <c r="B877" s="559">
        <f t="shared" si="39"/>
        <v>8</v>
      </c>
      <c r="C877" s="559">
        <f t="shared" si="40"/>
        <v>24</v>
      </c>
      <c r="D877" s="559" t="str">
        <f t="shared" si="41"/>
        <v>月</v>
      </c>
      <c r="E877" t="str">
        <f>IFERROR(VLOOKUP(A877,'HOL（2027年まで）'!$A:$C,3,0),"")</f>
        <v/>
      </c>
      <c r="F877" s="561"/>
      <c r="G877" s="561"/>
    </row>
    <row r="878" spans="1:7">
      <c r="A878" s="558">
        <v>46259</v>
      </c>
      <c r="B878" s="559">
        <f t="shared" si="39"/>
        <v>8</v>
      </c>
      <c r="C878" s="559">
        <f t="shared" si="40"/>
        <v>25</v>
      </c>
      <c r="D878" s="559" t="str">
        <f t="shared" si="41"/>
        <v>火</v>
      </c>
      <c r="E878" t="str">
        <f>IFERROR(VLOOKUP(A878,'HOL（2027年まで）'!$A:$C,3,0),"")</f>
        <v/>
      </c>
      <c r="F878" s="561"/>
      <c r="G878" s="561"/>
    </row>
    <row r="879" spans="1:7">
      <c r="A879" s="558">
        <v>46260</v>
      </c>
      <c r="B879" s="559">
        <f t="shared" si="39"/>
        <v>8</v>
      </c>
      <c r="C879" s="559">
        <f t="shared" si="40"/>
        <v>26</v>
      </c>
      <c r="D879" s="559" t="str">
        <f t="shared" si="41"/>
        <v>水</v>
      </c>
      <c r="E879" t="str">
        <f>IFERROR(VLOOKUP(A879,'HOL（2027年まで）'!$A:$C,3,0),"")</f>
        <v/>
      </c>
      <c r="F879" s="561"/>
      <c r="G879" s="561"/>
    </row>
    <row r="880" spans="1:7">
      <c r="A880" s="558">
        <v>46261</v>
      </c>
      <c r="B880" s="559">
        <f t="shared" si="39"/>
        <v>8</v>
      </c>
      <c r="C880" s="559">
        <f t="shared" si="40"/>
        <v>27</v>
      </c>
      <c r="D880" s="559" t="str">
        <f t="shared" si="41"/>
        <v>木</v>
      </c>
      <c r="E880" t="str">
        <f>IFERROR(VLOOKUP(A880,'HOL（2027年まで）'!$A:$C,3,0),"")</f>
        <v/>
      </c>
      <c r="F880" s="561"/>
      <c r="G880" s="561"/>
    </row>
    <row r="881" spans="1:7">
      <c r="A881" s="558">
        <v>46262</v>
      </c>
      <c r="B881" s="559">
        <f t="shared" si="39"/>
        <v>8</v>
      </c>
      <c r="C881" s="559">
        <f t="shared" si="40"/>
        <v>28</v>
      </c>
      <c r="D881" s="559" t="str">
        <f t="shared" si="41"/>
        <v>金</v>
      </c>
      <c r="E881" t="str">
        <f>IFERROR(VLOOKUP(A881,'HOL（2027年まで）'!$A:$C,3,0),"")</f>
        <v/>
      </c>
      <c r="F881" s="561"/>
      <c r="G881" s="561"/>
    </row>
    <row r="882" spans="1:7">
      <c r="A882" s="558">
        <v>46263</v>
      </c>
      <c r="B882" s="559">
        <f t="shared" si="39"/>
        <v>8</v>
      </c>
      <c r="C882" s="559">
        <f t="shared" si="40"/>
        <v>29</v>
      </c>
      <c r="D882" s="559" t="str">
        <f t="shared" si="41"/>
        <v>土</v>
      </c>
      <c r="E882" t="str">
        <f>IFERROR(VLOOKUP(A882,'HOL（2027年まで）'!$A:$C,3,0),"")</f>
        <v/>
      </c>
      <c r="F882" s="561"/>
      <c r="G882" s="561"/>
    </row>
    <row r="883" spans="1:7">
      <c r="A883" s="558">
        <v>46264</v>
      </c>
      <c r="B883" s="559">
        <f t="shared" si="39"/>
        <v>8</v>
      </c>
      <c r="C883" s="559">
        <f t="shared" si="40"/>
        <v>30</v>
      </c>
      <c r="D883" s="559" t="str">
        <f t="shared" si="41"/>
        <v>日</v>
      </c>
      <c r="E883" t="str">
        <f>IFERROR(VLOOKUP(A883,'HOL（2027年まで）'!$A:$C,3,0),"")</f>
        <v/>
      </c>
      <c r="F883" s="561"/>
      <c r="G883" s="561"/>
    </row>
    <row r="884" spans="1:7">
      <c r="A884" s="558">
        <v>46265</v>
      </c>
      <c r="B884" s="559">
        <f t="shared" si="39"/>
        <v>8</v>
      </c>
      <c r="C884" s="559">
        <f t="shared" si="40"/>
        <v>31</v>
      </c>
      <c r="D884" s="559" t="str">
        <f t="shared" si="41"/>
        <v>月</v>
      </c>
      <c r="E884" t="str">
        <f>IFERROR(VLOOKUP(A884,'HOL（2027年まで）'!$A:$C,3,0),"")</f>
        <v/>
      </c>
      <c r="F884" s="561"/>
      <c r="G884" s="561"/>
    </row>
    <row r="885" spans="1:7">
      <c r="A885" s="558">
        <v>46266</v>
      </c>
      <c r="B885" s="559">
        <f t="shared" si="39"/>
        <v>9</v>
      </c>
      <c r="C885" s="559">
        <f t="shared" si="40"/>
        <v>1</v>
      </c>
      <c r="D885" s="559" t="str">
        <f t="shared" si="41"/>
        <v>火</v>
      </c>
      <c r="E885" t="str">
        <f>IFERROR(VLOOKUP(A885,'HOL（2027年まで）'!$A:$C,3,0),"")</f>
        <v/>
      </c>
      <c r="F885" s="561"/>
      <c r="G885" s="561"/>
    </row>
    <row r="886" spans="1:7">
      <c r="A886" s="558">
        <v>46267</v>
      </c>
      <c r="B886" s="559">
        <f t="shared" si="39"/>
        <v>9</v>
      </c>
      <c r="C886" s="559">
        <f t="shared" si="40"/>
        <v>2</v>
      </c>
      <c r="D886" s="559" t="str">
        <f t="shared" si="41"/>
        <v>水</v>
      </c>
      <c r="E886" t="str">
        <f>IFERROR(VLOOKUP(A886,'HOL（2027年まで）'!$A:$C,3,0),"")</f>
        <v/>
      </c>
      <c r="F886" s="561"/>
      <c r="G886" s="561"/>
    </row>
    <row r="887" spans="1:7">
      <c r="A887" s="558">
        <v>46268</v>
      </c>
      <c r="B887" s="559">
        <f t="shared" si="39"/>
        <v>9</v>
      </c>
      <c r="C887" s="559">
        <f t="shared" si="40"/>
        <v>3</v>
      </c>
      <c r="D887" s="559" t="str">
        <f t="shared" si="41"/>
        <v>木</v>
      </c>
      <c r="E887" t="str">
        <f>IFERROR(VLOOKUP(A887,'HOL（2027年まで）'!$A:$C,3,0),"")</f>
        <v/>
      </c>
      <c r="F887" s="561"/>
      <c r="G887" s="561"/>
    </row>
    <row r="888" spans="1:7">
      <c r="A888" s="558">
        <v>46269</v>
      </c>
      <c r="B888" s="559">
        <f t="shared" si="39"/>
        <v>9</v>
      </c>
      <c r="C888" s="559">
        <f t="shared" si="40"/>
        <v>4</v>
      </c>
      <c r="D888" s="559" t="str">
        <f t="shared" si="41"/>
        <v>金</v>
      </c>
      <c r="E888" t="str">
        <f>IFERROR(VLOOKUP(A888,'HOL（2027年まで）'!$A:$C,3,0),"")</f>
        <v/>
      </c>
      <c r="F888" s="561"/>
      <c r="G888" s="561"/>
    </row>
    <row r="889" spans="1:7">
      <c r="A889" s="558">
        <v>46270</v>
      </c>
      <c r="B889" s="559">
        <f t="shared" si="39"/>
        <v>9</v>
      </c>
      <c r="C889" s="559">
        <f t="shared" si="40"/>
        <v>5</v>
      </c>
      <c r="D889" s="559" t="str">
        <f t="shared" si="41"/>
        <v>土</v>
      </c>
      <c r="E889" t="str">
        <f>IFERROR(VLOOKUP(A889,'HOL（2027年まで）'!$A:$C,3,0),"")</f>
        <v/>
      </c>
      <c r="F889" s="561"/>
      <c r="G889" s="561"/>
    </row>
    <row r="890" spans="1:7">
      <c r="A890" s="558">
        <v>46271</v>
      </c>
      <c r="B890" s="559">
        <f t="shared" si="39"/>
        <v>9</v>
      </c>
      <c r="C890" s="559">
        <f t="shared" si="40"/>
        <v>6</v>
      </c>
      <c r="D890" s="559" t="str">
        <f t="shared" si="41"/>
        <v>日</v>
      </c>
      <c r="E890" t="str">
        <f>IFERROR(VLOOKUP(A890,'HOL（2027年まで）'!$A:$C,3,0),"")</f>
        <v/>
      </c>
      <c r="F890" s="561"/>
      <c r="G890" s="561"/>
    </row>
    <row r="891" spans="1:7">
      <c r="A891" s="558">
        <v>46272</v>
      </c>
      <c r="B891" s="559">
        <f t="shared" si="39"/>
        <v>9</v>
      </c>
      <c r="C891" s="559">
        <f t="shared" si="40"/>
        <v>7</v>
      </c>
      <c r="D891" s="559" t="str">
        <f t="shared" si="41"/>
        <v>月</v>
      </c>
      <c r="E891" t="str">
        <f>IFERROR(VLOOKUP(A891,'HOL（2027年まで）'!$A:$C,3,0),"")</f>
        <v/>
      </c>
      <c r="F891" s="561"/>
      <c r="G891" s="561"/>
    </row>
    <row r="892" spans="1:7">
      <c r="A892" s="558">
        <v>46273</v>
      </c>
      <c r="B892" s="559">
        <f t="shared" si="39"/>
        <v>9</v>
      </c>
      <c r="C892" s="559">
        <f t="shared" si="40"/>
        <v>8</v>
      </c>
      <c r="D892" s="559" t="str">
        <f t="shared" si="41"/>
        <v>火</v>
      </c>
      <c r="E892" t="str">
        <f>IFERROR(VLOOKUP(A892,'HOL（2027年まで）'!$A:$C,3,0),"")</f>
        <v/>
      </c>
      <c r="F892" s="561"/>
      <c r="G892" s="561"/>
    </row>
    <row r="893" spans="1:7">
      <c r="A893" s="558">
        <v>46274</v>
      </c>
      <c r="B893" s="559">
        <f t="shared" si="39"/>
        <v>9</v>
      </c>
      <c r="C893" s="559">
        <f t="shared" si="40"/>
        <v>9</v>
      </c>
      <c r="D893" s="559" t="str">
        <f t="shared" si="41"/>
        <v>水</v>
      </c>
      <c r="E893" t="str">
        <f>IFERROR(VLOOKUP(A893,'HOL（2027年まで）'!$A:$C,3,0),"")</f>
        <v/>
      </c>
      <c r="F893" s="561"/>
      <c r="G893" s="561"/>
    </row>
    <row r="894" spans="1:7">
      <c r="A894" s="558">
        <v>46275</v>
      </c>
      <c r="B894" s="559">
        <f t="shared" si="39"/>
        <v>9</v>
      </c>
      <c r="C894" s="559">
        <f t="shared" si="40"/>
        <v>10</v>
      </c>
      <c r="D894" s="559" t="str">
        <f t="shared" si="41"/>
        <v>木</v>
      </c>
      <c r="E894" t="str">
        <f>IFERROR(VLOOKUP(A894,'HOL（2027年まで）'!$A:$C,3,0),"")</f>
        <v/>
      </c>
      <c r="F894" s="561"/>
      <c r="G894" s="561"/>
    </row>
    <row r="895" spans="1:7">
      <c r="A895" s="558">
        <v>46276</v>
      </c>
      <c r="B895" s="559">
        <f t="shared" si="39"/>
        <v>9</v>
      </c>
      <c r="C895" s="559">
        <f t="shared" si="40"/>
        <v>11</v>
      </c>
      <c r="D895" s="559" t="str">
        <f t="shared" si="41"/>
        <v>金</v>
      </c>
      <c r="E895" t="str">
        <f>IFERROR(VLOOKUP(A895,'HOL（2027年まで）'!$A:$C,3,0),"")</f>
        <v/>
      </c>
      <c r="F895" s="561"/>
      <c r="G895" s="561"/>
    </row>
    <row r="896" spans="1:7">
      <c r="A896" s="558">
        <v>46277</v>
      </c>
      <c r="B896" s="559">
        <f t="shared" si="39"/>
        <v>9</v>
      </c>
      <c r="C896" s="559">
        <f t="shared" si="40"/>
        <v>12</v>
      </c>
      <c r="D896" s="559" t="str">
        <f t="shared" si="41"/>
        <v>土</v>
      </c>
      <c r="E896" t="str">
        <f>IFERROR(VLOOKUP(A896,'HOL（2027年まで）'!$A:$C,3,0),"")</f>
        <v/>
      </c>
      <c r="F896" s="561"/>
      <c r="G896" s="561"/>
    </row>
    <row r="897" spans="1:7">
      <c r="A897" s="558">
        <v>46278</v>
      </c>
      <c r="B897" s="559">
        <f t="shared" si="39"/>
        <v>9</v>
      </c>
      <c r="C897" s="559">
        <f t="shared" si="40"/>
        <v>13</v>
      </c>
      <c r="D897" s="559" t="str">
        <f t="shared" si="41"/>
        <v>日</v>
      </c>
      <c r="E897" t="str">
        <f>IFERROR(VLOOKUP(A897,'HOL（2027年まで）'!$A:$C,3,0),"")</f>
        <v/>
      </c>
      <c r="F897" s="561"/>
      <c r="G897" s="561"/>
    </row>
    <row r="898" spans="1:7">
      <c r="A898" s="558">
        <v>46279</v>
      </c>
      <c r="B898" s="559">
        <f t="shared" ref="B898:B961" si="42">MONTH(A898)</f>
        <v>9</v>
      </c>
      <c r="C898" s="559">
        <f t="shared" ref="C898:C961" si="43">DAY(A898)</f>
        <v>14</v>
      </c>
      <c r="D898" s="559" t="str">
        <f t="shared" ref="D898:D961" si="44">TEXT(A898,"aaa")</f>
        <v>月</v>
      </c>
      <c r="E898" t="str">
        <f>IFERROR(VLOOKUP(A898,'HOL（2027年まで）'!$A:$C,3,0),"")</f>
        <v/>
      </c>
      <c r="F898" s="561"/>
      <c r="G898" s="561"/>
    </row>
    <row r="899" spans="1:7">
      <c r="A899" s="558">
        <v>46280</v>
      </c>
      <c r="B899" s="559">
        <f t="shared" si="42"/>
        <v>9</v>
      </c>
      <c r="C899" s="559">
        <f t="shared" si="43"/>
        <v>15</v>
      </c>
      <c r="D899" s="559" t="str">
        <f t="shared" si="44"/>
        <v>火</v>
      </c>
      <c r="E899" t="str">
        <f>IFERROR(VLOOKUP(A899,'HOL（2027年まで）'!$A:$C,3,0),"")</f>
        <v/>
      </c>
      <c r="F899" s="561"/>
      <c r="G899" s="561"/>
    </row>
    <row r="900" spans="1:7">
      <c r="A900" s="558">
        <v>46281</v>
      </c>
      <c r="B900" s="559">
        <f t="shared" si="42"/>
        <v>9</v>
      </c>
      <c r="C900" s="559">
        <f t="shared" si="43"/>
        <v>16</v>
      </c>
      <c r="D900" s="559" t="str">
        <f t="shared" si="44"/>
        <v>水</v>
      </c>
      <c r="E900" t="str">
        <f>IFERROR(VLOOKUP(A900,'HOL（2027年まで）'!$A:$C,3,0),"")</f>
        <v/>
      </c>
      <c r="F900" s="561"/>
      <c r="G900" s="561"/>
    </row>
    <row r="901" spans="1:7">
      <c r="A901" s="558">
        <v>46282</v>
      </c>
      <c r="B901" s="559">
        <f t="shared" si="42"/>
        <v>9</v>
      </c>
      <c r="C901" s="559">
        <f t="shared" si="43"/>
        <v>17</v>
      </c>
      <c r="D901" s="559" t="str">
        <f t="shared" si="44"/>
        <v>木</v>
      </c>
      <c r="E901" t="str">
        <f>IFERROR(VLOOKUP(A901,'HOL（2027年まで）'!$A:$C,3,0),"")</f>
        <v/>
      </c>
      <c r="F901" s="561"/>
      <c r="G901" s="561"/>
    </row>
    <row r="902" spans="1:7">
      <c r="A902" s="558">
        <v>46283</v>
      </c>
      <c r="B902" s="559">
        <f t="shared" si="42"/>
        <v>9</v>
      </c>
      <c r="C902" s="559">
        <f t="shared" si="43"/>
        <v>18</v>
      </c>
      <c r="D902" s="559" t="str">
        <f t="shared" si="44"/>
        <v>金</v>
      </c>
      <c r="E902" t="str">
        <f>IFERROR(VLOOKUP(A902,'HOL（2027年まで）'!$A:$C,3,0),"")</f>
        <v/>
      </c>
      <c r="F902" s="561"/>
      <c r="G902" s="561"/>
    </row>
    <row r="903" spans="1:7">
      <c r="A903" s="558">
        <v>46284</v>
      </c>
      <c r="B903" s="559">
        <f t="shared" si="42"/>
        <v>9</v>
      </c>
      <c r="C903" s="559">
        <f t="shared" si="43"/>
        <v>19</v>
      </c>
      <c r="D903" s="559" t="str">
        <f t="shared" si="44"/>
        <v>土</v>
      </c>
      <c r="E903" t="str">
        <f>IFERROR(VLOOKUP(A903,'HOL（2027年まで）'!$A:$C,3,0),"")</f>
        <v/>
      </c>
      <c r="F903" s="561"/>
      <c r="G903" s="561"/>
    </row>
    <row r="904" spans="1:7">
      <c r="A904" s="558">
        <v>46285</v>
      </c>
      <c r="B904" s="559">
        <f t="shared" si="42"/>
        <v>9</v>
      </c>
      <c r="C904" s="559">
        <f t="shared" si="43"/>
        <v>20</v>
      </c>
      <c r="D904" s="559" t="str">
        <f t="shared" si="44"/>
        <v>日</v>
      </c>
      <c r="E904" t="str">
        <f>IFERROR(VLOOKUP(A904,'HOL（2027年まで）'!$A:$C,3,0),"")</f>
        <v/>
      </c>
      <c r="F904" s="561"/>
      <c r="G904" s="561"/>
    </row>
    <row r="905" spans="1:7">
      <c r="A905" s="558">
        <v>46286</v>
      </c>
      <c r="B905" s="559">
        <f t="shared" si="42"/>
        <v>9</v>
      </c>
      <c r="C905" s="559">
        <f t="shared" si="43"/>
        <v>21</v>
      </c>
      <c r="D905" s="559" t="str">
        <f t="shared" si="44"/>
        <v>月</v>
      </c>
      <c r="E905" t="str">
        <f>IFERROR(VLOOKUP(A905,'HOL（2027年まで）'!$A:$C,3,0),"")</f>
        <v>敬老の日</v>
      </c>
      <c r="F905" s="561"/>
      <c r="G905" s="561"/>
    </row>
    <row r="906" spans="1:7">
      <c r="A906" s="558">
        <v>46287</v>
      </c>
      <c r="B906" s="559">
        <f t="shared" si="42"/>
        <v>9</v>
      </c>
      <c r="C906" s="559">
        <f t="shared" si="43"/>
        <v>22</v>
      </c>
      <c r="D906" s="559" t="str">
        <f t="shared" si="44"/>
        <v>火</v>
      </c>
      <c r="E906" t="str">
        <f>IFERROR(VLOOKUP(A906,'HOL（2027年まで）'!$A:$C,3,0),"")</f>
        <v>国民の休日</v>
      </c>
      <c r="F906" s="561"/>
      <c r="G906" s="561"/>
    </row>
    <row r="907" spans="1:7">
      <c r="A907" s="558">
        <v>46288</v>
      </c>
      <c r="B907" s="559">
        <f t="shared" si="42"/>
        <v>9</v>
      </c>
      <c r="C907" s="559">
        <f t="shared" si="43"/>
        <v>23</v>
      </c>
      <c r="D907" s="559" t="str">
        <f t="shared" si="44"/>
        <v>水</v>
      </c>
      <c r="E907" t="str">
        <f>IFERROR(VLOOKUP(A907,'HOL（2027年まで）'!$A:$C,3,0),"")</f>
        <v>秋分の日</v>
      </c>
      <c r="F907" s="561"/>
      <c r="G907" s="561"/>
    </row>
    <row r="908" spans="1:7">
      <c r="A908" s="558">
        <v>46289</v>
      </c>
      <c r="B908" s="559">
        <f t="shared" si="42"/>
        <v>9</v>
      </c>
      <c r="C908" s="559">
        <f t="shared" si="43"/>
        <v>24</v>
      </c>
      <c r="D908" s="559" t="str">
        <f t="shared" si="44"/>
        <v>木</v>
      </c>
      <c r="E908" t="str">
        <f>IFERROR(VLOOKUP(A908,'HOL（2027年まで）'!$A:$C,3,0),"")</f>
        <v/>
      </c>
      <c r="F908" s="561"/>
      <c r="G908" s="561"/>
    </row>
    <row r="909" spans="1:7">
      <c r="A909" s="558">
        <v>46290</v>
      </c>
      <c r="B909" s="559">
        <f t="shared" si="42"/>
        <v>9</v>
      </c>
      <c r="C909" s="559">
        <f t="shared" si="43"/>
        <v>25</v>
      </c>
      <c r="D909" s="559" t="str">
        <f t="shared" si="44"/>
        <v>金</v>
      </c>
      <c r="E909" t="str">
        <f>IFERROR(VLOOKUP(A909,'HOL（2027年まで）'!$A:$C,3,0),"")</f>
        <v/>
      </c>
      <c r="F909" s="561"/>
      <c r="G909" s="561"/>
    </row>
    <row r="910" spans="1:7">
      <c r="A910" s="558">
        <v>46291</v>
      </c>
      <c r="B910" s="559">
        <f t="shared" si="42"/>
        <v>9</v>
      </c>
      <c r="C910" s="559">
        <f t="shared" si="43"/>
        <v>26</v>
      </c>
      <c r="D910" s="559" t="str">
        <f t="shared" si="44"/>
        <v>土</v>
      </c>
      <c r="E910" t="str">
        <f>IFERROR(VLOOKUP(A910,'HOL（2027年まで）'!$A:$C,3,0),"")</f>
        <v/>
      </c>
      <c r="F910" s="561"/>
      <c r="G910" s="561"/>
    </row>
    <row r="911" spans="1:7">
      <c r="A911" s="558">
        <v>46292</v>
      </c>
      <c r="B911" s="559">
        <f t="shared" si="42"/>
        <v>9</v>
      </c>
      <c r="C911" s="559">
        <f t="shared" si="43"/>
        <v>27</v>
      </c>
      <c r="D911" s="559" t="str">
        <f t="shared" si="44"/>
        <v>日</v>
      </c>
      <c r="E911" t="str">
        <f>IFERROR(VLOOKUP(A911,'HOL（2027年まで）'!$A:$C,3,0),"")</f>
        <v/>
      </c>
      <c r="F911" s="561"/>
      <c r="G911" s="561"/>
    </row>
    <row r="912" spans="1:7">
      <c r="A912" s="558">
        <v>46293</v>
      </c>
      <c r="B912" s="559">
        <f t="shared" si="42"/>
        <v>9</v>
      </c>
      <c r="C912" s="559">
        <f t="shared" si="43"/>
        <v>28</v>
      </c>
      <c r="D912" s="559" t="str">
        <f t="shared" si="44"/>
        <v>月</v>
      </c>
      <c r="E912" t="str">
        <f>IFERROR(VLOOKUP(A912,'HOL（2027年まで）'!$A:$C,3,0),"")</f>
        <v/>
      </c>
      <c r="F912" s="561"/>
      <c r="G912" s="561"/>
    </row>
    <row r="913" spans="1:7">
      <c r="A913" s="558">
        <v>46294</v>
      </c>
      <c r="B913" s="559">
        <f t="shared" si="42"/>
        <v>9</v>
      </c>
      <c r="C913" s="559">
        <f t="shared" si="43"/>
        <v>29</v>
      </c>
      <c r="D913" s="559" t="str">
        <f t="shared" si="44"/>
        <v>火</v>
      </c>
      <c r="E913" t="str">
        <f>IFERROR(VLOOKUP(A913,'HOL（2027年まで）'!$A:$C,3,0),"")</f>
        <v/>
      </c>
      <c r="F913" s="561"/>
      <c r="G913" s="561"/>
    </row>
    <row r="914" spans="1:7">
      <c r="A914" s="558">
        <v>46295</v>
      </c>
      <c r="B914" s="559">
        <f t="shared" si="42"/>
        <v>9</v>
      </c>
      <c r="C914" s="559">
        <f t="shared" si="43"/>
        <v>30</v>
      </c>
      <c r="D914" s="559" t="str">
        <f t="shared" si="44"/>
        <v>水</v>
      </c>
      <c r="E914" t="str">
        <f>IFERROR(VLOOKUP(A914,'HOL（2027年まで）'!$A:$C,3,0),"")</f>
        <v/>
      </c>
      <c r="F914" s="561"/>
      <c r="G914" s="561"/>
    </row>
    <row r="915" spans="1:7">
      <c r="A915" s="558">
        <v>46296</v>
      </c>
      <c r="B915" s="559">
        <f t="shared" si="42"/>
        <v>10</v>
      </c>
      <c r="C915" s="559">
        <f t="shared" si="43"/>
        <v>1</v>
      </c>
      <c r="D915" s="559" t="str">
        <f t="shared" si="44"/>
        <v>木</v>
      </c>
      <c r="E915" t="str">
        <f>IFERROR(VLOOKUP(A915,'HOL（2027年まで）'!$A:$C,3,0),"")</f>
        <v/>
      </c>
      <c r="F915" s="561"/>
      <c r="G915" s="561"/>
    </row>
    <row r="916" spans="1:7">
      <c r="A916" s="558">
        <v>46297</v>
      </c>
      <c r="B916" s="559">
        <f t="shared" si="42"/>
        <v>10</v>
      </c>
      <c r="C916" s="559">
        <f t="shared" si="43"/>
        <v>2</v>
      </c>
      <c r="D916" s="559" t="str">
        <f t="shared" si="44"/>
        <v>金</v>
      </c>
      <c r="E916" t="str">
        <f>IFERROR(VLOOKUP(A916,'HOL（2027年まで）'!$A:$C,3,0),"")</f>
        <v/>
      </c>
      <c r="F916" s="561"/>
      <c r="G916" s="561"/>
    </row>
    <row r="917" spans="1:7">
      <c r="A917" s="558">
        <v>46298</v>
      </c>
      <c r="B917" s="559">
        <f t="shared" si="42"/>
        <v>10</v>
      </c>
      <c r="C917" s="559">
        <f t="shared" si="43"/>
        <v>3</v>
      </c>
      <c r="D917" s="559" t="str">
        <f t="shared" si="44"/>
        <v>土</v>
      </c>
      <c r="E917" t="str">
        <f>IFERROR(VLOOKUP(A917,'HOL（2027年まで）'!$A:$C,3,0),"")</f>
        <v/>
      </c>
      <c r="F917" s="561"/>
      <c r="G917" s="561"/>
    </row>
    <row r="918" spans="1:7">
      <c r="A918" s="558">
        <v>46299</v>
      </c>
      <c r="B918" s="559">
        <f t="shared" si="42"/>
        <v>10</v>
      </c>
      <c r="C918" s="559">
        <f t="shared" si="43"/>
        <v>4</v>
      </c>
      <c r="D918" s="559" t="str">
        <f t="shared" si="44"/>
        <v>日</v>
      </c>
      <c r="E918" t="str">
        <f>IFERROR(VLOOKUP(A918,'HOL（2027年まで）'!$A:$C,3,0),"")</f>
        <v/>
      </c>
      <c r="F918" s="561"/>
      <c r="G918" s="561"/>
    </row>
    <row r="919" spans="1:7">
      <c r="A919" s="558">
        <v>46300</v>
      </c>
      <c r="B919" s="559">
        <f t="shared" si="42"/>
        <v>10</v>
      </c>
      <c r="C919" s="559">
        <f t="shared" si="43"/>
        <v>5</v>
      </c>
      <c r="D919" s="559" t="str">
        <f t="shared" si="44"/>
        <v>月</v>
      </c>
      <c r="E919" t="str">
        <f>IFERROR(VLOOKUP(A919,'HOL（2027年まで）'!$A:$C,3,0),"")</f>
        <v/>
      </c>
      <c r="F919" s="561"/>
      <c r="G919" s="561"/>
    </row>
    <row r="920" spans="1:7">
      <c r="A920" s="558">
        <v>46301</v>
      </c>
      <c r="B920" s="559">
        <f t="shared" si="42"/>
        <v>10</v>
      </c>
      <c r="C920" s="559">
        <f t="shared" si="43"/>
        <v>6</v>
      </c>
      <c r="D920" s="559" t="str">
        <f t="shared" si="44"/>
        <v>火</v>
      </c>
      <c r="E920" t="str">
        <f>IFERROR(VLOOKUP(A920,'HOL（2027年まで）'!$A:$C,3,0),"")</f>
        <v/>
      </c>
      <c r="F920" s="561"/>
      <c r="G920" s="561"/>
    </row>
    <row r="921" spans="1:7">
      <c r="A921" s="558">
        <v>46302</v>
      </c>
      <c r="B921" s="559">
        <f t="shared" si="42"/>
        <v>10</v>
      </c>
      <c r="C921" s="559">
        <f t="shared" si="43"/>
        <v>7</v>
      </c>
      <c r="D921" s="559" t="str">
        <f t="shared" si="44"/>
        <v>水</v>
      </c>
      <c r="E921" t="str">
        <f>IFERROR(VLOOKUP(A921,'HOL（2027年まで）'!$A:$C,3,0),"")</f>
        <v/>
      </c>
      <c r="F921" s="561"/>
      <c r="G921" s="561"/>
    </row>
    <row r="922" spans="1:7">
      <c r="A922" s="558">
        <v>46303</v>
      </c>
      <c r="B922" s="559">
        <f t="shared" si="42"/>
        <v>10</v>
      </c>
      <c r="C922" s="559">
        <f t="shared" si="43"/>
        <v>8</v>
      </c>
      <c r="D922" s="559" t="str">
        <f t="shared" si="44"/>
        <v>木</v>
      </c>
      <c r="E922" t="str">
        <f>IFERROR(VLOOKUP(A922,'HOL（2027年まで）'!$A:$C,3,0),"")</f>
        <v/>
      </c>
      <c r="F922" s="561"/>
      <c r="G922" s="561"/>
    </row>
    <row r="923" spans="1:7">
      <c r="A923" s="558">
        <v>46304</v>
      </c>
      <c r="B923" s="559">
        <f t="shared" si="42"/>
        <v>10</v>
      </c>
      <c r="C923" s="559">
        <f t="shared" si="43"/>
        <v>9</v>
      </c>
      <c r="D923" s="559" t="str">
        <f t="shared" si="44"/>
        <v>金</v>
      </c>
      <c r="E923" t="str">
        <f>IFERROR(VLOOKUP(A923,'HOL（2027年まで）'!$A:$C,3,0),"")</f>
        <v/>
      </c>
      <c r="F923" s="561"/>
      <c r="G923" s="561"/>
    </row>
    <row r="924" spans="1:7">
      <c r="A924" s="558">
        <v>46305</v>
      </c>
      <c r="B924" s="559">
        <f t="shared" si="42"/>
        <v>10</v>
      </c>
      <c r="C924" s="559">
        <f t="shared" si="43"/>
        <v>10</v>
      </c>
      <c r="D924" s="559" t="str">
        <f t="shared" si="44"/>
        <v>土</v>
      </c>
      <c r="E924" t="str">
        <f>IFERROR(VLOOKUP(A924,'HOL（2027年まで）'!$A:$C,3,0),"")</f>
        <v/>
      </c>
      <c r="F924" s="561"/>
      <c r="G924" s="561"/>
    </row>
    <row r="925" spans="1:7">
      <c r="A925" s="558">
        <v>46306</v>
      </c>
      <c r="B925" s="559">
        <f t="shared" si="42"/>
        <v>10</v>
      </c>
      <c r="C925" s="559">
        <f t="shared" si="43"/>
        <v>11</v>
      </c>
      <c r="D925" s="559" t="str">
        <f t="shared" si="44"/>
        <v>日</v>
      </c>
      <c r="E925" t="str">
        <f>IFERROR(VLOOKUP(A925,'HOL（2027年まで）'!$A:$C,3,0),"")</f>
        <v/>
      </c>
      <c r="F925" s="561"/>
      <c r="G925" s="561"/>
    </row>
    <row r="926" spans="1:7">
      <c r="A926" s="558">
        <v>46307</v>
      </c>
      <c r="B926" s="559">
        <f t="shared" si="42"/>
        <v>10</v>
      </c>
      <c r="C926" s="559">
        <f t="shared" si="43"/>
        <v>12</v>
      </c>
      <c r="D926" s="559" t="str">
        <f t="shared" si="44"/>
        <v>月</v>
      </c>
      <c r="E926" t="str">
        <f>IFERROR(VLOOKUP(A926,'HOL（2027年まで）'!$A:$C,3,0),"")</f>
        <v>スポーツの日</v>
      </c>
      <c r="F926" s="561"/>
      <c r="G926" s="561"/>
    </row>
    <row r="927" spans="1:7">
      <c r="A927" s="558">
        <v>46308</v>
      </c>
      <c r="B927" s="559">
        <f t="shared" si="42"/>
        <v>10</v>
      </c>
      <c r="C927" s="559">
        <f t="shared" si="43"/>
        <v>13</v>
      </c>
      <c r="D927" s="559" t="str">
        <f t="shared" si="44"/>
        <v>火</v>
      </c>
      <c r="E927" t="str">
        <f>IFERROR(VLOOKUP(A927,'HOL（2027年まで）'!$A:$C,3,0),"")</f>
        <v/>
      </c>
      <c r="F927" s="561"/>
      <c r="G927" s="561"/>
    </row>
    <row r="928" spans="1:7">
      <c r="A928" s="558">
        <v>46309</v>
      </c>
      <c r="B928" s="559">
        <f t="shared" si="42"/>
        <v>10</v>
      </c>
      <c r="C928" s="559">
        <f t="shared" si="43"/>
        <v>14</v>
      </c>
      <c r="D928" s="559" t="str">
        <f t="shared" si="44"/>
        <v>水</v>
      </c>
      <c r="E928" t="str">
        <f>IFERROR(VLOOKUP(A928,'HOL（2027年まで）'!$A:$C,3,0),"")</f>
        <v/>
      </c>
      <c r="F928" s="561"/>
      <c r="G928" s="561"/>
    </row>
    <row r="929" spans="1:7">
      <c r="A929" s="558">
        <v>46310</v>
      </c>
      <c r="B929" s="559">
        <f t="shared" si="42"/>
        <v>10</v>
      </c>
      <c r="C929" s="559">
        <f t="shared" si="43"/>
        <v>15</v>
      </c>
      <c r="D929" s="559" t="str">
        <f t="shared" si="44"/>
        <v>木</v>
      </c>
      <c r="E929" t="str">
        <f>IFERROR(VLOOKUP(A929,'HOL（2027年まで）'!$A:$C,3,0),"")</f>
        <v/>
      </c>
      <c r="F929" s="561"/>
      <c r="G929" s="561"/>
    </row>
    <row r="930" spans="1:7">
      <c r="A930" s="558">
        <v>46311</v>
      </c>
      <c r="B930" s="559">
        <f t="shared" si="42"/>
        <v>10</v>
      </c>
      <c r="C930" s="559">
        <f t="shared" si="43"/>
        <v>16</v>
      </c>
      <c r="D930" s="559" t="str">
        <f t="shared" si="44"/>
        <v>金</v>
      </c>
      <c r="E930" t="str">
        <f>IFERROR(VLOOKUP(A930,'HOL（2027年まで）'!$A:$C,3,0),"")</f>
        <v/>
      </c>
      <c r="F930" s="561"/>
      <c r="G930" s="561"/>
    </row>
    <row r="931" spans="1:7">
      <c r="A931" s="558">
        <v>46312</v>
      </c>
      <c r="B931" s="559">
        <f t="shared" si="42"/>
        <v>10</v>
      </c>
      <c r="C931" s="559">
        <f t="shared" si="43"/>
        <v>17</v>
      </c>
      <c r="D931" s="559" t="str">
        <f t="shared" si="44"/>
        <v>土</v>
      </c>
      <c r="E931" t="str">
        <f>IFERROR(VLOOKUP(A931,'HOL（2027年まで）'!$A:$C,3,0),"")</f>
        <v/>
      </c>
      <c r="F931" s="561"/>
      <c r="G931" s="561"/>
    </row>
    <row r="932" spans="1:7">
      <c r="A932" s="558">
        <v>46313</v>
      </c>
      <c r="B932" s="559">
        <f t="shared" si="42"/>
        <v>10</v>
      </c>
      <c r="C932" s="559">
        <f t="shared" si="43"/>
        <v>18</v>
      </c>
      <c r="D932" s="559" t="str">
        <f t="shared" si="44"/>
        <v>日</v>
      </c>
      <c r="E932" t="str">
        <f>IFERROR(VLOOKUP(A932,'HOL（2027年まで）'!$A:$C,3,0),"")</f>
        <v/>
      </c>
      <c r="F932" s="561"/>
      <c r="G932" s="561"/>
    </row>
    <row r="933" spans="1:7">
      <c r="A933" s="558">
        <v>46314</v>
      </c>
      <c r="B933" s="559">
        <f t="shared" si="42"/>
        <v>10</v>
      </c>
      <c r="C933" s="559">
        <f t="shared" si="43"/>
        <v>19</v>
      </c>
      <c r="D933" s="559" t="str">
        <f t="shared" si="44"/>
        <v>月</v>
      </c>
      <c r="E933" t="str">
        <f>IFERROR(VLOOKUP(A933,'HOL（2027年まで）'!$A:$C,3,0),"")</f>
        <v/>
      </c>
      <c r="F933" s="561"/>
      <c r="G933" s="561"/>
    </row>
    <row r="934" spans="1:7">
      <c r="A934" s="558">
        <v>46315</v>
      </c>
      <c r="B934" s="559">
        <f t="shared" si="42"/>
        <v>10</v>
      </c>
      <c r="C934" s="559">
        <f t="shared" si="43"/>
        <v>20</v>
      </c>
      <c r="D934" s="559" t="str">
        <f t="shared" si="44"/>
        <v>火</v>
      </c>
      <c r="E934" t="str">
        <f>IFERROR(VLOOKUP(A934,'HOL（2027年まで）'!$A:$C,3,0),"")</f>
        <v/>
      </c>
      <c r="F934" s="561"/>
      <c r="G934" s="561"/>
    </row>
    <row r="935" spans="1:7">
      <c r="A935" s="558">
        <v>46316</v>
      </c>
      <c r="B935" s="559">
        <f t="shared" si="42"/>
        <v>10</v>
      </c>
      <c r="C935" s="559">
        <f t="shared" si="43"/>
        <v>21</v>
      </c>
      <c r="D935" s="559" t="str">
        <f t="shared" si="44"/>
        <v>水</v>
      </c>
      <c r="E935" t="str">
        <f>IFERROR(VLOOKUP(A935,'HOL（2027年まで）'!$A:$C,3,0),"")</f>
        <v/>
      </c>
      <c r="F935" s="561"/>
      <c r="G935" s="561"/>
    </row>
    <row r="936" spans="1:7">
      <c r="A936" s="558">
        <v>46317</v>
      </c>
      <c r="B936" s="559">
        <f t="shared" si="42"/>
        <v>10</v>
      </c>
      <c r="C936" s="559">
        <f t="shared" si="43"/>
        <v>22</v>
      </c>
      <c r="D936" s="559" t="str">
        <f t="shared" si="44"/>
        <v>木</v>
      </c>
      <c r="E936" t="str">
        <f>IFERROR(VLOOKUP(A936,'HOL（2027年まで）'!$A:$C,3,0),"")</f>
        <v/>
      </c>
      <c r="F936" s="561"/>
      <c r="G936" s="561"/>
    </row>
    <row r="937" spans="1:7">
      <c r="A937" s="558">
        <v>46318</v>
      </c>
      <c r="B937" s="559">
        <f t="shared" si="42"/>
        <v>10</v>
      </c>
      <c r="C937" s="559">
        <f t="shared" si="43"/>
        <v>23</v>
      </c>
      <c r="D937" s="559" t="str">
        <f t="shared" si="44"/>
        <v>金</v>
      </c>
      <c r="E937" t="str">
        <f>IFERROR(VLOOKUP(A937,'HOL（2027年まで）'!$A:$C,3,0),"")</f>
        <v/>
      </c>
      <c r="F937" s="561"/>
      <c r="G937" s="561"/>
    </row>
    <row r="938" spans="1:7">
      <c r="A938" s="558">
        <v>46319</v>
      </c>
      <c r="B938" s="559">
        <f t="shared" si="42"/>
        <v>10</v>
      </c>
      <c r="C938" s="559">
        <f t="shared" si="43"/>
        <v>24</v>
      </c>
      <c r="D938" s="559" t="str">
        <f t="shared" si="44"/>
        <v>土</v>
      </c>
      <c r="E938" t="str">
        <f>IFERROR(VLOOKUP(A938,'HOL（2027年まで）'!$A:$C,3,0),"")</f>
        <v/>
      </c>
      <c r="F938" s="561"/>
      <c r="G938" s="561"/>
    </row>
    <row r="939" spans="1:7">
      <c r="A939" s="558">
        <v>46320</v>
      </c>
      <c r="B939" s="559">
        <f t="shared" si="42"/>
        <v>10</v>
      </c>
      <c r="C939" s="559">
        <f t="shared" si="43"/>
        <v>25</v>
      </c>
      <c r="D939" s="559" t="str">
        <f t="shared" si="44"/>
        <v>日</v>
      </c>
      <c r="E939" t="str">
        <f>IFERROR(VLOOKUP(A939,'HOL（2027年まで）'!$A:$C,3,0),"")</f>
        <v/>
      </c>
      <c r="F939" s="561"/>
      <c r="G939" s="561"/>
    </row>
    <row r="940" spans="1:7">
      <c r="A940" s="558">
        <v>46321</v>
      </c>
      <c r="B940" s="559">
        <f t="shared" si="42"/>
        <v>10</v>
      </c>
      <c r="C940" s="559">
        <f t="shared" si="43"/>
        <v>26</v>
      </c>
      <c r="D940" s="559" t="str">
        <f t="shared" si="44"/>
        <v>月</v>
      </c>
      <c r="E940" t="str">
        <f>IFERROR(VLOOKUP(A940,'HOL（2027年まで）'!$A:$C,3,0),"")</f>
        <v/>
      </c>
      <c r="F940" s="561"/>
      <c r="G940" s="561"/>
    </row>
    <row r="941" spans="1:7">
      <c r="A941" s="558">
        <v>46322</v>
      </c>
      <c r="B941" s="559">
        <f t="shared" si="42"/>
        <v>10</v>
      </c>
      <c r="C941" s="559">
        <f t="shared" si="43"/>
        <v>27</v>
      </c>
      <c r="D941" s="559" t="str">
        <f t="shared" si="44"/>
        <v>火</v>
      </c>
      <c r="E941" t="str">
        <f>IFERROR(VLOOKUP(A941,'HOL（2027年まで）'!$A:$C,3,0),"")</f>
        <v/>
      </c>
      <c r="F941" s="561"/>
      <c r="G941" s="561"/>
    </row>
    <row r="942" spans="1:7">
      <c r="A942" s="558">
        <v>46323</v>
      </c>
      <c r="B942" s="559">
        <f t="shared" si="42"/>
        <v>10</v>
      </c>
      <c r="C942" s="559">
        <f t="shared" si="43"/>
        <v>28</v>
      </c>
      <c r="D942" s="559" t="str">
        <f t="shared" si="44"/>
        <v>水</v>
      </c>
      <c r="E942" t="str">
        <f>IFERROR(VLOOKUP(A942,'HOL（2027年まで）'!$A:$C,3,0),"")</f>
        <v/>
      </c>
      <c r="F942" s="561"/>
      <c r="G942" s="561"/>
    </row>
    <row r="943" spans="1:7">
      <c r="A943" s="558">
        <v>46324</v>
      </c>
      <c r="B943" s="559">
        <f t="shared" si="42"/>
        <v>10</v>
      </c>
      <c r="C943" s="559">
        <f t="shared" si="43"/>
        <v>29</v>
      </c>
      <c r="D943" s="559" t="str">
        <f t="shared" si="44"/>
        <v>木</v>
      </c>
      <c r="E943" t="str">
        <f>IFERROR(VLOOKUP(A943,'HOL（2027年まで）'!$A:$C,3,0),"")</f>
        <v/>
      </c>
      <c r="F943" s="561"/>
      <c r="G943" s="561"/>
    </row>
    <row r="944" spans="1:7">
      <c r="A944" s="558">
        <v>46325</v>
      </c>
      <c r="B944" s="559">
        <f t="shared" si="42"/>
        <v>10</v>
      </c>
      <c r="C944" s="559">
        <f t="shared" si="43"/>
        <v>30</v>
      </c>
      <c r="D944" s="559" t="str">
        <f t="shared" si="44"/>
        <v>金</v>
      </c>
      <c r="E944" t="str">
        <f>IFERROR(VLOOKUP(A944,'HOL（2027年まで）'!$A:$C,3,0),"")</f>
        <v/>
      </c>
      <c r="F944" s="561"/>
      <c r="G944" s="561"/>
    </row>
    <row r="945" spans="1:7">
      <c r="A945" s="558">
        <v>46326</v>
      </c>
      <c r="B945" s="559">
        <f t="shared" si="42"/>
        <v>10</v>
      </c>
      <c r="C945" s="559">
        <f t="shared" si="43"/>
        <v>31</v>
      </c>
      <c r="D945" s="559" t="str">
        <f t="shared" si="44"/>
        <v>土</v>
      </c>
      <c r="E945" t="str">
        <f>IFERROR(VLOOKUP(A945,'HOL（2027年まで）'!$A:$C,3,0),"")</f>
        <v/>
      </c>
      <c r="F945" s="561"/>
      <c r="G945" s="561"/>
    </row>
    <row r="946" spans="1:7">
      <c r="A946" s="558">
        <v>46327</v>
      </c>
      <c r="B946" s="559">
        <f t="shared" si="42"/>
        <v>11</v>
      </c>
      <c r="C946" s="559">
        <f t="shared" si="43"/>
        <v>1</v>
      </c>
      <c r="D946" s="559" t="str">
        <f t="shared" si="44"/>
        <v>日</v>
      </c>
      <c r="E946" t="str">
        <f>IFERROR(VLOOKUP(A946,'HOL（2027年まで）'!$A:$C,3,0),"")</f>
        <v/>
      </c>
      <c r="F946" s="561"/>
      <c r="G946" s="561"/>
    </row>
    <row r="947" spans="1:7">
      <c r="A947" s="558">
        <v>46328</v>
      </c>
      <c r="B947" s="559">
        <f t="shared" si="42"/>
        <v>11</v>
      </c>
      <c r="C947" s="559">
        <f t="shared" si="43"/>
        <v>2</v>
      </c>
      <c r="D947" s="559" t="str">
        <f t="shared" si="44"/>
        <v>月</v>
      </c>
      <c r="E947" t="str">
        <f>IFERROR(VLOOKUP(A947,'HOL（2027年まで）'!$A:$C,3,0),"")</f>
        <v/>
      </c>
      <c r="F947" s="561"/>
      <c r="G947" s="561"/>
    </row>
    <row r="948" spans="1:7">
      <c r="A948" s="558">
        <v>46329</v>
      </c>
      <c r="B948" s="559">
        <f t="shared" si="42"/>
        <v>11</v>
      </c>
      <c r="C948" s="559">
        <f t="shared" si="43"/>
        <v>3</v>
      </c>
      <c r="D948" s="559" t="str">
        <f t="shared" si="44"/>
        <v>火</v>
      </c>
      <c r="E948" t="str">
        <f>IFERROR(VLOOKUP(A948,'HOL（2027年まで）'!$A:$C,3,0),"")</f>
        <v>文化の日</v>
      </c>
      <c r="F948" s="561"/>
      <c r="G948" s="561"/>
    </row>
    <row r="949" spans="1:7">
      <c r="A949" s="558">
        <v>46330</v>
      </c>
      <c r="B949" s="559">
        <f t="shared" si="42"/>
        <v>11</v>
      </c>
      <c r="C949" s="559">
        <f t="shared" si="43"/>
        <v>4</v>
      </c>
      <c r="D949" s="559" t="str">
        <f t="shared" si="44"/>
        <v>水</v>
      </c>
      <c r="E949" t="str">
        <f>IFERROR(VLOOKUP(A949,'HOL（2027年まで）'!$A:$C,3,0),"")</f>
        <v/>
      </c>
      <c r="F949" s="561"/>
      <c r="G949" s="561"/>
    </row>
    <row r="950" spans="1:7">
      <c r="A950" s="558">
        <v>46331</v>
      </c>
      <c r="B950" s="559">
        <f t="shared" si="42"/>
        <v>11</v>
      </c>
      <c r="C950" s="559">
        <f t="shared" si="43"/>
        <v>5</v>
      </c>
      <c r="D950" s="559" t="str">
        <f t="shared" si="44"/>
        <v>木</v>
      </c>
      <c r="E950" t="str">
        <f>IFERROR(VLOOKUP(A950,'HOL（2027年まで）'!$A:$C,3,0),"")</f>
        <v/>
      </c>
      <c r="F950" s="561"/>
      <c r="G950" s="561"/>
    </row>
    <row r="951" spans="1:7">
      <c r="A951" s="558">
        <v>46332</v>
      </c>
      <c r="B951" s="559">
        <f t="shared" si="42"/>
        <v>11</v>
      </c>
      <c r="C951" s="559">
        <f t="shared" si="43"/>
        <v>6</v>
      </c>
      <c r="D951" s="559" t="str">
        <f t="shared" si="44"/>
        <v>金</v>
      </c>
      <c r="E951" t="str">
        <f>IFERROR(VLOOKUP(A951,'HOL（2027年まで）'!$A:$C,3,0),"")</f>
        <v/>
      </c>
      <c r="F951" s="561"/>
      <c r="G951" s="561"/>
    </row>
    <row r="952" spans="1:7">
      <c r="A952" s="558">
        <v>46333</v>
      </c>
      <c r="B952" s="559">
        <f t="shared" si="42"/>
        <v>11</v>
      </c>
      <c r="C952" s="559">
        <f t="shared" si="43"/>
        <v>7</v>
      </c>
      <c r="D952" s="559" t="str">
        <f t="shared" si="44"/>
        <v>土</v>
      </c>
      <c r="E952" t="str">
        <f>IFERROR(VLOOKUP(A952,'HOL（2027年まで）'!$A:$C,3,0),"")</f>
        <v/>
      </c>
      <c r="F952" s="561"/>
      <c r="G952" s="561"/>
    </row>
    <row r="953" spans="1:7">
      <c r="A953" s="558">
        <v>46334</v>
      </c>
      <c r="B953" s="559">
        <f t="shared" si="42"/>
        <v>11</v>
      </c>
      <c r="C953" s="559">
        <f t="shared" si="43"/>
        <v>8</v>
      </c>
      <c r="D953" s="559" t="str">
        <f t="shared" si="44"/>
        <v>日</v>
      </c>
      <c r="E953" t="str">
        <f>IFERROR(VLOOKUP(A953,'HOL（2027年まで）'!$A:$C,3,0),"")</f>
        <v/>
      </c>
      <c r="F953" s="561"/>
      <c r="G953" s="561"/>
    </row>
    <row r="954" spans="1:7">
      <c r="A954" s="558">
        <v>46335</v>
      </c>
      <c r="B954" s="559">
        <f t="shared" si="42"/>
        <v>11</v>
      </c>
      <c r="C954" s="559">
        <f t="shared" si="43"/>
        <v>9</v>
      </c>
      <c r="D954" s="559" t="str">
        <f t="shared" si="44"/>
        <v>月</v>
      </c>
      <c r="E954" t="str">
        <f>IFERROR(VLOOKUP(A954,'HOL（2027年まで）'!$A:$C,3,0),"")</f>
        <v/>
      </c>
      <c r="F954" s="561"/>
      <c r="G954" s="561"/>
    </row>
    <row r="955" spans="1:7">
      <c r="A955" s="558">
        <v>46336</v>
      </c>
      <c r="B955" s="559">
        <f t="shared" si="42"/>
        <v>11</v>
      </c>
      <c r="C955" s="559">
        <f t="shared" si="43"/>
        <v>10</v>
      </c>
      <c r="D955" s="559" t="str">
        <f t="shared" si="44"/>
        <v>火</v>
      </c>
      <c r="E955" t="str">
        <f>IFERROR(VLOOKUP(A955,'HOL（2027年まで）'!$A:$C,3,0),"")</f>
        <v/>
      </c>
      <c r="F955" s="561"/>
      <c r="G955" s="561"/>
    </row>
    <row r="956" spans="1:7">
      <c r="A956" s="558">
        <v>46337</v>
      </c>
      <c r="B956" s="559">
        <f t="shared" si="42"/>
        <v>11</v>
      </c>
      <c r="C956" s="559">
        <f t="shared" si="43"/>
        <v>11</v>
      </c>
      <c r="D956" s="559" t="str">
        <f t="shared" si="44"/>
        <v>水</v>
      </c>
      <c r="E956" t="str">
        <f>IFERROR(VLOOKUP(A956,'HOL（2027年まで）'!$A:$C,3,0),"")</f>
        <v/>
      </c>
      <c r="F956" s="561"/>
      <c r="G956" s="561"/>
    </row>
    <row r="957" spans="1:7">
      <c r="A957" s="558">
        <v>46338</v>
      </c>
      <c r="B957" s="559">
        <f t="shared" si="42"/>
        <v>11</v>
      </c>
      <c r="C957" s="559">
        <f t="shared" si="43"/>
        <v>12</v>
      </c>
      <c r="D957" s="559" t="str">
        <f t="shared" si="44"/>
        <v>木</v>
      </c>
      <c r="E957" t="str">
        <f>IFERROR(VLOOKUP(A957,'HOL（2027年まで）'!$A:$C,3,0),"")</f>
        <v/>
      </c>
      <c r="F957" s="561"/>
      <c r="G957" s="561"/>
    </row>
    <row r="958" spans="1:7">
      <c r="A958" s="558">
        <v>46339</v>
      </c>
      <c r="B958" s="559">
        <f t="shared" si="42"/>
        <v>11</v>
      </c>
      <c r="C958" s="559">
        <f t="shared" si="43"/>
        <v>13</v>
      </c>
      <c r="D958" s="559" t="str">
        <f t="shared" si="44"/>
        <v>金</v>
      </c>
      <c r="E958" t="str">
        <f>IFERROR(VLOOKUP(A958,'HOL（2027年まで）'!$A:$C,3,0),"")</f>
        <v/>
      </c>
      <c r="F958" s="561"/>
      <c r="G958" s="561"/>
    </row>
    <row r="959" spans="1:7">
      <c r="A959" s="558">
        <v>46340</v>
      </c>
      <c r="B959" s="559">
        <f t="shared" si="42"/>
        <v>11</v>
      </c>
      <c r="C959" s="559">
        <f t="shared" si="43"/>
        <v>14</v>
      </c>
      <c r="D959" s="559" t="str">
        <f t="shared" si="44"/>
        <v>土</v>
      </c>
      <c r="E959" t="str">
        <f>IFERROR(VLOOKUP(A959,'HOL（2027年まで）'!$A:$C,3,0),"")</f>
        <v/>
      </c>
      <c r="F959" s="561"/>
      <c r="G959" s="561"/>
    </row>
    <row r="960" spans="1:7">
      <c r="A960" s="558">
        <v>46341</v>
      </c>
      <c r="B960" s="559">
        <f t="shared" si="42"/>
        <v>11</v>
      </c>
      <c r="C960" s="559">
        <f t="shared" si="43"/>
        <v>15</v>
      </c>
      <c r="D960" s="559" t="str">
        <f t="shared" si="44"/>
        <v>日</v>
      </c>
      <c r="E960" t="str">
        <f>IFERROR(VLOOKUP(A960,'HOL（2027年まで）'!$A:$C,3,0),"")</f>
        <v/>
      </c>
      <c r="F960" s="561"/>
      <c r="G960" s="561"/>
    </row>
    <row r="961" spans="1:7">
      <c r="A961" s="558">
        <v>46342</v>
      </c>
      <c r="B961" s="559">
        <f t="shared" si="42"/>
        <v>11</v>
      </c>
      <c r="C961" s="559">
        <f t="shared" si="43"/>
        <v>16</v>
      </c>
      <c r="D961" s="559" t="str">
        <f t="shared" si="44"/>
        <v>月</v>
      </c>
      <c r="E961" t="str">
        <f>IFERROR(VLOOKUP(A961,'HOL（2027年まで）'!$A:$C,3,0),"")</f>
        <v/>
      </c>
      <c r="F961" s="561"/>
      <c r="G961" s="561"/>
    </row>
    <row r="962" spans="1:7">
      <c r="A962" s="558">
        <v>46343</v>
      </c>
      <c r="B962" s="559">
        <f t="shared" ref="B962:B1025" si="45">MONTH(A962)</f>
        <v>11</v>
      </c>
      <c r="C962" s="559">
        <f t="shared" ref="C962:C1025" si="46">DAY(A962)</f>
        <v>17</v>
      </c>
      <c r="D962" s="559" t="str">
        <f t="shared" ref="D962:D1025" si="47">TEXT(A962,"aaa")</f>
        <v>火</v>
      </c>
      <c r="E962" t="str">
        <f>IFERROR(VLOOKUP(A962,'HOL（2027年まで）'!$A:$C,3,0),"")</f>
        <v/>
      </c>
      <c r="F962" s="561"/>
      <c r="G962" s="561"/>
    </row>
    <row r="963" spans="1:7">
      <c r="A963" s="558">
        <v>46344</v>
      </c>
      <c r="B963" s="559">
        <f t="shared" si="45"/>
        <v>11</v>
      </c>
      <c r="C963" s="559">
        <f t="shared" si="46"/>
        <v>18</v>
      </c>
      <c r="D963" s="559" t="str">
        <f t="shared" si="47"/>
        <v>水</v>
      </c>
      <c r="E963" t="str">
        <f>IFERROR(VLOOKUP(A963,'HOL（2027年まで）'!$A:$C,3,0),"")</f>
        <v/>
      </c>
      <c r="F963" s="561"/>
      <c r="G963" s="561"/>
    </row>
    <row r="964" spans="1:7">
      <c r="A964" s="558">
        <v>46345</v>
      </c>
      <c r="B964" s="559">
        <f t="shared" si="45"/>
        <v>11</v>
      </c>
      <c r="C964" s="559">
        <f t="shared" si="46"/>
        <v>19</v>
      </c>
      <c r="D964" s="559" t="str">
        <f t="shared" si="47"/>
        <v>木</v>
      </c>
      <c r="E964" t="str">
        <f>IFERROR(VLOOKUP(A964,'HOL（2027年まで）'!$A:$C,3,0),"")</f>
        <v/>
      </c>
      <c r="F964" s="561"/>
      <c r="G964" s="561"/>
    </row>
    <row r="965" spans="1:7">
      <c r="A965" s="558">
        <v>46346</v>
      </c>
      <c r="B965" s="559">
        <f t="shared" si="45"/>
        <v>11</v>
      </c>
      <c r="C965" s="559">
        <f t="shared" si="46"/>
        <v>20</v>
      </c>
      <c r="D965" s="559" t="str">
        <f t="shared" si="47"/>
        <v>金</v>
      </c>
      <c r="E965" t="str">
        <f>IFERROR(VLOOKUP(A965,'HOL（2027年まで）'!$A:$C,3,0),"")</f>
        <v/>
      </c>
      <c r="F965" s="561"/>
      <c r="G965" s="561"/>
    </row>
    <row r="966" spans="1:7">
      <c r="A966" s="558">
        <v>46347</v>
      </c>
      <c r="B966" s="559">
        <f t="shared" si="45"/>
        <v>11</v>
      </c>
      <c r="C966" s="559">
        <f t="shared" si="46"/>
        <v>21</v>
      </c>
      <c r="D966" s="559" t="str">
        <f t="shared" si="47"/>
        <v>土</v>
      </c>
      <c r="E966" t="str">
        <f>IFERROR(VLOOKUP(A966,'HOL（2027年まで）'!$A:$C,3,0),"")</f>
        <v/>
      </c>
      <c r="F966" s="561"/>
      <c r="G966" s="561"/>
    </row>
    <row r="967" spans="1:7">
      <c r="A967" s="558">
        <v>46348</v>
      </c>
      <c r="B967" s="559">
        <f t="shared" si="45"/>
        <v>11</v>
      </c>
      <c r="C967" s="559">
        <f t="shared" si="46"/>
        <v>22</v>
      </c>
      <c r="D967" s="559" t="str">
        <f t="shared" si="47"/>
        <v>日</v>
      </c>
      <c r="E967" t="str">
        <f>IFERROR(VLOOKUP(A967,'HOL（2027年まで）'!$A:$C,3,0),"")</f>
        <v/>
      </c>
      <c r="F967" s="561"/>
      <c r="G967" s="561"/>
    </row>
    <row r="968" spans="1:7">
      <c r="A968" s="558">
        <v>46349</v>
      </c>
      <c r="B968" s="559">
        <f t="shared" si="45"/>
        <v>11</v>
      </c>
      <c r="C968" s="559">
        <f t="shared" si="46"/>
        <v>23</v>
      </c>
      <c r="D968" s="559" t="str">
        <f t="shared" si="47"/>
        <v>月</v>
      </c>
      <c r="E968" t="str">
        <f>IFERROR(VLOOKUP(A968,'HOL（2027年まで）'!$A:$C,3,0),"")</f>
        <v>勤労感謝の日</v>
      </c>
      <c r="F968" s="561"/>
      <c r="G968" s="561"/>
    </row>
    <row r="969" spans="1:7">
      <c r="A969" s="558">
        <v>46350</v>
      </c>
      <c r="B969" s="559">
        <f t="shared" si="45"/>
        <v>11</v>
      </c>
      <c r="C969" s="559">
        <f t="shared" si="46"/>
        <v>24</v>
      </c>
      <c r="D969" s="559" t="str">
        <f t="shared" si="47"/>
        <v>火</v>
      </c>
      <c r="E969" t="str">
        <f>IFERROR(VLOOKUP(A969,'HOL（2027年まで）'!$A:$C,3,0),"")</f>
        <v/>
      </c>
      <c r="F969" s="561"/>
      <c r="G969" s="561"/>
    </row>
    <row r="970" spans="1:7">
      <c r="A970" s="558">
        <v>46351</v>
      </c>
      <c r="B970" s="559">
        <f t="shared" si="45"/>
        <v>11</v>
      </c>
      <c r="C970" s="559">
        <f t="shared" si="46"/>
        <v>25</v>
      </c>
      <c r="D970" s="559" t="str">
        <f t="shared" si="47"/>
        <v>水</v>
      </c>
      <c r="E970" t="str">
        <f>IFERROR(VLOOKUP(A970,'HOL（2027年まで）'!$A:$C,3,0),"")</f>
        <v/>
      </c>
      <c r="F970" s="561"/>
      <c r="G970" s="561"/>
    </row>
    <row r="971" spans="1:7">
      <c r="A971" s="558">
        <v>46352</v>
      </c>
      <c r="B971" s="559">
        <f t="shared" si="45"/>
        <v>11</v>
      </c>
      <c r="C971" s="559">
        <f t="shared" si="46"/>
        <v>26</v>
      </c>
      <c r="D971" s="559" t="str">
        <f t="shared" si="47"/>
        <v>木</v>
      </c>
      <c r="E971" t="str">
        <f>IFERROR(VLOOKUP(A971,'HOL（2027年まで）'!$A:$C,3,0),"")</f>
        <v/>
      </c>
      <c r="F971" s="561"/>
      <c r="G971" s="561"/>
    </row>
    <row r="972" spans="1:7">
      <c r="A972" s="558">
        <v>46353</v>
      </c>
      <c r="B972" s="559">
        <f t="shared" si="45"/>
        <v>11</v>
      </c>
      <c r="C972" s="559">
        <f t="shared" si="46"/>
        <v>27</v>
      </c>
      <c r="D972" s="559" t="str">
        <f t="shared" si="47"/>
        <v>金</v>
      </c>
      <c r="E972" t="str">
        <f>IFERROR(VLOOKUP(A972,'HOL（2027年まで）'!$A:$C,3,0),"")</f>
        <v/>
      </c>
      <c r="F972" s="561"/>
      <c r="G972" s="561"/>
    </row>
    <row r="973" spans="1:7">
      <c r="A973" s="558">
        <v>46354</v>
      </c>
      <c r="B973" s="559">
        <f t="shared" si="45"/>
        <v>11</v>
      </c>
      <c r="C973" s="559">
        <f t="shared" si="46"/>
        <v>28</v>
      </c>
      <c r="D973" s="559" t="str">
        <f t="shared" si="47"/>
        <v>土</v>
      </c>
      <c r="E973" t="str">
        <f>IFERROR(VLOOKUP(A973,'HOL（2027年まで）'!$A:$C,3,0),"")</f>
        <v/>
      </c>
      <c r="F973" s="561"/>
      <c r="G973" s="561"/>
    </row>
    <row r="974" spans="1:7">
      <c r="A974" s="558">
        <v>46355</v>
      </c>
      <c r="B974" s="559">
        <f t="shared" si="45"/>
        <v>11</v>
      </c>
      <c r="C974" s="559">
        <f t="shared" si="46"/>
        <v>29</v>
      </c>
      <c r="D974" s="559" t="str">
        <f t="shared" si="47"/>
        <v>日</v>
      </c>
      <c r="E974" t="str">
        <f>IFERROR(VLOOKUP(A974,'HOL（2027年まで）'!$A:$C,3,0),"")</f>
        <v/>
      </c>
      <c r="F974" s="561"/>
      <c r="G974" s="561"/>
    </row>
    <row r="975" spans="1:7">
      <c r="A975" s="558">
        <v>46356</v>
      </c>
      <c r="B975" s="559">
        <f t="shared" si="45"/>
        <v>11</v>
      </c>
      <c r="C975" s="559">
        <f t="shared" si="46"/>
        <v>30</v>
      </c>
      <c r="D975" s="559" t="str">
        <f t="shared" si="47"/>
        <v>月</v>
      </c>
      <c r="E975" t="str">
        <f>IFERROR(VLOOKUP(A975,'HOL（2027年まで）'!$A:$C,3,0),"")</f>
        <v/>
      </c>
      <c r="F975" s="561"/>
      <c r="G975" s="561"/>
    </row>
    <row r="976" spans="1:7">
      <c r="A976" s="558">
        <v>46357</v>
      </c>
      <c r="B976" s="559">
        <f t="shared" si="45"/>
        <v>12</v>
      </c>
      <c r="C976" s="559">
        <f t="shared" si="46"/>
        <v>1</v>
      </c>
      <c r="D976" s="559" t="str">
        <f t="shared" si="47"/>
        <v>火</v>
      </c>
      <c r="E976" t="str">
        <f>IFERROR(VLOOKUP(A976,'HOL（2027年まで）'!$A:$C,3,0),"")</f>
        <v/>
      </c>
      <c r="F976" s="561"/>
      <c r="G976" s="561"/>
    </row>
    <row r="977" spans="1:7">
      <c r="A977" s="558">
        <v>46358</v>
      </c>
      <c r="B977" s="559">
        <f t="shared" si="45"/>
        <v>12</v>
      </c>
      <c r="C977" s="559">
        <f t="shared" si="46"/>
        <v>2</v>
      </c>
      <c r="D977" s="559" t="str">
        <f t="shared" si="47"/>
        <v>水</v>
      </c>
      <c r="E977" t="str">
        <f>IFERROR(VLOOKUP(A977,'HOL（2027年まで）'!$A:$C,3,0),"")</f>
        <v/>
      </c>
      <c r="F977" s="561"/>
      <c r="G977" s="561"/>
    </row>
    <row r="978" spans="1:7">
      <c r="A978" s="558">
        <v>46359</v>
      </c>
      <c r="B978" s="559">
        <f t="shared" si="45"/>
        <v>12</v>
      </c>
      <c r="C978" s="559">
        <f t="shared" si="46"/>
        <v>3</v>
      </c>
      <c r="D978" s="559" t="str">
        <f t="shared" si="47"/>
        <v>木</v>
      </c>
      <c r="E978" t="str">
        <f>IFERROR(VLOOKUP(A978,'HOL（2027年まで）'!$A:$C,3,0),"")</f>
        <v/>
      </c>
      <c r="F978" s="561"/>
      <c r="G978" s="561"/>
    </row>
    <row r="979" spans="1:7">
      <c r="A979" s="558">
        <v>46360</v>
      </c>
      <c r="B979" s="559">
        <f t="shared" si="45"/>
        <v>12</v>
      </c>
      <c r="C979" s="559">
        <f t="shared" si="46"/>
        <v>4</v>
      </c>
      <c r="D979" s="559" t="str">
        <f t="shared" si="47"/>
        <v>金</v>
      </c>
      <c r="E979" t="str">
        <f>IFERROR(VLOOKUP(A979,'HOL（2027年まで）'!$A:$C,3,0),"")</f>
        <v/>
      </c>
      <c r="F979" s="561"/>
      <c r="G979" s="561"/>
    </row>
    <row r="980" spans="1:7">
      <c r="A980" s="558">
        <v>46361</v>
      </c>
      <c r="B980" s="559">
        <f t="shared" si="45"/>
        <v>12</v>
      </c>
      <c r="C980" s="559">
        <f t="shared" si="46"/>
        <v>5</v>
      </c>
      <c r="D980" s="559" t="str">
        <f t="shared" si="47"/>
        <v>土</v>
      </c>
      <c r="E980" t="str">
        <f>IFERROR(VLOOKUP(A980,'HOL（2027年まで）'!$A:$C,3,0),"")</f>
        <v/>
      </c>
      <c r="F980" s="561"/>
      <c r="G980" s="561"/>
    </row>
    <row r="981" spans="1:7">
      <c r="A981" s="558">
        <v>46362</v>
      </c>
      <c r="B981" s="559">
        <f t="shared" si="45"/>
        <v>12</v>
      </c>
      <c r="C981" s="559">
        <f t="shared" si="46"/>
        <v>6</v>
      </c>
      <c r="D981" s="559" t="str">
        <f t="shared" si="47"/>
        <v>日</v>
      </c>
      <c r="E981" t="str">
        <f>IFERROR(VLOOKUP(A981,'HOL（2027年まで）'!$A:$C,3,0),"")</f>
        <v/>
      </c>
      <c r="F981" s="561"/>
      <c r="G981" s="561"/>
    </row>
    <row r="982" spans="1:7">
      <c r="A982" s="558">
        <v>46363</v>
      </c>
      <c r="B982" s="559">
        <f t="shared" si="45"/>
        <v>12</v>
      </c>
      <c r="C982" s="559">
        <f t="shared" si="46"/>
        <v>7</v>
      </c>
      <c r="D982" s="559" t="str">
        <f t="shared" si="47"/>
        <v>月</v>
      </c>
      <c r="E982" t="str">
        <f>IFERROR(VLOOKUP(A982,'HOL（2027年まで）'!$A:$C,3,0),"")</f>
        <v/>
      </c>
      <c r="F982" s="561"/>
      <c r="G982" s="561"/>
    </row>
    <row r="983" spans="1:7">
      <c r="A983" s="558">
        <v>46364</v>
      </c>
      <c r="B983" s="559">
        <f t="shared" si="45"/>
        <v>12</v>
      </c>
      <c r="C983" s="559">
        <f t="shared" si="46"/>
        <v>8</v>
      </c>
      <c r="D983" s="559" t="str">
        <f t="shared" si="47"/>
        <v>火</v>
      </c>
      <c r="E983" t="str">
        <f>IFERROR(VLOOKUP(A983,'HOL（2027年まで）'!$A:$C,3,0),"")</f>
        <v/>
      </c>
      <c r="F983" s="561"/>
      <c r="G983" s="561"/>
    </row>
    <row r="984" spans="1:7">
      <c r="A984" s="558">
        <v>46365</v>
      </c>
      <c r="B984" s="559">
        <f t="shared" si="45"/>
        <v>12</v>
      </c>
      <c r="C984" s="559">
        <f t="shared" si="46"/>
        <v>9</v>
      </c>
      <c r="D984" s="559" t="str">
        <f t="shared" si="47"/>
        <v>水</v>
      </c>
      <c r="E984" t="str">
        <f>IFERROR(VLOOKUP(A984,'HOL（2027年まで）'!$A:$C,3,0),"")</f>
        <v/>
      </c>
      <c r="F984" s="561"/>
      <c r="G984" s="561"/>
    </row>
    <row r="985" spans="1:7">
      <c r="A985" s="558">
        <v>46366</v>
      </c>
      <c r="B985" s="559">
        <f t="shared" si="45"/>
        <v>12</v>
      </c>
      <c r="C985" s="559">
        <f t="shared" si="46"/>
        <v>10</v>
      </c>
      <c r="D985" s="559" t="str">
        <f t="shared" si="47"/>
        <v>木</v>
      </c>
      <c r="E985" t="str">
        <f>IFERROR(VLOOKUP(A985,'HOL（2027年まで）'!$A:$C,3,0),"")</f>
        <v/>
      </c>
      <c r="F985" s="561"/>
      <c r="G985" s="561"/>
    </row>
    <row r="986" spans="1:7">
      <c r="A986" s="558">
        <v>46367</v>
      </c>
      <c r="B986" s="559">
        <f t="shared" si="45"/>
        <v>12</v>
      </c>
      <c r="C986" s="559">
        <f t="shared" si="46"/>
        <v>11</v>
      </c>
      <c r="D986" s="559" t="str">
        <f t="shared" si="47"/>
        <v>金</v>
      </c>
      <c r="E986" t="str">
        <f>IFERROR(VLOOKUP(A986,'HOL（2027年まで）'!$A:$C,3,0),"")</f>
        <v/>
      </c>
      <c r="F986" s="561"/>
      <c r="G986" s="561"/>
    </row>
    <row r="987" spans="1:7">
      <c r="A987" s="558">
        <v>46368</v>
      </c>
      <c r="B987" s="559">
        <f t="shared" si="45"/>
        <v>12</v>
      </c>
      <c r="C987" s="559">
        <f t="shared" si="46"/>
        <v>12</v>
      </c>
      <c r="D987" s="559" t="str">
        <f t="shared" si="47"/>
        <v>土</v>
      </c>
      <c r="E987" t="str">
        <f>IFERROR(VLOOKUP(A987,'HOL（2027年まで）'!$A:$C,3,0),"")</f>
        <v/>
      </c>
      <c r="F987" s="561"/>
      <c r="G987" s="561"/>
    </row>
    <row r="988" spans="1:7">
      <c r="A988" s="558">
        <v>46369</v>
      </c>
      <c r="B988" s="559">
        <f t="shared" si="45"/>
        <v>12</v>
      </c>
      <c r="C988" s="559">
        <f t="shared" si="46"/>
        <v>13</v>
      </c>
      <c r="D988" s="559" t="str">
        <f t="shared" si="47"/>
        <v>日</v>
      </c>
      <c r="E988" t="str">
        <f>IFERROR(VLOOKUP(A988,'HOL（2027年まで）'!$A:$C,3,0),"")</f>
        <v/>
      </c>
      <c r="F988" s="561"/>
      <c r="G988" s="561"/>
    </row>
    <row r="989" spans="1:7">
      <c r="A989" s="558">
        <v>46370</v>
      </c>
      <c r="B989" s="559">
        <f t="shared" si="45"/>
        <v>12</v>
      </c>
      <c r="C989" s="559">
        <f t="shared" si="46"/>
        <v>14</v>
      </c>
      <c r="D989" s="559" t="str">
        <f t="shared" si="47"/>
        <v>月</v>
      </c>
      <c r="E989" t="str">
        <f>IFERROR(VLOOKUP(A989,'HOL（2027年まで）'!$A:$C,3,0),"")</f>
        <v/>
      </c>
      <c r="F989" s="561"/>
      <c r="G989" s="561"/>
    </row>
    <row r="990" spans="1:7">
      <c r="A990" s="558">
        <v>46371</v>
      </c>
      <c r="B990" s="559">
        <f t="shared" si="45"/>
        <v>12</v>
      </c>
      <c r="C990" s="559">
        <f t="shared" si="46"/>
        <v>15</v>
      </c>
      <c r="D990" s="559" t="str">
        <f t="shared" si="47"/>
        <v>火</v>
      </c>
      <c r="E990" t="str">
        <f>IFERROR(VLOOKUP(A990,'HOL（2027年まで）'!$A:$C,3,0),"")</f>
        <v/>
      </c>
      <c r="F990" s="561"/>
      <c r="G990" s="561"/>
    </row>
    <row r="991" spans="1:7">
      <c r="A991" s="558">
        <v>46372</v>
      </c>
      <c r="B991" s="559">
        <f t="shared" si="45"/>
        <v>12</v>
      </c>
      <c r="C991" s="559">
        <f t="shared" si="46"/>
        <v>16</v>
      </c>
      <c r="D991" s="559" t="str">
        <f t="shared" si="47"/>
        <v>水</v>
      </c>
      <c r="E991" t="str">
        <f>IFERROR(VLOOKUP(A991,'HOL（2027年まで）'!$A:$C,3,0),"")</f>
        <v/>
      </c>
      <c r="F991" s="561"/>
      <c r="G991" s="561"/>
    </row>
    <row r="992" spans="1:7">
      <c r="A992" s="558">
        <v>46373</v>
      </c>
      <c r="B992" s="559">
        <f t="shared" si="45"/>
        <v>12</v>
      </c>
      <c r="C992" s="559">
        <f t="shared" si="46"/>
        <v>17</v>
      </c>
      <c r="D992" s="559" t="str">
        <f t="shared" si="47"/>
        <v>木</v>
      </c>
      <c r="E992" t="str">
        <f>IFERROR(VLOOKUP(A992,'HOL（2027年まで）'!$A:$C,3,0),"")</f>
        <v/>
      </c>
      <c r="F992" s="561"/>
      <c r="G992" s="561"/>
    </row>
    <row r="993" spans="1:7">
      <c r="A993" s="558">
        <v>46374</v>
      </c>
      <c r="B993" s="559">
        <f t="shared" si="45"/>
        <v>12</v>
      </c>
      <c r="C993" s="559">
        <f t="shared" si="46"/>
        <v>18</v>
      </c>
      <c r="D993" s="559" t="str">
        <f t="shared" si="47"/>
        <v>金</v>
      </c>
      <c r="E993" t="str">
        <f>IFERROR(VLOOKUP(A993,'HOL（2027年まで）'!$A:$C,3,0),"")</f>
        <v/>
      </c>
      <c r="F993" s="561"/>
      <c r="G993" s="561"/>
    </row>
    <row r="994" spans="1:7">
      <c r="A994" s="558">
        <v>46375</v>
      </c>
      <c r="B994" s="559">
        <f t="shared" si="45"/>
        <v>12</v>
      </c>
      <c r="C994" s="559">
        <f t="shared" si="46"/>
        <v>19</v>
      </c>
      <c r="D994" s="559" t="str">
        <f t="shared" si="47"/>
        <v>土</v>
      </c>
      <c r="E994" t="str">
        <f>IFERROR(VLOOKUP(A994,'HOL（2027年まで）'!$A:$C,3,0),"")</f>
        <v/>
      </c>
      <c r="F994" s="561"/>
      <c r="G994" s="561"/>
    </row>
    <row r="995" spans="1:7">
      <c r="A995" s="558">
        <v>46376</v>
      </c>
      <c r="B995" s="559">
        <f t="shared" si="45"/>
        <v>12</v>
      </c>
      <c r="C995" s="559">
        <f t="shared" si="46"/>
        <v>20</v>
      </c>
      <c r="D995" s="559" t="str">
        <f t="shared" si="47"/>
        <v>日</v>
      </c>
      <c r="E995" t="str">
        <f>IFERROR(VLOOKUP(A995,'HOL（2027年まで）'!$A:$C,3,0),"")</f>
        <v/>
      </c>
      <c r="F995" s="561"/>
      <c r="G995" s="561"/>
    </row>
    <row r="996" spans="1:7">
      <c r="A996" s="558">
        <v>46377</v>
      </c>
      <c r="B996" s="559">
        <f t="shared" si="45"/>
        <v>12</v>
      </c>
      <c r="C996" s="559">
        <f t="shared" si="46"/>
        <v>21</v>
      </c>
      <c r="D996" s="559" t="str">
        <f t="shared" si="47"/>
        <v>月</v>
      </c>
      <c r="E996" t="str">
        <f>IFERROR(VLOOKUP(A996,'HOL（2027年まで）'!$A:$C,3,0),"")</f>
        <v/>
      </c>
      <c r="F996" s="561"/>
      <c r="G996" s="561"/>
    </row>
    <row r="997" spans="1:7">
      <c r="A997" s="558">
        <v>46378</v>
      </c>
      <c r="B997" s="559">
        <f t="shared" si="45"/>
        <v>12</v>
      </c>
      <c r="C997" s="559">
        <f t="shared" si="46"/>
        <v>22</v>
      </c>
      <c r="D997" s="559" t="str">
        <f t="shared" si="47"/>
        <v>火</v>
      </c>
      <c r="E997" t="str">
        <f>IFERROR(VLOOKUP(A997,'HOL（2027年まで）'!$A:$C,3,0),"")</f>
        <v/>
      </c>
      <c r="F997" s="561"/>
      <c r="G997" s="561"/>
    </row>
    <row r="998" spans="1:7">
      <c r="A998" s="558">
        <v>46379</v>
      </c>
      <c r="B998" s="559">
        <f t="shared" si="45"/>
        <v>12</v>
      </c>
      <c r="C998" s="559">
        <f t="shared" si="46"/>
        <v>23</v>
      </c>
      <c r="D998" s="559" t="str">
        <f t="shared" si="47"/>
        <v>水</v>
      </c>
      <c r="E998" t="str">
        <f>IFERROR(VLOOKUP(A998,'HOL（2027年まで）'!$A:$C,3,0),"")</f>
        <v/>
      </c>
      <c r="F998" s="561"/>
      <c r="G998" s="561"/>
    </row>
    <row r="999" spans="1:7">
      <c r="A999" s="558">
        <v>46380</v>
      </c>
      <c r="B999" s="559">
        <f t="shared" si="45"/>
        <v>12</v>
      </c>
      <c r="C999" s="559">
        <f t="shared" si="46"/>
        <v>24</v>
      </c>
      <c r="D999" s="559" t="str">
        <f t="shared" si="47"/>
        <v>木</v>
      </c>
      <c r="E999" t="str">
        <f>IFERROR(VLOOKUP(A999,'HOL（2027年まで）'!$A:$C,3,0),"")</f>
        <v/>
      </c>
      <c r="F999" s="561"/>
      <c r="G999" s="561"/>
    </row>
    <row r="1000" spans="1:7">
      <c r="A1000" s="558">
        <v>46381</v>
      </c>
      <c r="B1000" s="559">
        <f t="shared" si="45"/>
        <v>12</v>
      </c>
      <c r="C1000" s="559">
        <f t="shared" si="46"/>
        <v>25</v>
      </c>
      <c r="D1000" s="559" t="str">
        <f t="shared" si="47"/>
        <v>金</v>
      </c>
      <c r="E1000" t="str">
        <f>IFERROR(VLOOKUP(A1000,'HOL（2027年まで）'!$A:$C,3,0),"")</f>
        <v/>
      </c>
      <c r="F1000" s="561"/>
      <c r="G1000" s="561"/>
    </row>
    <row r="1001" spans="1:7">
      <c r="A1001" s="558">
        <v>46382</v>
      </c>
      <c r="B1001" s="559">
        <f t="shared" si="45"/>
        <v>12</v>
      </c>
      <c r="C1001" s="559">
        <f t="shared" si="46"/>
        <v>26</v>
      </c>
      <c r="D1001" s="559" t="str">
        <f t="shared" si="47"/>
        <v>土</v>
      </c>
      <c r="E1001" t="str">
        <f>IFERROR(VLOOKUP(A1001,'HOL（2027年まで）'!$A:$C,3,0),"")</f>
        <v/>
      </c>
      <c r="F1001" s="561"/>
      <c r="G1001" s="561"/>
    </row>
    <row r="1002" spans="1:7">
      <c r="A1002" s="558">
        <v>46383</v>
      </c>
      <c r="B1002" s="559">
        <f t="shared" si="45"/>
        <v>12</v>
      </c>
      <c r="C1002" s="559">
        <f t="shared" si="46"/>
        <v>27</v>
      </c>
      <c r="D1002" s="559" t="str">
        <f t="shared" si="47"/>
        <v>日</v>
      </c>
      <c r="E1002" t="str">
        <f>IFERROR(VLOOKUP(A1002,'HOL（2027年まで）'!$A:$C,3,0),"")</f>
        <v/>
      </c>
      <c r="F1002" s="561"/>
      <c r="G1002" s="561"/>
    </row>
    <row r="1003" spans="1:7">
      <c r="A1003" s="558">
        <v>46384</v>
      </c>
      <c r="B1003" s="559">
        <f t="shared" si="45"/>
        <v>12</v>
      </c>
      <c r="C1003" s="559">
        <f t="shared" si="46"/>
        <v>28</v>
      </c>
      <c r="D1003" s="559" t="str">
        <f t="shared" si="47"/>
        <v>月</v>
      </c>
      <c r="E1003" t="str">
        <f>IFERROR(VLOOKUP(A1003,'HOL（2027年まで）'!$A:$C,3,0),"")</f>
        <v/>
      </c>
      <c r="F1003" s="561"/>
      <c r="G1003" s="561"/>
    </row>
    <row r="1004" spans="1:7">
      <c r="A1004" s="558">
        <v>46385</v>
      </c>
      <c r="B1004" s="559">
        <f t="shared" si="45"/>
        <v>12</v>
      </c>
      <c r="C1004" s="559">
        <f t="shared" si="46"/>
        <v>29</v>
      </c>
      <c r="D1004" s="559" t="str">
        <f t="shared" si="47"/>
        <v>火</v>
      </c>
      <c r="E1004" t="str">
        <f>IFERROR(VLOOKUP(A1004,'HOL（2027年まで）'!$A:$C,3,0),"")</f>
        <v/>
      </c>
      <c r="F1004" s="561"/>
      <c r="G1004" s="561"/>
    </row>
    <row r="1005" spans="1:7">
      <c r="A1005" s="558">
        <v>46386</v>
      </c>
      <c r="B1005" s="559">
        <f t="shared" si="45"/>
        <v>12</v>
      </c>
      <c r="C1005" s="559">
        <f t="shared" si="46"/>
        <v>30</v>
      </c>
      <c r="D1005" s="559" t="str">
        <f t="shared" si="47"/>
        <v>水</v>
      </c>
      <c r="E1005" t="str">
        <f>IFERROR(VLOOKUP(A1005,'HOL（2027年まで）'!$A:$C,3,0),"")</f>
        <v/>
      </c>
      <c r="F1005" s="561"/>
      <c r="G1005" s="561"/>
    </row>
    <row r="1006" spans="1:7">
      <c r="A1006" s="558">
        <v>46387</v>
      </c>
      <c r="B1006" s="559">
        <f t="shared" si="45"/>
        <v>12</v>
      </c>
      <c r="C1006" s="559">
        <f t="shared" si="46"/>
        <v>31</v>
      </c>
      <c r="D1006" s="559" t="str">
        <f t="shared" si="47"/>
        <v>木</v>
      </c>
      <c r="E1006" t="str">
        <f>IFERROR(VLOOKUP(A1006,'HOL（2027年まで）'!$A:$C,3,0),"")</f>
        <v/>
      </c>
      <c r="F1006" s="561"/>
      <c r="G1006" s="561"/>
    </row>
    <row r="1007" spans="1:7">
      <c r="A1007" s="558">
        <v>46388</v>
      </c>
      <c r="B1007" s="559">
        <f t="shared" si="45"/>
        <v>1</v>
      </c>
      <c r="C1007" s="559">
        <f t="shared" si="46"/>
        <v>1</v>
      </c>
      <c r="D1007" s="559" t="str">
        <f t="shared" si="47"/>
        <v>金</v>
      </c>
      <c r="E1007" t="str">
        <f>IFERROR(VLOOKUP(A1007,'HOL（2027年まで）'!$A:$C,3,0),"")</f>
        <v>元日</v>
      </c>
      <c r="F1007" s="561"/>
      <c r="G1007" s="561"/>
    </row>
    <row r="1008" spans="1:7">
      <c r="A1008" s="558">
        <v>46389</v>
      </c>
      <c r="B1008" s="559">
        <f t="shared" si="45"/>
        <v>1</v>
      </c>
      <c r="C1008" s="559">
        <f t="shared" si="46"/>
        <v>2</v>
      </c>
      <c r="D1008" s="559" t="str">
        <f t="shared" si="47"/>
        <v>土</v>
      </c>
      <c r="E1008" t="str">
        <f>IFERROR(VLOOKUP(A1008,'HOL（2027年まで）'!$A:$C,3,0),"")</f>
        <v/>
      </c>
      <c r="F1008" s="561"/>
      <c r="G1008" s="561"/>
    </row>
    <row r="1009" spans="1:7">
      <c r="A1009" s="558">
        <v>46390</v>
      </c>
      <c r="B1009" s="559">
        <f t="shared" si="45"/>
        <v>1</v>
      </c>
      <c r="C1009" s="559">
        <f t="shared" si="46"/>
        <v>3</v>
      </c>
      <c r="D1009" s="559" t="str">
        <f t="shared" si="47"/>
        <v>日</v>
      </c>
      <c r="E1009" t="str">
        <f>IFERROR(VLOOKUP(A1009,'HOL（2027年まで）'!$A:$C,3,0),"")</f>
        <v/>
      </c>
      <c r="F1009" s="561"/>
      <c r="G1009" s="561"/>
    </row>
    <row r="1010" spans="1:7">
      <c r="A1010" s="558">
        <v>46391</v>
      </c>
      <c r="B1010" s="559">
        <f t="shared" si="45"/>
        <v>1</v>
      </c>
      <c r="C1010" s="559">
        <f t="shared" si="46"/>
        <v>4</v>
      </c>
      <c r="D1010" s="559" t="str">
        <f t="shared" si="47"/>
        <v>月</v>
      </c>
      <c r="E1010" t="str">
        <f>IFERROR(VLOOKUP(A1010,'HOL（2027年まで）'!$A:$C,3,0),"")</f>
        <v/>
      </c>
      <c r="F1010" s="561"/>
      <c r="G1010" s="561"/>
    </row>
    <row r="1011" spans="1:7">
      <c r="A1011" s="558">
        <v>46392</v>
      </c>
      <c r="B1011" s="559">
        <f t="shared" si="45"/>
        <v>1</v>
      </c>
      <c r="C1011" s="559">
        <f t="shared" si="46"/>
        <v>5</v>
      </c>
      <c r="D1011" s="559" t="str">
        <f t="shared" si="47"/>
        <v>火</v>
      </c>
      <c r="E1011" t="str">
        <f>IFERROR(VLOOKUP(A1011,'HOL（2027年まで）'!$A:$C,3,0),"")</f>
        <v/>
      </c>
      <c r="F1011" s="561"/>
      <c r="G1011" s="561"/>
    </row>
    <row r="1012" spans="1:7">
      <c r="A1012" s="558">
        <v>46393</v>
      </c>
      <c r="B1012" s="559">
        <f t="shared" si="45"/>
        <v>1</v>
      </c>
      <c r="C1012" s="559">
        <f t="shared" si="46"/>
        <v>6</v>
      </c>
      <c r="D1012" s="559" t="str">
        <f t="shared" si="47"/>
        <v>水</v>
      </c>
      <c r="E1012" t="str">
        <f>IFERROR(VLOOKUP(A1012,'HOL（2027年まで）'!$A:$C,3,0),"")</f>
        <v/>
      </c>
      <c r="F1012" s="561"/>
      <c r="G1012" s="561"/>
    </row>
    <row r="1013" spans="1:7">
      <c r="A1013" s="558">
        <v>46394</v>
      </c>
      <c r="B1013" s="559">
        <f t="shared" si="45"/>
        <v>1</v>
      </c>
      <c r="C1013" s="559">
        <f t="shared" si="46"/>
        <v>7</v>
      </c>
      <c r="D1013" s="559" t="str">
        <f t="shared" si="47"/>
        <v>木</v>
      </c>
      <c r="E1013" t="str">
        <f>IFERROR(VLOOKUP(A1013,'HOL（2027年まで）'!$A:$C,3,0),"")</f>
        <v/>
      </c>
      <c r="F1013" s="561"/>
      <c r="G1013" s="561"/>
    </row>
    <row r="1014" spans="1:7">
      <c r="A1014" s="558">
        <v>46395</v>
      </c>
      <c r="B1014" s="559">
        <f t="shared" si="45"/>
        <v>1</v>
      </c>
      <c r="C1014" s="559">
        <f t="shared" si="46"/>
        <v>8</v>
      </c>
      <c r="D1014" s="559" t="str">
        <f t="shared" si="47"/>
        <v>金</v>
      </c>
      <c r="E1014" t="str">
        <f>IFERROR(VLOOKUP(A1014,'HOL（2027年まで）'!$A:$C,3,0),"")</f>
        <v/>
      </c>
      <c r="F1014" s="561"/>
      <c r="G1014" s="561"/>
    </row>
    <row r="1015" spans="1:7">
      <c r="A1015" s="558">
        <v>46396</v>
      </c>
      <c r="B1015" s="559">
        <f t="shared" si="45"/>
        <v>1</v>
      </c>
      <c r="C1015" s="559">
        <f t="shared" si="46"/>
        <v>9</v>
      </c>
      <c r="D1015" s="559" t="str">
        <f t="shared" si="47"/>
        <v>土</v>
      </c>
      <c r="E1015" t="str">
        <f>IFERROR(VLOOKUP(A1015,'HOL（2027年まで）'!$A:$C,3,0),"")</f>
        <v/>
      </c>
      <c r="F1015" s="561"/>
      <c r="G1015" s="561"/>
    </row>
    <row r="1016" spans="1:7">
      <c r="A1016" s="558">
        <v>46397</v>
      </c>
      <c r="B1016" s="559">
        <f t="shared" si="45"/>
        <v>1</v>
      </c>
      <c r="C1016" s="559">
        <f t="shared" si="46"/>
        <v>10</v>
      </c>
      <c r="D1016" s="559" t="str">
        <f t="shared" si="47"/>
        <v>日</v>
      </c>
      <c r="E1016" t="str">
        <f>IFERROR(VLOOKUP(A1016,'HOL（2027年まで）'!$A:$C,3,0),"")</f>
        <v/>
      </c>
      <c r="F1016" s="561"/>
      <c r="G1016" s="561"/>
    </row>
    <row r="1017" spans="1:7">
      <c r="A1017" s="558">
        <v>46398</v>
      </c>
      <c r="B1017" s="559">
        <f t="shared" si="45"/>
        <v>1</v>
      </c>
      <c r="C1017" s="559">
        <f t="shared" si="46"/>
        <v>11</v>
      </c>
      <c r="D1017" s="559" t="str">
        <f t="shared" si="47"/>
        <v>月</v>
      </c>
      <c r="E1017" t="str">
        <f>IFERROR(VLOOKUP(A1017,'HOL（2027年まで）'!$A:$C,3,0),"")</f>
        <v>成人の日</v>
      </c>
      <c r="F1017" s="561"/>
      <c r="G1017" s="561"/>
    </row>
    <row r="1018" spans="1:7">
      <c r="A1018" s="558">
        <v>46399</v>
      </c>
      <c r="B1018" s="559">
        <f t="shared" si="45"/>
        <v>1</v>
      </c>
      <c r="C1018" s="559">
        <f t="shared" si="46"/>
        <v>12</v>
      </c>
      <c r="D1018" s="559" t="str">
        <f t="shared" si="47"/>
        <v>火</v>
      </c>
      <c r="E1018" t="str">
        <f>IFERROR(VLOOKUP(A1018,'HOL（2027年まで）'!$A:$C,3,0),"")</f>
        <v/>
      </c>
      <c r="F1018" s="561"/>
      <c r="G1018" s="561"/>
    </row>
    <row r="1019" spans="1:7">
      <c r="A1019" s="558">
        <v>46400</v>
      </c>
      <c r="B1019" s="559">
        <f t="shared" si="45"/>
        <v>1</v>
      </c>
      <c r="C1019" s="559">
        <f t="shared" si="46"/>
        <v>13</v>
      </c>
      <c r="D1019" s="559" t="str">
        <f t="shared" si="47"/>
        <v>水</v>
      </c>
      <c r="E1019" t="str">
        <f>IFERROR(VLOOKUP(A1019,'HOL（2027年まで）'!$A:$C,3,0),"")</f>
        <v/>
      </c>
      <c r="F1019" s="561"/>
      <c r="G1019" s="561"/>
    </row>
    <row r="1020" spans="1:7">
      <c r="A1020" s="558">
        <v>46401</v>
      </c>
      <c r="B1020" s="559">
        <f t="shared" si="45"/>
        <v>1</v>
      </c>
      <c r="C1020" s="559">
        <f t="shared" si="46"/>
        <v>14</v>
      </c>
      <c r="D1020" s="559" t="str">
        <f t="shared" si="47"/>
        <v>木</v>
      </c>
      <c r="E1020" t="str">
        <f>IFERROR(VLOOKUP(A1020,'HOL（2027年まで）'!$A:$C,3,0),"")</f>
        <v/>
      </c>
      <c r="F1020" s="561"/>
      <c r="G1020" s="561"/>
    </row>
    <row r="1021" spans="1:7">
      <c r="A1021" s="558">
        <v>46402</v>
      </c>
      <c r="B1021" s="559">
        <f t="shared" si="45"/>
        <v>1</v>
      </c>
      <c r="C1021" s="559">
        <f t="shared" si="46"/>
        <v>15</v>
      </c>
      <c r="D1021" s="559" t="str">
        <f t="shared" si="47"/>
        <v>金</v>
      </c>
      <c r="E1021" t="str">
        <f>IFERROR(VLOOKUP(A1021,'HOL（2027年まで）'!$A:$C,3,0),"")</f>
        <v/>
      </c>
      <c r="F1021" s="561"/>
      <c r="G1021" s="561"/>
    </row>
    <row r="1022" spans="1:7">
      <c r="A1022" s="558">
        <v>46403</v>
      </c>
      <c r="B1022" s="559">
        <f t="shared" si="45"/>
        <v>1</v>
      </c>
      <c r="C1022" s="559">
        <f t="shared" si="46"/>
        <v>16</v>
      </c>
      <c r="D1022" s="559" t="str">
        <f t="shared" si="47"/>
        <v>土</v>
      </c>
      <c r="E1022" t="str">
        <f>IFERROR(VLOOKUP(A1022,'HOL（2027年まで）'!$A:$C,3,0),"")</f>
        <v/>
      </c>
      <c r="F1022" s="561"/>
      <c r="G1022" s="561"/>
    </row>
    <row r="1023" spans="1:7">
      <c r="A1023" s="558">
        <v>46404</v>
      </c>
      <c r="B1023" s="559">
        <f t="shared" si="45"/>
        <v>1</v>
      </c>
      <c r="C1023" s="559">
        <f t="shared" si="46"/>
        <v>17</v>
      </c>
      <c r="D1023" s="559" t="str">
        <f t="shared" si="47"/>
        <v>日</v>
      </c>
      <c r="E1023" t="str">
        <f>IFERROR(VLOOKUP(A1023,'HOL（2027年まで）'!$A:$C,3,0),"")</f>
        <v/>
      </c>
      <c r="F1023" s="561"/>
      <c r="G1023" s="561"/>
    </row>
    <row r="1024" spans="1:7">
      <c r="A1024" s="558">
        <v>46405</v>
      </c>
      <c r="B1024" s="559">
        <f t="shared" si="45"/>
        <v>1</v>
      </c>
      <c r="C1024" s="559">
        <f t="shared" si="46"/>
        <v>18</v>
      </c>
      <c r="D1024" s="559" t="str">
        <f t="shared" si="47"/>
        <v>月</v>
      </c>
      <c r="E1024" t="str">
        <f>IFERROR(VLOOKUP(A1024,'HOL（2027年まで）'!$A:$C,3,0),"")</f>
        <v/>
      </c>
      <c r="F1024" s="561"/>
      <c r="G1024" s="561"/>
    </row>
    <row r="1025" spans="1:7">
      <c r="A1025" s="558">
        <v>46406</v>
      </c>
      <c r="B1025" s="559">
        <f t="shared" si="45"/>
        <v>1</v>
      </c>
      <c r="C1025" s="559">
        <f t="shared" si="46"/>
        <v>19</v>
      </c>
      <c r="D1025" s="559" t="str">
        <f t="shared" si="47"/>
        <v>火</v>
      </c>
      <c r="E1025" t="str">
        <f>IFERROR(VLOOKUP(A1025,'HOL（2027年まで）'!$A:$C,3,0),"")</f>
        <v/>
      </c>
      <c r="F1025" s="561"/>
      <c r="G1025" s="561"/>
    </row>
    <row r="1026" spans="1:7">
      <c r="A1026" s="558">
        <v>46407</v>
      </c>
      <c r="B1026" s="559">
        <f t="shared" ref="B1026:B1089" si="48">MONTH(A1026)</f>
        <v>1</v>
      </c>
      <c r="C1026" s="559">
        <f t="shared" ref="C1026:C1089" si="49">DAY(A1026)</f>
        <v>20</v>
      </c>
      <c r="D1026" s="559" t="str">
        <f t="shared" ref="D1026:D1089" si="50">TEXT(A1026,"aaa")</f>
        <v>水</v>
      </c>
      <c r="E1026" t="str">
        <f>IFERROR(VLOOKUP(A1026,'HOL（2027年まで）'!$A:$C,3,0),"")</f>
        <v/>
      </c>
      <c r="F1026" s="561"/>
      <c r="G1026" s="561"/>
    </row>
    <row r="1027" spans="1:7">
      <c r="A1027" s="558">
        <v>46408</v>
      </c>
      <c r="B1027" s="559">
        <f t="shared" si="48"/>
        <v>1</v>
      </c>
      <c r="C1027" s="559">
        <f t="shared" si="49"/>
        <v>21</v>
      </c>
      <c r="D1027" s="559" t="str">
        <f t="shared" si="50"/>
        <v>木</v>
      </c>
      <c r="E1027" t="str">
        <f>IFERROR(VLOOKUP(A1027,'HOL（2027年まで）'!$A:$C,3,0),"")</f>
        <v/>
      </c>
      <c r="F1027" s="561"/>
      <c r="G1027" s="561"/>
    </row>
    <row r="1028" spans="1:7">
      <c r="A1028" s="558">
        <v>46409</v>
      </c>
      <c r="B1028" s="559">
        <f t="shared" si="48"/>
        <v>1</v>
      </c>
      <c r="C1028" s="559">
        <f t="shared" si="49"/>
        <v>22</v>
      </c>
      <c r="D1028" s="559" t="str">
        <f t="shared" si="50"/>
        <v>金</v>
      </c>
      <c r="E1028" t="str">
        <f>IFERROR(VLOOKUP(A1028,'HOL（2027年まで）'!$A:$C,3,0),"")</f>
        <v/>
      </c>
      <c r="F1028" s="561"/>
      <c r="G1028" s="561"/>
    </row>
    <row r="1029" spans="1:7">
      <c r="A1029" s="558">
        <v>46410</v>
      </c>
      <c r="B1029" s="559">
        <f t="shared" si="48"/>
        <v>1</v>
      </c>
      <c r="C1029" s="559">
        <f t="shared" si="49"/>
        <v>23</v>
      </c>
      <c r="D1029" s="559" t="str">
        <f t="shared" si="50"/>
        <v>土</v>
      </c>
      <c r="E1029" t="str">
        <f>IFERROR(VLOOKUP(A1029,'HOL（2027年まで）'!$A:$C,3,0),"")</f>
        <v/>
      </c>
      <c r="F1029" s="561"/>
      <c r="G1029" s="561"/>
    </row>
    <row r="1030" spans="1:7">
      <c r="A1030" s="558">
        <v>46411</v>
      </c>
      <c r="B1030" s="559">
        <f t="shared" si="48"/>
        <v>1</v>
      </c>
      <c r="C1030" s="559">
        <f t="shared" si="49"/>
        <v>24</v>
      </c>
      <c r="D1030" s="559" t="str">
        <f t="shared" si="50"/>
        <v>日</v>
      </c>
      <c r="E1030" t="str">
        <f>IFERROR(VLOOKUP(A1030,'HOL（2027年まで）'!$A:$C,3,0),"")</f>
        <v/>
      </c>
      <c r="F1030" s="561"/>
      <c r="G1030" s="561"/>
    </row>
    <row r="1031" spans="1:7">
      <c r="A1031" s="558">
        <v>46412</v>
      </c>
      <c r="B1031" s="559">
        <f t="shared" si="48"/>
        <v>1</v>
      </c>
      <c r="C1031" s="559">
        <f t="shared" si="49"/>
        <v>25</v>
      </c>
      <c r="D1031" s="559" t="str">
        <f t="shared" si="50"/>
        <v>月</v>
      </c>
      <c r="E1031" t="str">
        <f>IFERROR(VLOOKUP(A1031,'HOL（2027年まで）'!$A:$C,3,0),"")</f>
        <v/>
      </c>
      <c r="F1031" s="561"/>
      <c r="G1031" s="561"/>
    </row>
    <row r="1032" spans="1:7">
      <c r="A1032" s="558">
        <v>46413</v>
      </c>
      <c r="B1032" s="559">
        <f t="shared" si="48"/>
        <v>1</v>
      </c>
      <c r="C1032" s="559">
        <f t="shared" si="49"/>
        <v>26</v>
      </c>
      <c r="D1032" s="559" t="str">
        <f t="shared" si="50"/>
        <v>火</v>
      </c>
      <c r="E1032" t="str">
        <f>IFERROR(VLOOKUP(A1032,'HOL（2027年まで）'!$A:$C,3,0),"")</f>
        <v/>
      </c>
      <c r="F1032" s="561"/>
      <c r="G1032" s="561"/>
    </row>
    <row r="1033" spans="1:7">
      <c r="A1033" s="558">
        <v>46414</v>
      </c>
      <c r="B1033" s="559">
        <f t="shared" si="48"/>
        <v>1</v>
      </c>
      <c r="C1033" s="559">
        <f t="shared" si="49"/>
        <v>27</v>
      </c>
      <c r="D1033" s="559" t="str">
        <f t="shared" si="50"/>
        <v>水</v>
      </c>
      <c r="E1033" t="str">
        <f>IFERROR(VLOOKUP(A1033,'HOL（2027年まで）'!$A:$C,3,0),"")</f>
        <v/>
      </c>
      <c r="F1033" s="561"/>
      <c r="G1033" s="561"/>
    </row>
    <row r="1034" spans="1:7">
      <c r="A1034" s="558">
        <v>46415</v>
      </c>
      <c r="B1034" s="559">
        <f t="shared" si="48"/>
        <v>1</v>
      </c>
      <c r="C1034" s="559">
        <f t="shared" si="49"/>
        <v>28</v>
      </c>
      <c r="D1034" s="559" t="str">
        <f t="shared" si="50"/>
        <v>木</v>
      </c>
      <c r="E1034" t="str">
        <f>IFERROR(VLOOKUP(A1034,'HOL（2027年まで）'!$A:$C,3,0),"")</f>
        <v/>
      </c>
      <c r="F1034" s="561"/>
      <c r="G1034" s="561"/>
    </row>
    <row r="1035" spans="1:7">
      <c r="A1035" s="558">
        <v>46416</v>
      </c>
      <c r="B1035" s="559">
        <f t="shared" si="48"/>
        <v>1</v>
      </c>
      <c r="C1035" s="559">
        <f t="shared" si="49"/>
        <v>29</v>
      </c>
      <c r="D1035" s="559" t="str">
        <f t="shared" si="50"/>
        <v>金</v>
      </c>
      <c r="E1035" t="str">
        <f>IFERROR(VLOOKUP(A1035,'HOL（2027年まで）'!$A:$C,3,0),"")</f>
        <v/>
      </c>
      <c r="F1035" s="561"/>
      <c r="G1035" s="561"/>
    </row>
    <row r="1036" spans="1:7">
      <c r="A1036" s="558">
        <v>46417</v>
      </c>
      <c r="B1036" s="559">
        <f t="shared" si="48"/>
        <v>1</v>
      </c>
      <c r="C1036" s="559">
        <f t="shared" si="49"/>
        <v>30</v>
      </c>
      <c r="D1036" s="559" t="str">
        <f t="shared" si="50"/>
        <v>土</v>
      </c>
      <c r="E1036" t="str">
        <f>IFERROR(VLOOKUP(A1036,'HOL（2027年まで）'!$A:$C,3,0),"")</f>
        <v/>
      </c>
      <c r="F1036" s="561"/>
      <c r="G1036" s="561"/>
    </row>
    <row r="1037" spans="1:7">
      <c r="A1037" s="558">
        <v>46418</v>
      </c>
      <c r="B1037" s="559">
        <f t="shared" si="48"/>
        <v>1</v>
      </c>
      <c r="C1037" s="559">
        <f t="shared" si="49"/>
        <v>31</v>
      </c>
      <c r="D1037" s="559" t="str">
        <f t="shared" si="50"/>
        <v>日</v>
      </c>
      <c r="E1037" t="str">
        <f>IFERROR(VLOOKUP(A1037,'HOL（2027年まで）'!$A:$C,3,0),"")</f>
        <v/>
      </c>
      <c r="F1037" s="561"/>
      <c r="G1037" s="561"/>
    </row>
    <row r="1038" spans="1:7">
      <c r="A1038" s="558">
        <v>46419</v>
      </c>
      <c r="B1038" s="559">
        <f t="shared" si="48"/>
        <v>2</v>
      </c>
      <c r="C1038" s="559">
        <f t="shared" si="49"/>
        <v>1</v>
      </c>
      <c r="D1038" s="559" t="str">
        <f t="shared" si="50"/>
        <v>月</v>
      </c>
      <c r="E1038" t="str">
        <f>IFERROR(VLOOKUP(A1038,'HOL（2027年まで）'!$A:$C,3,0),"")</f>
        <v/>
      </c>
      <c r="F1038" s="561"/>
      <c r="G1038" s="561"/>
    </row>
    <row r="1039" spans="1:7">
      <c r="A1039" s="558">
        <v>46420</v>
      </c>
      <c r="B1039" s="559">
        <f t="shared" si="48"/>
        <v>2</v>
      </c>
      <c r="C1039" s="559">
        <f t="shared" si="49"/>
        <v>2</v>
      </c>
      <c r="D1039" s="559" t="str">
        <f t="shared" si="50"/>
        <v>火</v>
      </c>
      <c r="E1039" t="str">
        <f>IFERROR(VLOOKUP(A1039,'HOL（2027年まで）'!$A:$C,3,0),"")</f>
        <v/>
      </c>
      <c r="F1039" s="561"/>
      <c r="G1039" s="561"/>
    </row>
    <row r="1040" spans="1:7">
      <c r="A1040" s="558">
        <v>46421</v>
      </c>
      <c r="B1040" s="559">
        <f t="shared" si="48"/>
        <v>2</v>
      </c>
      <c r="C1040" s="559">
        <f t="shared" si="49"/>
        <v>3</v>
      </c>
      <c r="D1040" s="559" t="str">
        <f t="shared" si="50"/>
        <v>水</v>
      </c>
      <c r="E1040" t="str">
        <f>IFERROR(VLOOKUP(A1040,'HOL（2027年まで）'!$A:$C,3,0),"")</f>
        <v/>
      </c>
      <c r="F1040" s="561"/>
      <c r="G1040" s="561"/>
    </row>
    <row r="1041" spans="1:7">
      <c r="A1041" s="558">
        <v>46422</v>
      </c>
      <c r="B1041" s="559">
        <f t="shared" si="48"/>
        <v>2</v>
      </c>
      <c r="C1041" s="559">
        <f t="shared" si="49"/>
        <v>4</v>
      </c>
      <c r="D1041" s="559" t="str">
        <f t="shared" si="50"/>
        <v>木</v>
      </c>
      <c r="E1041" t="str">
        <f>IFERROR(VLOOKUP(A1041,'HOL（2027年まで）'!$A:$C,3,0),"")</f>
        <v/>
      </c>
      <c r="F1041" s="561"/>
      <c r="G1041" s="561"/>
    </row>
    <row r="1042" spans="1:7">
      <c r="A1042" s="558">
        <v>46423</v>
      </c>
      <c r="B1042" s="559">
        <f t="shared" si="48"/>
        <v>2</v>
      </c>
      <c r="C1042" s="559">
        <f t="shared" si="49"/>
        <v>5</v>
      </c>
      <c r="D1042" s="559" t="str">
        <f t="shared" si="50"/>
        <v>金</v>
      </c>
      <c r="E1042" t="str">
        <f>IFERROR(VLOOKUP(A1042,'HOL（2027年まで）'!$A:$C,3,0),"")</f>
        <v/>
      </c>
      <c r="F1042" s="561"/>
      <c r="G1042" s="561"/>
    </row>
    <row r="1043" spans="1:7">
      <c r="A1043" s="558">
        <v>46424</v>
      </c>
      <c r="B1043" s="559">
        <f t="shared" si="48"/>
        <v>2</v>
      </c>
      <c r="C1043" s="559">
        <f t="shared" si="49"/>
        <v>6</v>
      </c>
      <c r="D1043" s="559" t="str">
        <f t="shared" si="50"/>
        <v>土</v>
      </c>
      <c r="E1043" t="str">
        <f>IFERROR(VLOOKUP(A1043,'HOL（2027年まで）'!$A:$C,3,0),"")</f>
        <v/>
      </c>
      <c r="F1043" s="561"/>
      <c r="G1043" s="561"/>
    </row>
    <row r="1044" spans="1:7">
      <c r="A1044" s="558">
        <v>46425</v>
      </c>
      <c r="B1044" s="559">
        <f t="shared" si="48"/>
        <v>2</v>
      </c>
      <c r="C1044" s="559">
        <f t="shared" si="49"/>
        <v>7</v>
      </c>
      <c r="D1044" s="559" t="str">
        <f t="shared" si="50"/>
        <v>日</v>
      </c>
      <c r="E1044" t="str">
        <f>IFERROR(VLOOKUP(A1044,'HOL（2027年まで）'!$A:$C,3,0),"")</f>
        <v/>
      </c>
      <c r="F1044" s="561"/>
      <c r="G1044" s="561"/>
    </row>
    <row r="1045" spans="1:7">
      <c r="A1045" s="558">
        <v>46426</v>
      </c>
      <c r="B1045" s="559">
        <f t="shared" si="48"/>
        <v>2</v>
      </c>
      <c r="C1045" s="559">
        <f t="shared" si="49"/>
        <v>8</v>
      </c>
      <c r="D1045" s="559" t="str">
        <f t="shared" si="50"/>
        <v>月</v>
      </c>
      <c r="E1045" t="str">
        <f>IFERROR(VLOOKUP(A1045,'HOL（2027年まで）'!$A:$C,3,0),"")</f>
        <v/>
      </c>
      <c r="F1045" s="561"/>
      <c r="G1045" s="561"/>
    </row>
    <row r="1046" spans="1:7">
      <c r="A1046" s="558">
        <v>46427</v>
      </c>
      <c r="B1046" s="559">
        <f t="shared" si="48"/>
        <v>2</v>
      </c>
      <c r="C1046" s="559">
        <f t="shared" si="49"/>
        <v>9</v>
      </c>
      <c r="D1046" s="559" t="str">
        <f t="shared" si="50"/>
        <v>火</v>
      </c>
      <c r="E1046" t="str">
        <f>IFERROR(VLOOKUP(A1046,'HOL（2027年まで）'!$A:$C,3,0),"")</f>
        <v/>
      </c>
      <c r="F1046" s="561"/>
      <c r="G1046" s="561"/>
    </row>
    <row r="1047" spans="1:7">
      <c r="A1047" s="558">
        <v>46428</v>
      </c>
      <c r="B1047" s="559">
        <f t="shared" si="48"/>
        <v>2</v>
      </c>
      <c r="C1047" s="559">
        <f t="shared" si="49"/>
        <v>10</v>
      </c>
      <c r="D1047" s="559" t="str">
        <f t="shared" si="50"/>
        <v>水</v>
      </c>
      <c r="E1047" t="str">
        <f>IFERROR(VLOOKUP(A1047,'HOL（2027年まで）'!$A:$C,3,0),"")</f>
        <v/>
      </c>
      <c r="F1047" s="561"/>
      <c r="G1047" s="561"/>
    </row>
    <row r="1048" spans="1:7">
      <c r="A1048" s="558">
        <v>46429</v>
      </c>
      <c r="B1048" s="559">
        <f t="shared" si="48"/>
        <v>2</v>
      </c>
      <c r="C1048" s="559">
        <f t="shared" si="49"/>
        <v>11</v>
      </c>
      <c r="D1048" s="559" t="str">
        <f t="shared" si="50"/>
        <v>木</v>
      </c>
      <c r="E1048" t="str">
        <f>IFERROR(VLOOKUP(A1048,'HOL（2027年まで）'!$A:$C,3,0),"")</f>
        <v>建国記念の日</v>
      </c>
      <c r="F1048" s="561"/>
      <c r="G1048" s="561"/>
    </row>
    <row r="1049" spans="1:7">
      <c r="A1049" s="558">
        <v>46430</v>
      </c>
      <c r="B1049" s="559">
        <f t="shared" si="48"/>
        <v>2</v>
      </c>
      <c r="C1049" s="559">
        <f t="shared" si="49"/>
        <v>12</v>
      </c>
      <c r="D1049" s="559" t="str">
        <f t="shared" si="50"/>
        <v>金</v>
      </c>
      <c r="E1049" t="str">
        <f>IFERROR(VLOOKUP(A1049,'HOL（2027年まで）'!$A:$C,3,0),"")</f>
        <v/>
      </c>
      <c r="F1049" s="561"/>
      <c r="G1049" s="561"/>
    </row>
    <row r="1050" spans="1:7">
      <c r="A1050" s="558">
        <v>46431</v>
      </c>
      <c r="B1050" s="559">
        <f t="shared" si="48"/>
        <v>2</v>
      </c>
      <c r="C1050" s="559">
        <f t="shared" si="49"/>
        <v>13</v>
      </c>
      <c r="D1050" s="559" t="str">
        <f t="shared" si="50"/>
        <v>土</v>
      </c>
      <c r="E1050" t="str">
        <f>IFERROR(VLOOKUP(A1050,'HOL（2027年まで）'!$A:$C,3,0),"")</f>
        <v/>
      </c>
      <c r="F1050" s="561"/>
      <c r="G1050" s="561"/>
    </row>
    <row r="1051" spans="1:7">
      <c r="A1051" s="558">
        <v>46432</v>
      </c>
      <c r="B1051" s="559">
        <f t="shared" si="48"/>
        <v>2</v>
      </c>
      <c r="C1051" s="559">
        <f t="shared" si="49"/>
        <v>14</v>
      </c>
      <c r="D1051" s="559" t="str">
        <f t="shared" si="50"/>
        <v>日</v>
      </c>
      <c r="E1051" t="str">
        <f>IFERROR(VLOOKUP(A1051,'HOL（2027年まで）'!$A:$C,3,0),"")</f>
        <v/>
      </c>
      <c r="F1051" s="561"/>
      <c r="G1051" s="561"/>
    </row>
    <row r="1052" spans="1:7">
      <c r="A1052" s="558">
        <v>46433</v>
      </c>
      <c r="B1052" s="559">
        <f t="shared" si="48"/>
        <v>2</v>
      </c>
      <c r="C1052" s="559">
        <f t="shared" si="49"/>
        <v>15</v>
      </c>
      <c r="D1052" s="559" t="str">
        <f t="shared" si="50"/>
        <v>月</v>
      </c>
      <c r="E1052" t="str">
        <f>IFERROR(VLOOKUP(A1052,'HOL（2027年まで）'!$A:$C,3,0),"")</f>
        <v/>
      </c>
      <c r="F1052" s="561"/>
      <c r="G1052" s="561"/>
    </row>
    <row r="1053" spans="1:7">
      <c r="A1053" s="558">
        <v>46434</v>
      </c>
      <c r="B1053" s="559">
        <f t="shared" si="48"/>
        <v>2</v>
      </c>
      <c r="C1053" s="559">
        <f t="shared" si="49"/>
        <v>16</v>
      </c>
      <c r="D1053" s="559" t="str">
        <f t="shared" si="50"/>
        <v>火</v>
      </c>
      <c r="E1053" t="str">
        <f>IFERROR(VLOOKUP(A1053,'HOL（2027年まで）'!$A:$C,3,0),"")</f>
        <v/>
      </c>
      <c r="F1053" s="561"/>
      <c r="G1053" s="561"/>
    </row>
    <row r="1054" spans="1:7">
      <c r="A1054" s="558">
        <v>46435</v>
      </c>
      <c r="B1054" s="559">
        <f t="shared" si="48"/>
        <v>2</v>
      </c>
      <c r="C1054" s="559">
        <f t="shared" si="49"/>
        <v>17</v>
      </c>
      <c r="D1054" s="559" t="str">
        <f t="shared" si="50"/>
        <v>水</v>
      </c>
      <c r="E1054" t="str">
        <f>IFERROR(VLOOKUP(A1054,'HOL（2027年まで）'!$A:$C,3,0),"")</f>
        <v/>
      </c>
      <c r="F1054" s="561"/>
      <c r="G1054" s="561"/>
    </row>
    <row r="1055" spans="1:7">
      <c r="A1055" s="558">
        <v>46436</v>
      </c>
      <c r="B1055" s="559">
        <f t="shared" si="48"/>
        <v>2</v>
      </c>
      <c r="C1055" s="559">
        <f t="shared" si="49"/>
        <v>18</v>
      </c>
      <c r="D1055" s="559" t="str">
        <f t="shared" si="50"/>
        <v>木</v>
      </c>
      <c r="E1055" t="str">
        <f>IFERROR(VLOOKUP(A1055,'HOL（2027年まで）'!$A:$C,3,0),"")</f>
        <v/>
      </c>
      <c r="F1055" s="561"/>
      <c r="G1055" s="561"/>
    </row>
    <row r="1056" spans="1:7">
      <c r="A1056" s="558">
        <v>46437</v>
      </c>
      <c r="B1056" s="559">
        <f t="shared" si="48"/>
        <v>2</v>
      </c>
      <c r="C1056" s="559">
        <f t="shared" si="49"/>
        <v>19</v>
      </c>
      <c r="D1056" s="559" t="str">
        <f t="shared" si="50"/>
        <v>金</v>
      </c>
      <c r="E1056" t="str">
        <f>IFERROR(VLOOKUP(A1056,'HOL（2027年まで）'!$A:$C,3,0),"")</f>
        <v/>
      </c>
      <c r="F1056" s="561"/>
      <c r="G1056" s="561"/>
    </row>
    <row r="1057" spans="1:7">
      <c r="A1057" s="558">
        <v>46438</v>
      </c>
      <c r="B1057" s="559">
        <f t="shared" si="48"/>
        <v>2</v>
      </c>
      <c r="C1057" s="559">
        <f t="shared" si="49"/>
        <v>20</v>
      </c>
      <c r="D1057" s="559" t="str">
        <f t="shared" si="50"/>
        <v>土</v>
      </c>
      <c r="E1057" t="str">
        <f>IFERROR(VLOOKUP(A1057,'HOL（2027年まで）'!$A:$C,3,0),"")</f>
        <v/>
      </c>
      <c r="F1057" s="561"/>
      <c r="G1057" s="561"/>
    </row>
    <row r="1058" spans="1:7">
      <c r="A1058" s="558">
        <v>46439</v>
      </c>
      <c r="B1058" s="559">
        <f t="shared" si="48"/>
        <v>2</v>
      </c>
      <c r="C1058" s="559">
        <f t="shared" si="49"/>
        <v>21</v>
      </c>
      <c r="D1058" s="559" t="str">
        <f t="shared" si="50"/>
        <v>日</v>
      </c>
      <c r="E1058" t="str">
        <f>IFERROR(VLOOKUP(A1058,'HOL（2027年まで）'!$A:$C,3,0),"")</f>
        <v/>
      </c>
      <c r="F1058" s="561"/>
      <c r="G1058" s="561"/>
    </row>
    <row r="1059" spans="1:7">
      <c r="A1059" s="558">
        <v>46440</v>
      </c>
      <c r="B1059" s="559">
        <f t="shared" si="48"/>
        <v>2</v>
      </c>
      <c r="C1059" s="559">
        <f t="shared" si="49"/>
        <v>22</v>
      </c>
      <c r="D1059" s="559" t="str">
        <f t="shared" si="50"/>
        <v>月</v>
      </c>
      <c r="E1059" t="str">
        <f>IFERROR(VLOOKUP(A1059,'HOL（2027年まで）'!$A:$C,3,0),"")</f>
        <v/>
      </c>
      <c r="F1059" s="561"/>
      <c r="G1059" s="561"/>
    </row>
    <row r="1060" spans="1:7">
      <c r="A1060" s="558">
        <v>46441</v>
      </c>
      <c r="B1060" s="559">
        <f t="shared" si="48"/>
        <v>2</v>
      </c>
      <c r="C1060" s="559">
        <f t="shared" si="49"/>
        <v>23</v>
      </c>
      <c r="D1060" s="559" t="str">
        <f t="shared" si="50"/>
        <v>火</v>
      </c>
      <c r="E1060" t="str">
        <f>IFERROR(VLOOKUP(A1060,'HOL（2027年まで）'!$A:$C,3,0),"")</f>
        <v>天皇誕生日</v>
      </c>
      <c r="F1060" s="561"/>
      <c r="G1060" s="561"/>
    </row>
    <row r="1061" spans="1:7">
      <c r="A1061" s="558">
        <v>46442</v>
      </c>
      <c r="B1061" s="559">
        <f t="shared" si="48"/>
        <v>2</v>
      </c>
      <c r="C1061" s="559">
        <f t="shared" si="49"/>
        <v>24</v>
      </c>
      <c r="D1061" s="559" t="str">
        <f t="shared" si="50"/>
        <v>水</v>
      </c>
      <c r="E1061" t="str">
        <f>IFERROR(VLOOKUP(A1061,'HOL（2027年まで）'!$A:$C,3,0),"")</f>
        <v/>
      </c>
      <c r="F1061" s="561"/>
      <c r="G1061" s="561"/>
    </row>
    <row r="1062" spans="1:7">
      <c r="A1062" s="558">
        <v>46443</v>
      </c>
      <c r="B1062" s="559">
        <f t="shared" si="48"/>
        <v>2</v>
      </c>
      <c r="C1062" s="559">
        <f t="shared" si="49"/>
        <v>25</v>
      </c>
      <c r="D1062" s="559" t="str">
        <f t="shared" si="50"/>
        <v>木</v>
      </c>
      <c r="E1062" t="str">
        <f>IFERROR(VLOOKUP(A1062,'HOL（2027年まで）'!$A:$C,3,0),"")</f>
        <v/>
      </c>
      <c r="F1062" s="561"/>
      <c r="G1062" s="561"/>
    </row>
    <row r="1063" spans="1:7">
      <c r="A1063" s="558">
        <v>46444</v>
      </c>
      <c r="B1063" s="559">
        <f t="shared" si="48"/>
        <v>2</v>
      </c>
      <c r="C1063" s="559">
        <f t="shared" si="49"/>
        <v>26</v>
      </c>
      <c r="D1063" s="559" t="str">
        <f t="shared" si="50"/>
        <v>金</v>
      </c>
      <c r="E1063" t="str">
        <f>IFERROR(VLOOKUP(A1063,'HOL（2027年まで）'!$A:$C,3,0),"")</f>
        <v/>
      </c>
      <c r="F1063" s="561"/>
      <c r="G1063" s="561"/>
    </row>
    <row r="1064" spans="1:7">
      <c r="A1064" s="558">
        <v>46445</v>
      </c>
      <c r="B1064" s="559">
        <f t="shared" si="48"/>
        <v>2</v>
      </c>
      <c r="C1064" s="559">
        <f t="shared" si="49"/>
        <v>27</v>
      </c>
      <c r="D1064" s="559" t="str">
        <f t="shared" si="50"/>
        <v>土</v>
      </c>
      <c r="E1064" t="str">
        <f>IFERROR(VLOOKUP(A1064,'HOL（2027年まで）'!$A:$C,3,0),"")</f>
        <v/>
      </c>
      <c r="F1064" s="561"/>
      <c r="G1064" s="561"/>
    </row>
    <row r="1065" spans="1:7">
      <c r="A1065" s="558">
        <v>46446</v>
      </c>
      <c r="B1065" s="559">
        <f t="shared" si="48"/>
        <v>2</v>
      </c>
      <c r="C1065" s="559">
        <f t="shared" si="49"/>
        <v>28</v>
      </c>
      <c r="D1065" s="559" t="str">
        <f t="shared" si="50"/>
        <v>日</v>
      </c>
      <c r="E1065" t="str">
        <f>IFERROR(VLOOKUP(A1065,'HOL（2027年まで）'!$A:$C,3,0),"")</f>
        <v/>
      </c>
      <c r="F1065" s="561"/>
      <c r="G1065" s="561"/>
    </row>
    <row r="1066" spans="1:7">
      <c r="A1066" s="558">
        <v>46447</v>
      </c>
      <c r="B1066" s="559">
        <f t="shared" si="48"/>
        <v>3</v>
      </c>
      <c r="C1066" s="559">
        <f t="shared" si="49"/>
        <v>1</v>
      </c>
      <c r="D1066" s="559" t="str">
        <f t="shared" si="50"/>
        <v>月</v>
      </c>
      <c r="E1066" t="str">
        <f>IFERROR(VLOOKUP(A1066,'HOL（2027年まで）'!$A:$C,3,0),"")</f>
        <v/>
      </c>
      <c r="F1066" s="561"/>
      <c r="G1066" s="561"/>
    </row>
    <row r="1067" spans="1:7">
      <c r="A1067" s="558">
        <v>46448</v>
      </c>
      <c r="B1067" s="559">
        <f t="shared" si="48"/>
        <v>3</v>
      </c>
      <c r="C1067" s="559">
        <f t="shared" si="49"/>
        <v>2</v>
      </c>
      <c r="D1067" s="559" t="str">
        <f t="shared" si="50"/>
        <v>火</v>
      </c>
      <c r="E1067" t="str">
        <f>IFERROR(VLOOKUP(A1067,'HOL（2027年まで）'!$A:$C,3,0),"")</f>
        <v/>
      </c>
      <c r="F1067" s="561"/>
      <c r="G1067" s="561"/>
    </row>
    <row r="1068" spans="1:7">
      <c r="A1068" s="558">
        <v>46449</v>
      </c>
      <c r="B1068" s="559">
        <f t="shared" si="48"/>
        <v>3</v>
      </c>
      <c r="C1068" s="559">
        <f t="shared" si="49"/>
        <v>3</v>
      </c>
      <c r="D1068" s="559" t="str">
        <f t="shared" si="50"/>
        <v>水</v>
      </c>
      <c r="E1068" t="str">
        <f>IFERROR(VLOOKUP(A1068,'HOL（2027年まで）'!$A:$C,3,0),"")</f>
        <v/>
      </c>
      <c r="F1068" s="561"/>
      <c r="G1068" s="561"/>
    </row>
    <row r="1069" spans="1:7">
      <c r="A1069" s="558">
        <v>46450</v>
      </c>
      <c r="B1069" s="559">
        <f t="shared" si="48"/>
        <v>3</v>
      </c>
      <c r="C1069" s="559">
        <f t="shared" si="49"/>
        <v>4</v>
      </c>
      <c r="D1069" s="559" t="str">
        <f t="shared" si="50"/>
        <v>木</v>
      </c>
      <c r="E1069" t="str">
        <f>IFERROR(VLOOKUP(A1069,'HOL（2027年まで）'!$A:$C,3,0),"")</f>
        <v/>
      </c>
      <c r="F1069" s="561"/>
      <c r="G1069" s="561"/>
    </row>
    <row r="1070" spans="1:7">
      <c r="A1070" s="558">
        <v>46451</v>
      </c>
      <c r="B1070" s="559">
        <f t="shared" si="48"/>
        <v>3</v>
      </c>
      <c r="C1070" s="559">
        <f t="shared" si="49"/>
        <v>5</v>
      </c>
      <c r="D1070" s="559" t="str">
        <f t="shared" si="50"/>
        <v>金</v>
      </c>
      <c r="E1070" t="str">
        <f>IFERROR(VLOOKUP(A1070,'HOL（2027年まで）'!$A:$C,3,0),"")</f>
        <v/>
      </c>
      <c r="F1070" s="561"/>
      <c r="G1070" s="561"/>
    </row>
    <row r="1071" spans="1:7">
      <c r="A1071" s="558">
        <v>46452</v>
      </c>
      <c r="B1071" s="559">
        <f t="shared" si="48"/>
        <v>3</v>
      </c>
      <c r="C1071" s="559">
        <f t="shared" si="49"/>
        <v>6</v>
      </c>
      <c r="D1071" s="559" t="str">
        <f t="shared" si="50"/>
        <v>土</v>
      </c>
      <c r="E1071" t="str">
        <f>IFERROR(VLOOKUP(A1071,'HOL（2027年まで）'!$A:$C,3,0),"")</f>
        <v/>
      </c>
      <c r="F1071" s="561"/>
      <c r="G1071" s="561"/>
    </row>
    <row r="1072" spans="1:7">
      <c r="A1072" s="558">
        <v>46453</v>
      </c>
      <c r="B1072" s="559">
        <f t="shared" si="48"/>
        <v>3</v>
      </c>
      <c r="C1072" s="559">
        <f t="shared" si="49"/>
        <v>7</v>
      </c>
      <c r="D1072" s="559" t="str">
        <f t="shared" si="50"/>
        <v>日</v>
      </c>
      <c r="E1072" t="str">
        <f>IFERROR(VLOOKUP(A1072,'HOL（2027年まで）'!$A:$C,3,0),"")</f>
        <v/>
      </c>
      <c r="F1072" s="561"/>
      <c r="G1072" s="561"/>
    </row>
    <row r="1073" spans="1:7">
      <c r="A1073" s="558">
        <v>46454</v>
      </c>
      <c r="B1073" s="559">
        <f t="shared" si="48"/>
        <v>3</v>
      </c>
      <c r="C1073" s="559">
        <f t="shared" si="49"/>
        <v>8</v>
      </c>
      <c r="D1073" s="559" t="str">
        <f t="shared" si="50"/>
        <v>月</v>
      </c>
      <c r="E1073" t="str">
        <f>IFERROR(VLOOKUP(A1073,'HOL（2027年まで）'!$A:$C,3,0),"")</f>
        <v/>
      </c>
      <c r="F1073" s="561"/>
      <c r="G1073" s="561"/>
    </row>
    <row r="1074" spans="1:7">
      <c r="A1074" s="558">
        <v>46455</v>
      </c>
      <c r="B1074" s="559">
        <f t="shared" si="48"/>
        <v>3</v>
      </c>
      <c r="C1074" s="559">
        <f t="shared" si="49"/>
        <v>9</v>
      </c>
      <c r="D1074" s="559" t="str">
        <f t="shared" si="50"/>
        <v>火</v>
      </c>
      <c r="E1074" t="str">
        <f>IFERROR(VLOOKUP(A1074,'HOL（2027年まで）'!$A:$C,3,0),"")</f>
        <v/>
      </c>
      <c r="F1074" s="561"/>
      <c r="G1074" s="561"/>
    </row>
    <row r="1075" spans="1:7">
      <c r="A1075" s="558">
        <v>46456</v>
      </c>
      <c r="B1075" s="559">
        <f t="shared" si="48"/>
        <v>3</v>
      </c>
      <c r="C1075" s="559">
        <f t="shared" si="49"/>
        <v>10</v>
      </c>
      <c r="D1075" s="559" t="str">
        <f t="shared" si="50"/>
        <v>水</v>
      </c>
      <c r="E1075" t="str">
        <f>IFERROR(VLOOKUP(A1075,'HOL（2027年まで）'!$A:$C,3,0),"")</f>
        <v/>
      </c>
      <c r="F1075" s="561"/>
      <c r="G1075" s="561"/>
    </row>
    <row r="1076" spans="1:7">
      <c r="A1076" s="558">
        <v>46457</v>
      </c>
      <c r="B1076" s="559">
        <f t="shared" si="48"/>
        <v>3</v>
      </c>
      <c r="C1076" s="559">
        <f t="shared" si="49"/>
        <v>11</v>
      </c>
      <c r="D1076" s="559" t="str">
        <f t="shared" si="50"/>
        <v>木</v>
      </c>
      <c r="E1076" t="str">
        <f>IFERROR(VLOOKUP(A1076,'HOL（2027年まで）'!$A:$C,3,0),"")</f>
        <v/>
      </c>
      <c r="F1076" s="561"/>
      <c r="G1076" s="561"/>
    </row>
    <row r="1077" spans="1:7">
      <c r="A1077" s="558">
        <v>46458</v>
      </c>
      <c r="B1077" s="559">
        <f t="shared" si="48"/>
        <v>3</v>
      </c>
      <c r="C1077" s="559">
        <f t="shared" si="49"/>
        <v>12</v>
      </c>
      <c r="D1077" s="559" t="str">
        <f t="shared" si="50"/>
        <v>金</v>
      </c>
      <c r="E1077" t="str">
        <f>IFERROR(VLOOKUP(A1077,'HOL（2027年まで）'!$A:$C,3,0),"")</f>
        <v/>
      </c>
      <c r="F1077" s="561"/>
      <c r="G1077" s="561"/>
    </row>
    <row r="1078" spans="1:7">
      <c r="A1078" s="558">
        <v>46459</v>
      </c>
      <c r="B1078" s="559">
        <f t="shared" si="48"/>
        <v>3</v>
      </c>
      <c r="C1078" s="559">
        <f t="shared" si="49"/>
        <v>13</v>
      </c>
      <c r="D1078" s="559" t="str">
        <f t="shared" si="50"/>
        <v>土</v>
      </c>
      <c r="E1078" t="str">
        <f>IFERROR(VLOOKUP(A1078,'HOL（2027年まで）'!$A:$C,3,0),"")</f>
        <v/>
      </c>
      <c r="F1078" s="561"/>
      <c r="G1078" s="561"/>
    </row>
    <row r="1079" spans="1:7">
      <c r="A1079" s="558">
        <v>46460</v>
      </c>
      <c r="B1079" s="559">
        <f t="shared" si="48"/>
        <v>3</v>
      </c>
      <c r="C1079" s="559">
        <f t="shared" si="49"/>
        <v>14</v>
      </c>
      <c r="D1079" s="559" t="str">
        <f t="shared" si="50"/>
        <v>日</v>
      </c>
      <c r="E1079" t="str">
        <f>IFERROR(VLOOKUP(A1079,'HOL（2027年まで）'!$A:$C,3,0),"")</f>
        <v/>
      </c>
      <c r="F1079" s="561"/>
      <c r="G1079" s="561"/>
    </row>
    <row r="1080" spans="1:7">
      <c r="A1080" s="558">
        <v>46461</v>
      </c>
      <c r="B1080" s="559">
        <f t="shared" si="48"/>
        <v>3</v>
      </c>
      <c r="C1080" s="559">
        <f t="shared" si="49"/>
        <v>15</v>
      </c>
      <c r="D1080" s="559" t="str">
        <f t="shared" si="50"/>
        <v>月</v>
      </c>
      <c r="E1080" t="str">
        <f>IFERROR(VLOOKUP(A1080,'HOL（2027年まで）'!$A:$C,3,0),"")</f>
        <v/>
      </c>
      <c r="F1080" s="561"/>
      <c r="G1080" s="561"/>
    </row>
    <row r="1081" spans="1:7">
      <c r="A1081" s="558">
        <v>46462</v>
      </c>
      <c r="B1081" s="559">
        <f t="shared" si="48"/>
        <v>3</v>
      </c>
      <c r="C1081" s="559">
        <f t="shared" si="49"/>
        <v>16</v>
      </c>
      <c r="D1081" s="559" t="str">
        <f t="shared" si="50"/>
        <v>火</v>
      </c>
      <c r="E1081" t="str">
        <f>IFERROR(VLOOKUP(A1081,'HOL（2027年まで）'!$A:$C,3,0),"")</f>
        <v/>
      </c>
      <c r="F1081" s="561"/>
      <c r="G1081" s="561"/>
    </row>
    <row r="1082" spans="1:7">
      <c r="A1082" s="558">
        <v>46463</v>
      </c>
      <c r="B1082" s="559">
        <f t="shared" si="48"/>
        <v>3</v>
      </c>
      <c r="C1082" s="559">
        <f t="shared" si="49"/>
        <v>17</v>
      </c>
      <c r="D1082" s="559" t="str">
        <f t="shared" si="50"/>
        <v>水</v>
      </c>
      <c r="E1082" t="str">
        <f>IFERROR(VLOOKUP(A1082,'HOL（2027年まで）'!$A:$C,3,0),"")</f>
        <v/>
      </c>
      <c r="F1082" s="561"/>
      <c r="G1082" s="561"/>
    </row>
    <row r="1083" spans="1:7">
      <c r="A1083" s="558">
        <v>46464</v>
      </c>
      <c r="B1083" s="559">
        <f t="shared" si="48"/>
        <v>3</v>
      </c>
      <c r="C1083" s="559">
        <f t="shared" si="49"/>
        <v>18</v>
      </c>
      <c r="D1083" s="559" t="str">
        <f t="shared" si="50"/>
        <v>木</v>
      </c>
      <c r="E1083" t="str">
        <f>IFERROR(VLOOKUP(A1083,'HOL（2027年まで）'!$A:$C,3,0),"")</f>
        <v/>
      </c>
      <c r="F1083" s="561"/>
      <c r="G1083" s="561"/>
    </row>
    <row r="1084" spans="1:7">
      <c r="A1084" s="558">
        <v>46465</v>
      </c>
      <c r="B1084" s="559">
        <f t="shared" si="48"/>
        <v>3</v>
      </c>
      <c r="C1084" s="559">
        <f t="shared" si="49"/>
        <v>19</v>
      </c>
      <c r="D1084" s="559" t="str">
        <f t="shared" si="50"/>
        <v>金</v>
      </c>
      <c r="E1084" t="str">
        <f>IFERROR(VLOOKUP(A1084,'HOL（2027年まで）'!$A:$C,3,0),"")</f>
        <v/>
      </c>
      <c r="F1084" s="561"/>
      <c r="G1084" s="561"/>
    </row>
    <row r="1085" spans="1:7">
      <c r="A1085" s="558">
        <v>46466</v>
      </c>
      <c r="B1085" s="559">
        <f t="shared" si="48"/>
        <v>3</v>
      </c>
      <c r="C1085" s="559">
        <f t="shared" si="49"/>
        <v>20</v>
      </c>
      <c r="D1085" s="559" t="str">
        <f t="shared" si="50"/>
        <v>土</v>
      </c>
      <c r="E1085" t="str">
        <f>IFERROR(VLOOKUP(A1085,'HOL（2027年まで）'!$A:$C,3,0),"")</f>
        <v/>
      </c>
      <c r="F1085" s="561"/>
      <c r="G1085" s="561"/>
    </row>
    <row r="1086" spans="1:7">
      <c r="A1086" s="558">
        <v>46467</v>
      </c>
      <c r="B1086" s="559">
        <f t="shared" si="48"/>
        <v>3</v>
      </c>
      <c r="C1086" s="559">
        <f t="shared" si="49"/>
        <v>21</v>
      </c>
      <c r="D1086" s="559" t="str">
        <f t="shared" si="50"/>
        <v>日</v>
      </c>
      <c r="E1086" t="str">
        <f>IFERROR(VLOOKUP(A1086,'HOL（2027年まで）'!$A:$C,3,0),"")</f>
        <v>春分の日</v>
      </c>
      <c r="F1086" s="561"/>
      <c r="G1086" s="561"/>
    </row>
    <row r="1087" spans="1:7">
      <c r="A1087" s="558">
        <v>46468</v>
      </c>
      <c r="B1087" s="559">
        <f t="shared" si="48"/>
        <v>3</v>
      </c>
      <c r="C1087" s="559">
        <f t="shared" si="49"/>
        <v>22</v>
      </c>
      <c r="D1087" s="559" t="str">
        <f t="shared" si="50"/>
        <v>月</v>
      </c>
      <c r="E1087" t="str">
        <f>IFERROR(VLOOKUP(A1087,'HOL（2027年まで）'!$A:$C,3,0),"")</f>
        <v>振替休日</v>
      </c>
      <c r="F1087" s="561"/>
      <c r="G1087" s="561"/>
    </row>
    <row r="1088" spans="1:7">
      <c r="A1088" s="558">
        <v>46469</v>
      </c>
      <c r="B1088" s="559">
        <f t="shared" si="48"/>
        <v>3</v>
      </c>
      <c r="C1088" s="559">
        <f t="shared" si="49"/>
        <v>23</v>
      </c>
      <c r="D1088" s="559" t="str">
        <f t="shared" si="50"/>
        <v>火</v>
      </c>
      <c r="E1088" t="str">
        <f>IFERROR(VLOOKUP(A1088,'HOL（2027年まで）'!$A:$C,3,0),"")</f>
        <v/>
      </c>
      <c r="F1088" s="561"/>
      <c r="G1088" s="561"/>
    </row>
    <row r="1089" spans="1:7">
      <c r="A1089" s="558">
        <v>46470</v>
      </c>
      <c r="B1089" s="559">
        <f t="shared" si="48"/>
        <v>3</v>
      </c>
      <c r="C1089" s="559">
        <f t="shared" si="49"/>
        <v>24</v>
      </c>
      <c r="D1089" s="559" t="str">
        <f t="shared" si="50"/>
        <v>水</v>
      </c>
      <c r="E1089" t="str">
        <f>IFERROR(VLOOKUP(A1089,'HOL（2027年まで）'!$A:$C,3,0),"")</f>
        <v/>
      </c>
      <c r="F1089" s="561"/>
      <c r="G1089" s="561"/>
    </row>
    <row r="1090" spans="1:7">
      <c r="A1090" s="558">
        <v>46471</v>
      </c>
      <c r="B1090" s="559">
        <f t="shared" ref="B1090:B1126" si="51">MONTH(A1090)</f>
        <v>3</v>
      </c>
      <c r="C1090" s="559">
        <f t="shared" ref="C1090:C1126" si="52">DAY(A1090)</f>
        <v>25</v>
      </c>
      <c r="D1090" s="559" t="str">
        <f t="shared" ref="D1090:D1126" si="53">TEXT(A1090,"aaa")</f>
        <v>木</v>
      </c>
      <c r="E1090" t="str">
        <f>IFERROR(VLOOKUP(A1090,'HOL（2027年まで）'!$A:$C,3,0),"")</f>
        <v/>
      </c>
      <c r="F1090" s="561"/>
      <c r="G1090" s="561"/>
    </row>
    <row r="1091" spans="1:7">
      <c r="A1091" s="558">
        <v>46472</v>
      </c>
      <c r="B1091" s="559">
        <f t="shared" si="51"/>
        <v>3</v>
      </c>
      <c r="C1091" s="559">
        <f t="shared" si="52"/>
        <v>26</v>
      </c>
      <c r="D1091" s="559" t="str">
        <f t="shared" si="53"/>
        <v>金</v>
      </c>
      <c r="E1091" t="str">
        <f>IFERROR(VLOOKUP(A1091,'HOL（2027年まで）'!$A:$C,3,0),"")</f>
        <v/>
      </c>
      <c r="F1091" s="561"/>
      <c r="G1091" s="561"/>
    </row>
    <row r="1092" spans="1:7">
      <c r="A1092" s="558">
        <v>46473</v>
      </c>
      <c r="B1092" s="559">
        <f t="shared" si="51"/>
        <v>3</v>
      </c>
      <c r="C1092" s="559">
        <f t="shared" si="52"/>
        <v>27</v>
      </c>
      <c r="D1092" s="559" t="str">
        <f t="shared" si="53"/>
        <v>土</v>
      </c>
      <c r="E1092" t="str">
        <f>IFERROR(VLOOKUP(A1092,'HOL（2027年まで）'!$A:$C,3,0),"")</f>
        <v/>
      </c>
      <c r="F1092" s="561"/>
      <c r="G1092" s="561"/>
    </row>
    <row r="1093" spans="1:7">
      <c r="A1093" s="558">
        <v>46474</v>
      </c>
      <c r="B1093" s="559">
        <f t="shared" si="51"/>
        <v>3</v>
      </c>
      <c r="C1093" s="559">
        <f t="shared" si="52"/>
        <v>28</v>
      </c>
      <c r="D1093" s="559" t="str">
        <f t="shared" si="53"/>
        <v>日</v>
      </c>
      <c r="E1093" t="str">
        <f>IFERROR(VLOOKUP(A1093,'HOL（2027年まで）'!$A:$C,3,0),"")</f>
        <v/>
      </c>
      <c r="F1093" s="561"/>
      <c r="G1093" s="561"/>
    </row>
    <row r="1094" spans="1:7">
      <c r="A1094" s="558">
        <v>46475</v>
      </c>
      <c r="B1094" s="559">
        <f t="shared" si="51"/>
        <v>3</v>
      </c>
      <c r="C1094" s="559">
        <f t="shared" si="52"/>
        <v>29</v>
      </c>
      <c r="D1094" s="559" t="str">
        <f t="shared" si="53"/>
        <v>月</v>
      </c>
      <c r="E1094" t="str">
        <f>IFERROR(VLOOKUP(A1094,'HOL（2027年まで）'!$A:$C,3,0),"")</f>
        <v/>
      </c>
      <c r="F1094" s="561"/>
      <c r="G1094" s="561"/>
    </row>
    <row r="1095" spans="1:7">
      <c r="A1095" s="558">
        <v>46476</v>
      </c>
      <c r="B1095" s="559">
        <f t="shared" si="51"/>
        <v>3</v>
      </c>
      <c r="C1095" s="559">
        <f t="shared" si="52"/>
        <v>30</v>
      </c>
      <c r="D1095" s="559" t="str">
        <f t="shared" si="53"/>
        <v>火</v>
      </c>
      <c r="E1095" t="str">
        <f>IFERROR(VLOOKUP(A1095,'HOL（2027年まで）'!$A:$C,3,0),"")</f>
        <v/>
      </c>
      <c r="F1095" s="561"/>
      <c r="G1095" s="561"/>
    </row>
    <row r="1096" spans="1:7">
      <c r="A1096" s="558">
        <v>46477</v>
      </c>
      <c r="B1096" s="559">
        <f t="shared" si="51"/>
        <v>3</v>
      </c>
      <c r="C1096" s="559">
        <f t="shared" si="52"/>
        <v>31</v>
      </c>
      <c r="D1096" s="559" t="str">
        <f t="shared" si="53"/>
        <v>水</v>
      </c>
      <c r="E1096" t="str">
        <f>IFERROR(VLOOKUP(A1096,'HOL（2027年まで）'!$A:$C,3,0),"")</f>
        <v/>
      </c>
      <c r="F1096" s="561"/>
      <c r="G1096" s="561"/>
    </row>
    <row r="1097" spans="1:7">
      <c r="A1097" s="558">
        <v>46478</v>
      </c>
      <c r="B1097" s="559">
        <f t="shared" si="51"/>
        <v>4</v>
      </c>
      <c r="C1097" s="559">
        <f t="shared" si="52"/>
        <v>1</v>
      </c>
      <c r="D1097" s="559" t="str">
        <f t="shared" si="53"/>
        <v>木</v>
      </c>
      <c r="E1097" t="str">
        <f>IFERROR(VLOOKUP(A1097,'HOL（2027年まで）'!$A:$C,3,0),"")</f>
        <v/>
      </c>
      <c r="F1097" s="561"/>
      <c r="G1097" s="561"/>
    </row>
    <row r="1098" spans="1:7">
      <c r="A1098" s="558">
        <v>46479</v>
      </c>
      <c r="B1098" s="559">
        <f t="shared" si="51"/>
        <v>4</v>
      </c>
      <c r="C1098" s="559">
        <f t="shared" si="52"/>
        <v>2</v>
      </c>
      <c r="D1098" s="559" t="str">
        <f t="shared" si="53"/>
        <v>金</v>
      </c>
      <c r="E1098" t="str">
        <f>IFERROR(VLOOKUP(A1098,'HOL（2027年まで）'!$A:$C,3,0),"")</f>
        <v/>
      </c>
      <c r="F1098" s="561"/>
      <c r="G1098" s="561"/>
    </row>
    <row r="1099" spans="1:7">
      <c r="A1099" s="558">
        <v>46480</v>
      </c>
      <c r="B1099" s="559">
        <f t="shared" si="51"/>
        <v>4</v>
      </c>
      <c r="C1099" s="559">
        <f t="shared" si="52"/>
        <v>3</v>
      </c>
      <c r="D1099" s="559" t="str">
        <f t="shared" si="53"/>
        <v>土</v>
      </c>
      <c r="E1099" t="str">
        <f>IFERROR(VLOOKUP(A1099,'HOL（2027年まで）'!$A:$C,3,0),"")</f>
        <v/>
      </c>
      <c r="F1099" s="561"/>
      <c r="G1099" s="561"/>
    </row>
    <row r="1100" spans="1:7">
      <c r="A1100" s="558">
        <v>46481</v>
      </c>
      <c r="B1100" s="559">
        <f t="shared" si="51"/>
        <v>4</v>
      </c>
      <c r="C1100" s="559">
        <f t="shared" si="52"/>
        <v>4</v>
      </c>
      <c r="D1100" s="559" t="str">
        <f t="shared" si="53"/>
        <v>日</v>
      </c>
      <c r="E1100" t="str">
        <f>IFERROR(VLOOKUP(A1100,'HOL（2027年まで）'!$A:$C,3,0),"")</f>
        <v/>
      </c>
      <c r="F1100" s="561"/>
      <c r="G1100" s="561"/>
    </row>
    <row r="1101" spans="1:7">
      <c r="A1101" s="558">
        <v>46482</v>
      </c>
      <c r="B1101" s="559">
        <f t="shared" si="51"/>
        <v>4</v>
      </c>
      <c r="C1101" s="559">
        <f t="shared" si="52"/>
        <v>5</v>
      </c>
      <c r="D1101" s="559" t="str">
        <f t="shared" si="53"/>
        <v>月</v>
      </c>
      <c r="E1101" t="str">
        <f>IFERROR(VLOOKUP(A1101,'HOL（2027年まで）'!$A:$C,3,0),"")</f>
        <v/>
      </c>
      <c r="F1101" s="561"/>
      <c r="G1101" s="561"/>
    </row>
    <row r="1102" spans="1:7">
      <c r="A1102" s="558">
        <v>46483</v>
      </c>
      <c r="B1102" s="559">
        <f t="shared" si="51"/>
        <v>4</v>
      </c>
      <c r="C1102" s="559">
        <f t="shared" si="52"/>
        <v>6</v>
      </c>
      <c r="D1102" s="559" t="str">
        <f t="shared" si="53"/>
        <v>火</v>
      </c>
      <c r="E1102" t="str">
        <f>IFERROR(VLOOKUP(A1102,'HOL（2027年まで）'!$A:$C,3,0),"")</f>
        <v/>
      </c>
      <c r="F1102" s="561"/>
      <c r="G1102" s="561"/>
    </row>
    <row r="1103" spans="1:7">
      <c r="A1103" s="558">
        <v>46484</v>
      </c>
      <c r="B1103" s="559">
        <f t="shared" si="51"/>
        <v>4</v>
      </c>
      <c r="C1103" s="559">
        <f t="shared" si="52"/>
        <v>7</v>
      </c>
      <c r="D1103" s="559" t="str">
        <f t="shared" si="53"/>
        <v>水</v>
      </c>
      <c r="E1103" t="str">
        <f>IFERROR(VLOOKUP(A1103,'HOL（2027年まで）'!$A:$C,3,0),"")</f>
        <v/>
      </c>
      <c r="F1103" s="561"/>
      <c r="G1103" s="561"/>
    </row>
    <row r="1104" spans="1:7">
      <c r="A1104" s="558">
        <v>46485</v>
      </c>
      <c r="B1104" s="559">
        <f t="shared" si="51"/>
        <v>4</v>
      </c>
      <c r="C1104" s="559">
        <f t="shared" si="52"/>
        <v>8</v>
      </c>
      <c r="D1104" s="559" t="str">
        <f t="shared" si="53"/>
        <v>木</v>
      </c>
      <c r="E1104" t="str">
        <f>IFERROR(VLOOKUP(A1104,'HOL（2027年まで）'!$A:$C,3,0),"")</f>
        <v/>
      </c>
      <c r="F1104" s="561"/>
      <c r="G1104" s="561"/>
    </row>
    <row r="1105" spans="1:7">
      <c r="A1105" s="558">
        <v>46486</v>
      </c>
      <c r="B1105" s="559">
        <f t="shared" si="51"/>
        <v>4</v>
      </c>
      <c r="C1105" s="559">
        <f t="shared" si="52"/>
        <v>9</v>
      </c>
      <c r="D1105" s="559" t="str">
        <f t="shared" si="53"/>
        <v>金</v>
      </c>
      <c r="E1105" t="str">
        <f>IFERROR(VLOOKUP(A1105,'HOL（2027年まで）'!$A:$C,3,0),"")</f>
        <v/>
      </c>
      <c r="F1105" s="561"/>
      <c r="G1105" s="561"/>
    </row>
    <row r="1106" spans="1:7">
      <c r="A1106" s="558">
        <v>46487</v>
      </c>
      <c r="B1106" s="559">
        <f t="shared" si="51"/>
        <v>4</v>
      </c>
      <c r="C1106" s="559">
        <f t="shared" si="52"/>
        <v>10</v>
      </c>
      <c r="D1106" s="559" t="str">
        <f t="shared" si="53"/>
        <v>土</v>
      </c>
      <c r="E1106" t="str">
        <f>IFERROR(VLOOKUP(A1106,'HOL（2027年まで）'!$A:$C,3,0),"")</f>
        <v/>
      </c>
      <c r="F1106" s="561"/>
      <c r="G1106" s="561"/>
    </row>
    <row r="1107" spans="1:7">
      <c r="A1107" s="558">
        <v>46488</v>
      </c>
      <c r="B1107" s="559">
        <f t="shared" si="51"/>
        <v>4</v>
      </c>
      <c r="C1107" s="559">
        <f t="shared" si="52"/>
        <v>11</v>
      </c>
      <c r="D1107" s="559" t="str">
        <f t="shared" si="53"/>
        <v>日</v>
      </c>
      <c r="E1107" t="str">
        <f>IFERROR(VLOOKUP(A1107,'HOL（2027年まで）'!$A:$C,3,0),"")</f>
        <v/>
      </c>
      <c r="F1107" s="561"/>
      <c r="G1107" s="561"/>
    </row>
    <row r="1108" spans="1:7">
      <c r="A1108" s="558">
        <v>46489</v>
      </c>
      <c r="B1108" s="559">
        <f t="shared" si="51"/>
        <v>4</v>
      </c>
      <c r="C1108" s="559">
        <f t="shared" si="52"/>
        <v>12</v>
      </c>
      <c r="D1108" s="559" t="str">
        <f t="shared" si="53"/>
        <v>月</v>
      </c>
      <c r="E1108" t="str">
        <f>IFERROR(VLOOKUP(A1108,'HOL（2027年まで）'!$A:$C,3,0),"")</f>
        <v/>
      </c>
      <c r="F1108" s="561"/>
      <c r="G1108" s="561"/>
    </row>
    <row r="1109" spans="1:7">
      <c r="A1109" s="558">
        <v>46490</v>
      </c>
      <c r="B1109" s="559">
        <f t="shared" si="51"/>
        <v>4</v>
      </c>
      <c r="C1109" s="559">
        <f t="shared" si="52"/>
        <v>13</v>
      </c>
      <c r="D1109" s="559" t="str">
        <f t="shared" si="53"/>
        <v>火</v>
      </c>
      <c r="E1109" t="str">
        <f>IFERROR(VLOOKUP(A1109,'HOL（2027年まで）'!$A:$C,3,0),"")</f>
        <v/>
      </c>
      <c r="F1109" s="561"/>
      <c r="G1109" s="561"/>
    </row>
    <row r="1110" spans="1:7">
      <c r="A1110" s="558">
        <v>46491</v>
      </c>
      <c r="B1110" s="559">
        <f t="shared" si="51"/>
        <v>4</v>
      </c>
      <c r="C1110" s="559">
        <f t="shared" si="52"/>
        <v>14</v>
      </c>
      <c r="D1110" s="559" t="str">
        <f t="shared" si="53"/>
        <v>水</v>
      </c>
      <c r="E1110" t="str">
        <f>IFERROR(VLOOKUP(A1110,'HOL（2027年まで）'!$A:$C,3,0),"")</f>
        <v/>
      </c>
      <c r="F1110" s="561"/>
      <c r="G1110" s="561"/>
    </row>
    <row r="1111" spans="1:7">
      <c r="A1111" s="558">
        <v>46492</v>
      </c>
      <c r="B1111" s="559">
        <f t="shared" si="51"/>
        <v>4</v>
      </c>
      <c r="C1111" s="559">
        <f t="shared" si="52"/>
        <v>15</v>
      </c>
      <c r="D1111" s="559" t="str">
        <f t="shared" si="53"/>
        <v>木</v>
      </c>
      <c r="E1111" t="str">
        <f>IFERROR(VLOOKUP(A1111,'HOL（2027年まで）'!$A:$C,3,0),"")</f>
        <v/>
      </c>
      <c r="F1111" s="561"/>
      <c r="G1111" s="561"/>
    </row>
    <row r="1112" spans="1:7">
      <c r="A1112" s="558">
        <v>46493</v>
      </c>
      <c r="B1112" s="559">
        <f t="shared" si="51"/>
        <v>4</v>
      </c>
      <c r="C1112" s="559">
        <f t="shared" si="52"/>
        <v>16</v>
      </c>
      <c r="D1112" s="559" t="str">
        <f t="shared" si="53"/>
        <v>金</v>
      </c>
      <c r="E1112" t="str">
        <f>IFERROR(VLOOKUP(A1112,'HOL（2027年まで）'!$A:$C,3,0),"")</f>
        <v/>
      </c>
      <c r="F1112" s="561"/>
      <c r="G1112" s="561"/>
    </row>
    <row r="1113" spans="1:7">
      <c r="A1113" s="558">
        <v>46494</v>
      </c>
      <c r="B1113" s="559">
        <f t="shared" si="51"/>
        <v>4</v>
      </c>
      <c r="C1113" s="559">
        <f t="shared" si="52"/>
        <v>17</v>
      </c>
      <c r="D1113" s="559" t="str">
        <f t="shared" si="53"/>
        <v>土</v>
      </c>
      <c r="E1113" t="str">
        <f>IFERROR(VLOOKUP(A1113,'HOL（2027年まで）'!$A:$C,3,0),"")</f>
        <v/>
      </c>
      <c r="F1113" s="561"/>
      <c r="G1113" s="561"/>
    </row>
    <row r="1114" spans="1:7">
      <c r="A1114" s="558">
        <v>46495</v>
      </c>
      <c r="B1114" s="559">
        <f t="shared" si="51"/>
        <v>4</v>
      </c>
      <c r="C1114" s="559">
        <f t="shared" si="52"/>
        <v>18</v>
      </c>
      <c r="D1114" s="559" t="str">
        <f t="shared" si="53"/>
        <v>日</v>
      </c>
      <c r="E1114" t="str">
        <f>IFERROR(VLOOKUP(A1114,'HOL（2027年まで）'!$A:$C,3,0),"")</f>
        <v/>
      </c>
      <c r="F1114" s="561"/>
      <c r="G1114" s="561"/>
    </row>
    <row r="1115" spans="1:7">
      <c r="A1115" s="558">
        <v>46496</v>
      </c>
      <c r="B1115" s="559">
        <f t="shared" si="51"/>
        <v>4</v>
      </c>
      <c r="C1115" s="559">
        <f t="shared" si="52"/>
        <v>19</v>
      </c>
      <c r="D1115" s="559" t="str">
        <f t="shared" si="53"/>
        <v>月</v>
      </c>
      <c r="E1115" t="str">
        <f>IFERROR(VLOOKUP(A1115,'HOL（2027年まで）'!$A:$C,3,0),"")</f>
        <v/>
      </c>
      <c r="F1115" s="561"/>
      <c r="G1115" s="561"/>
    </row>
    <row r="1116" spans="1:7">
      <c r="A1116" s="558">
        <v>46497</v>
      </c>
      <c r="B1116" s="559">
        <f t="shared" si="51"/>
        <v>4</v>
      </c>
      <c r="C1116" s="559">
        <f t="shared" si="52"/>
        <v>20</v>
      </c>
      <c r="D1116" s="559" t="str">
        <f t="shared" si="53"/>
        <v>火</v>
      </c>
      <c r="E1116" t="str">
        <f>IFERROR(VLOOKUP(A1116,'HOL（2027年まで）'!$A:$C,3,0),"")</f>
        <v/>
      </c>
      <c r="F1116" s="561"/>
      <c r="G1116" s="561"/>
    </row>
    <row r="1117" spans="1:7">
      <c r="A1117" s="558">
        <v>46498</v>
      </c>
      <c r="B1117" s="559">
        <f t="shared" si="51"/>
        <v>4</v>
      </c>
      <c r="C1117" s="559">
        <f t="shared" si="52"/>
        <v>21</v>
      </c>
      <c r="D1117" s="559" t="str">
        <f t="shared" si="53"/>
        <v>水</v>
      </c>
      <c r="E1117" t="str">
        <f>IFERROR(VLOOKUP(A1117,'HOL（2027年まで）'!$A:$C,3,0),"")</f>
        <v/>
      </c>
      <c r="F1117" s="561"/>
      <c r="G1117" s="561"/>
    </row>
    <row r="1118" spans="1:7">
      <c r="A1118" s="558">
        <v>46499</v>
      </c>
      <c r="B1118" s="559">
        <f t="shared" si="51"/>
        <v>4</v>
      </c>
      <c r="C1118" s="559">
        <f t="shared" si="52"/>
        <v>22</v>
      </c>
      <c r="D1118" s="559" t="str">
        <f t="shared" si="53"/>
        <v>木</v>
      </c>
      <c r="E1118" t="str">
        <f>IFERROR(VLOOKUP(A1118,'HOL（2027年まで）'!$A:$C,3,0),"")</f>
        <v/>
      </c>
      <c r="F1118" s="561"/>
      <c r="G1118" s="561"/>
    </row>
    <row r="1119" spans="1:7">
      <c r="A1119" s="558">
        <v>46500</v>
      </c>
      <c r="B1119" s="559">
        <f t="shared" si="51"/>
        <v>4</v>
      </c>
      <c r="C1119" s="559">
        <f t="shared" si="52"/>
        <v>23</v>
      </c>
      <c r="D1119" s="559" t="str">
        <f t="shared" si="53"/>
        <v>金</v>
      </c>
      <c r="E1119" t="str">
        <f>IFERROR(VLOOKUP(A1119,'HOL（2027年まで）'!$A:$C,3,0),"")</f>
        <v/>
      </c>
      <c r="F1119" s="561"/>
      <c r="G1119" s="561"/>
    </row>
    <row r="1120" spans="1:7">
      <c r="A1120" s="558">
        <v>46501</v>
      </c>
      <c r="B1120" s="559">
        <f t="shared" si="51"/>
        <v>4</v>
      </c>
      <c r="C1120" s="559">
        <f t="shared" si="52"/>
        <v>24</v>
      </c>
      <c r="D1120" s="559" t="str">
        <f t="shared" si="53"/>
        <v>土</v>
      </c>
      <c r="E1120" t="str">
        <f>IFERROR(VLOOKUP(A1120,'HOL（2027年まで）'!$A:$C,3,0),"")</f>
        <v/>
      </c>
      <c r="F1120" s="561"/>
      <c r="G1120" s="561"/>
    </row>
    <row r="1121" spans="1:7">
      <c r="A1121" s="558">
        <v>46502</v>
      </c>
      <c r="B1121" s="559">
        <f t="shared" si="51"/>
        <v>4</v>
      </c>
      <c r="C1121" s="559">
        <f t="shared" si="52"/>
        <v>25</v>
      </c>
      <c r="D1121" s="559" t="str">
        <f t="shared" si="53"/>
        <v>日</v>
      </c>
      <c r="E1121" t="str">
        <f>IFERROR(VLOOKUP(A1121,'HOL（2027年まで）'!$A:$C,3,0),"")</f>
        <v/>
      </c>
      <c r="F1121" s="561"/>
      <c r="G1121" s="561"/>
    </row>
    <row r="1122" spans="1:7">
      <c r="A1122" s="558">
        <v>46503</v>
      </c>
      <c r="B1122" s="559">
        <f t="shared" si="51"/>
        <v>4</v>
      </c>
      <c r="C1122" s="559">
        <f t="shared" si="52"/>
        <v>26</v>
      </c>
      <c r="D1122" s="559" t="str">
        <f t="shared" si="53"/>
        <v>月</v>
      </c>
      <c r="E1122" t="str">
        <f>IFERROR(VLOOKUP(A1122,'HOL（2027年まで）'!$A:$C,3,0),"")</f>
        <v/>
      </c>
      <c r="F1122" s="561"/>
      <c r="G1122" s="561"/>
    </row>
    <row r="1123" spans="1:7">
      <c r="A1123" s="558">
        <v>46504</v>
      </c>
      <c r="B1123" s="559">
        <f t="shared" si="51"/>
        <v>4</v>
      </c>
      <c r="C1123" s="559">
        <f t="shared" si="52"/>
        <v>27</v>
      </c>
      <c r="D1123" s="559" t="str">
        <f t="shared" si="53"/>
        <v>火</v>
      </c>
      <c r="E1123" t="str">
        <f>IFERROR(VLOOKUP(A1123,'HOL（2027年まで）'!$A:$C,3,0),"")</f>
        <v/>
      </c>
      <c r="F1123" s="561"/>
      <c r="G1123" s="561"/>
    </row>
    <row r="1124" spans="1:7">
      <c r="A1124" s="558">
        <v>46505</v>
      </c>
      <c r="B1124" s="559">
        <f t="shared" si="51"/>
        <v>4</v>
      </c>
      <c r="C1124" s="559">
        <f t="shared" si="52"/>
        <v>28</v>
      </c>
      <c r="D1124" s="559" t="str">
        <f t="shared" si="53"/>
        <v>水</v>
      </c>
      <c r="E1124" t="str">
        <f>IFERROR(VLOOKUP(A1124,'HOL（2027年まで）'!$A:$C,3,0),"")</f>
        <v/>
      </c>
      <c r="F1124" s="561"/>
      <c r="G1124" s="561"/>
    </row>
    <row r="1125" spans="1:7">
      <c r="A1125" s="558">
        <v>46506</v>
      </c>
      <c r="B1125" s="559">
        <f t="shared" si="51"/>
        <v>4</v>
      </c>
      <c r="C1125" s="559">
        <f t="shared" si="52"/>
        <v>29</v>
      </c>
      <c r="D1125" s="559" t="str">
        <f t="shared" si="53"/>
        <v>木</v>
      </c>
      <c r="E1125" t="str">
        <f>IFERROR(VLOOKUP(A1125,'HOL（2027年まで）'!$A:$C,3,0),"")</f>
        <v>昭和の日</v>
      </c>
      <c r="F1125" s="561"/>
      <c r="G1125" s="561"/>
    </row>
    <row r="1126" spans="1:7">
      <c r="A1126" s="558">
        <v>46507</v>
      </c>
      <c r="B1126" s="559">
        <f t="shared" si="51"/>
        <v>4</v>
      </c>
      <c r="C1126" s="559">
        <f t="shared" si="52"/>
        <v>30</v>
      </c>
      <c r="D1126" s="559" t="str">
        <f t="shared" si="53"/>
        <v>金</v>
      </c>
      <c r="E1126" t="str">
        <f>IFERROR(VLOOKUP(A1126,'HOL（2027年まで）'!$A:$C,3,0),"")</f>
        <v/>
      </c>
      <c r="F1126" s="561"/>
      <c r="G1126" s="561"/>
    </row>
    <row r="1127" spans="1:7">
      <c r="F1127" s="561"/>
      <c r="G1127" s="561"/>
    </row>
    <row r="1128" spans="1:7">
      <c r="F1128" s="561"/>
      <c r="G1128" s="561"/>
    </row>
    <row r="1129" spans="1:7">
      <c r="F1129" s="561"/>
      <c r="G1129" s="561"/>
    </row>
    <row r="1130" spans="1:7">
      <c r="F1130" s="561"/>
      <c r="G1130" s="561"/>
    </row>
    <row r="1131" spans="1:7">
      <c r="F1131" s="561"/>
      <c r="G1131" s="561"/>
    </row>
    <row r="1132" spans="1:7">
      <c r="F1132" s="561"/>
      <c r="G1132" s="561"/>
    </row>
    <row r="1133" spans="1:7">
      <c r="F1133" s="561"/>
      <c r="G1133" s="561"/>
    </row>
    <row r="1134" spans="1:7">
      <c r="F1134" s="561"/>
      <c r="G1134" s="561"/>
    </row>
    <row r="1135" spans="1:7">
      <c r="F1135" s="561"/>
      <c r="G1135" s="561"/>
    </row>
    <row r="1136" spans="1:7">
      <c r="F1136" s="561"/>
      <c r="G1136" s="561"/>
    </row>
    <row r="1137" spans="6:7">
      <c r="F1137" s="561"/>
      <c r="G1137" s="561"/>
    </row>
    <row r="1138" spans="6:7">
      <c r="F1138" s="561"/>
      <c r="G1138" s="561"/>
    </row>
    <row r="1139" spans="6:7">
      <c r="F1139" s="561"/>
      <c r="G1139" s="561"/>
    </row>
    <row r="1140" spans="6:7">
      <c r="F1140" s="561"/>
      <c r="G1140" s="561"/>
    </row>
    <row r="1141" spans="6:7">
      <c r="F1141" s="561"/>
      <c r="G1141" s="561"/>
    </row>
    <row r="1142" spans="6:7">
      <c r="F1142" s="561"/>
      <c r="G1142" s="561"/>
    </row>
    <row r="1143" spans="6:7">
      <c r="F1143" s="561"/>
      <c r="G1143" s="561"/>
    </row>
    <row r="1144" spans="6:7">
      <c r="F1144" s="561"/>
      <c r="G1144" s="561"/>
    </row>
    <row r="1145" spans="6:7">
      <c r="F1145" s="561"/>
      <c r="G1145" s="561"/>
    </row>
    <row r="1146" spans="6:7">
      <c r="F1146" s="561"/>
      <c r="G1146" s="561"/>
    </row>
    <row r="1147" spans="6:7">
      <c r="F1147" s="561"/>
      <c r="G1147" s="561"/>
    </row>
    <row r="1148" spans="6:7">
      <c r="F1148" s="561"/>
      <c r="G1148" s="561"/>
    </row>
    <row r="1149" spans="6:7">
      <c r="F1149" s="561"/>
      <c r="G1149" s="561"/>
    </row>
    <row r="1150" spans="6:7">
      <c r="F1150" s="561"/>
      <c r="G1150" s="561"/>
    </row>
    <row r="1151" spans="6:7">
      <c r="F1151" s="561"/>
      <c r="G1151" s="561"/>
    </row>
    <row r="1152" spans="6:7">
      <c r="F1152" s="561"/>
      <c r="G1152" s="561"/>
    </row>
    <row r="1153" spans="6:7">
      <c r="F1153" s="561"/>
      <c r="G1153" s="561"/>
    </row>
    <row r="1154" spans="6:7">
      <c r="F1154" s="561"/>
      <c r="G1154" s="561"/>
    </row>
    <row r="1155" spans="6:7">
      <c r="F1155" s="561"/>
      <c r="G1155" s="561"/>
    </row>
    <row r="1156" spans="6:7">
      <c r="F1156" s="561"/>
      <c r="G1156" s="561"/>
    </row>
    <row r="1157" spans="6:7">
      <c r="F1157" s="561"/>
      <c r="G1157" s="561"/>
    </row>
    <row r="1158" spans="6:7">
      <c r="F1158" s="561"/>
      <c r="G1158" s="561"/>
    </row>
    <row r="1159" spans="6:7">
      <c r="F1159" s="561"/>
      <c r="G1159" s="561"/>
    </row>
    <row r="1160" spans="6:7">
      <c r="F1160" s="561"/>
      <c r="G1160" s="561"/>
    </row>
    <row r="1161" spans="6:7">
      <c r="F1161" s="561"/>
      <c r="G1161" s="561"/>
    </row>
    <row r="1162" spans="6:7">
      <c r="F1162" s="561"/>
      <c r="G1162" s="561"/>
    </row>
    <row r="1163" spans="6:7">
      <c r="F1163" s="561"/>
      <c r="G1163" s="561"/>
    </row>
    <row r="1164" spans="6:7">
      <c r="F1164" s="561"/>
      <c r="G1164" s="561"/>
    </row>
    <row r="1165" spans="6:7">
      <c r="F1165" s="561"/>
      <c r="G1165" s="561"/>
    </row>
    <row r="1166" spans="6:7">
      <c r="F1166" s="561"/>
      <c r="G1166" s="561"/>
    </row>
    <row r="1167" spans="6:7">
      <c r="F1167" s="561"/>
      <c r="G1167" s="561"/>
    </row>
    <row r="1168" spans="6:7">
      <c r="F1168" s="561"/>
      <c r="G1168" s="561"/>
    </row>
    <row r="1169" spans="6:7">
      <c r="F1169" s="561"/>
      <c r="G1169" s="561"/>
    </row>
    <row r="1170" spans="6:7">
      <c r="F1170" s="561"/>
      <c r="G1170" s="561"/>
    </row>
    <row r="1171" spans="6:7">
      <c r="F1171" s="561"/>
      <c r="G1171" s="561"/>
    </row>
    <row r="1172" spans="6:7">
      <c r="F1172" s="561"/>
      <c r="G1172" s="561"/>
    </row>
    <row r="1173" spans="6:7">
      <c r="F1173" s="561"/>
      <c r="G1173" s="561"/>
    </row>
    <row r="1174" spans="6:7">
      <c r="F1174" s="561"/>
      <c r="G1174" s="561"/>
    </row>
    <row r="1175" spans="6:7">
      <c r="F1175" s="561"/>
      <c r="G1175" s="561"/>
    </row>
    <row r="1176" spans="6:7">
      <c r="F1176" s="561"/>
      <c r="G1176" s="561"/>
    </row>
    <row r="1177" spans="6:7">
      <c r="F1177" s="561"/>
      <c r="G1177" s="561"/>
    </row>
    <row r="1178" spans="6:7">
      <c r="F1178" s="561"/>
      <c r="G1178" s="561"/>
    </row>
    <row r="1179" spans="6:7">
      <c r="F1179" s="561"/>
      <c r="G1179" s="561"/>
    </row>
    <row r="1180" spans="6:7">
      <c r="F1180" s="561"/>
      <c r="G1180" s="561"/>
    </row>
    <row r="1181" spans="6:7">
      <c r="F1181" s="561"/>
      <c r="G1181" s="561"/>
    </row>
    <row r="1182" spans="6:7">
      <c r="F1182" s="561"/>
      <c r="G1182" s="561"/>
    </row>
    <row r="1183" spans="6:7">
      <c r="F1183" s="561"/>
      <c r="G1183" s="561"/>
    </row>
    <row r="1184" spans="6:7">
      <c r="F1184" s="561"/>
      <c r="G1184" s="561"/>
    </row>
    <row r="1185" spans="6:7">
      <c r="F1185" s="561"/>
      <c r="G1185" s="561"/>
    </row>
    <row r="1186" spans="6:7">
      <c r="F1186" s="561"/>
      <c r="G1186" s="561"/>
    </row>
    <row r="1187" spans="6:7">
      <c r="F1187" s="561"/>
      <c r="G1187" s="561"/>
    </row>
    <row r="1188" spans="6:7">
      <c r="F1188" s="561"/>
      <c r="G1188" s="561"/>
    </row>
    <row r="1189" spans="6:7">
      <c r="F1189" s="561"/>
      <c r="G1189" s="561"/>
    </row>
    <row r="1190" spans="6:7">
      <c r="F1190" s="561"/>
      <c r="G1190" s="561"/>
    </row>
    <row r="1191" spans="6:7">
      <c r="F1191" s="561"/>
      <c r="G1191" s="561"/>
    </row>
    <row r="1192" spans="6:7">
      <c r="F1192" s="561"/>
      <c r="G1192" s="561"/>
    </row>
    <row r="1193" spans="6:7">
      <c r="F1193" s="561"/>
      <c r="G1193" s="561"/>
    </row>
    <row r="1194" spans="6:7">
      <c r="F1194" s="561"/>
      <c r="G1194" s="561"/>
    </row>
    <row r="1195" spans="6:7">
      <c r="F1195" s="561"/>
      <c r="G1195" s="561"/>
    </row>
    <row r="1196" spans="6:7">
      <c r="F1196" s="561"/>
      <c r="G1196" s="561"/>
    </row>
    <row r="1197" spans="6:7">
      <c r="F1197" s="561"/>
      <c r="G1197" s="561"/>
    </row>
    <row r="1198" spans="6:7">
      <c r="F1198" s="561"/>
      <c r="G1198" s="561"/>
    </row>
    <row r="1199" spans="6:7">
      <c r="F1199" s="561"/>
      <c r="G1199" s="561"/>
    </row>
    <row r="1200" spans="6:7">
      <c r="F1200" s="561"/>
      <c r="G1200" s="561"/>
    </row>
    <row r="1201" spans="6:7">
      <c r="F1201" s="561"/>
      <c r="G1201" s="561"/>
    </row>
    <row r="1202" spans="6:7">
      <c r="F1202" s="561"/>
      <c r="G1202" s="561"/>
    </row>
    <row r="1203" spans="6:7">
      <c r="F1203" s="561"/>
      <c r="G1203" s="561"/>
    </row>
    <row r="1204" spans="6:7">
      <c r="F1204" s="561"/>
      <c r="G1204" s="561"/>
    </row>
    <row r="1205" spans="6:7">
      <c r="F1205" s="561"/>
      <c r="G1205" s="561"/>
    </row>
    <row r="1206" spans="6:7">
      <c r="F1206" s="561"/>
      <c r="G1206" s="561"/>
    </row>
    <row r="1207" spans="6:7">
      <c r="F1207" s="561"/>
      <c r="G1207" s="561"/>
    </row>
    <row r="1208" spans="6:7">
      <c r="F1208" s="561"/>
      <c r="G1208" s="561"/>
    </row>
    <row r="1209" spans="6:7">
      <c r="F1209" s="561"/>
      <c r="G1209" s="561"/>
    </row>
    <row r="1210" spans="6:7">
      <c r="F1210" s="561"/>
      <c r="G1210" s="561"/>
    </row>
    <row r="1211" spans="6:7">
      <c r="F1211" s="561"/>
      <c r="G1211" s="561"/>
    </row>
    <row r="1212" spans="6:7">
      <c r="F1212" s="561"/>
      <c r="G1212" s="561"/>
    </row>
    <row r="1213" spans="6:7">
      <c r="F1213" s="561"/>
      <c r="G1213" s="561"/>
    </row>
    <row r="1214" spans="6:7">
      <c r="F1214" s="561"/>
      <c r="G1214" s="561"/>
    </row>
    <row r="1215" spans="6:7">
      <c r="F1215" s="561"/>
      <c r="G1215" s="561"/>
    </row>
    <row r="1216" spans="6:7">
      <c r="F1216" s="561"/>
      <c r="G1216" s="561"/>
    </row>
    <row r="1217" spans="6:7">
      <c r="F1217" s="561"/>
      <c r="G1217" s="561"/>
    </row>
    <row r="1218" spans="6:7">
      <c r="F1218" s="561"/>
      <c r="G1218" s="561"/>
    </row>
    <row r="1219" spans="6:7">
      <c r="F1219" s="561"/>
      <c r="G1219" s="561"/>
    </row>
    <row r="1220" spans="6:7">
      <c r="F1220" s="561"/>
      <c r="G1220" s="561"/>
    </row>
    <row r="1221" spans="6:7">
      <c r="F1221" s="561"/>
      <c r="G1221" s="561"/>
    </row>
    <row r="1222" spans="6:7">
      <c r="F1222" s="561"/>
      <c r="G1222" s="561"/>
    </row>
    <row r="1223" spans="6:7">
      <c r="F1223" s="561"/>
      <c r="G1223" s="561"/>
    </row>
    <row r="1224" spans="6:7">
      <c r="F1224" s="561"/>
      <c r="G1224" s="561"/>
    </row>
    <row r="1225" spans="6:7">
      <c r="F1225" s="561"/>
      <c r="G1225" s="561"/>
    </row>
    <row r="1226" spans="6:7">
      <c r="F1226" s="561"/>
      <c r="G1226" s="561"/>
    </row>
    <row r="1227" spans="6:7">
      <c r="F1227" s="561"/>
      <c r="G1227" s="561"/>
    </row>
    <row r="1228" spans="6:7">
      <c r="F1228" s="561"/>
      <c r="G1228" s="561"/>
    </row>
    <row r="1229" spans="6:7">
      <c r="F1229" s="561"/>
      <c r="G1229" s="561"/>
    </row>
    <row r="1230" spans="6:7">
      <c r="F1230" s="561"/>
      <c r="G1230" s="561"/>
    </row>
    <row r="1231" spans="6:7">
      <c r="F1231" s="561"/>
      <c r="G1231" s="561"/>
    </row>
    <row r="1232" spans="6:7">
      <c r="F1232" s="561"/>
      <c r="G1232" s="561"/>
    </row>
    <row r="1233" spans="6:7">
      <c r="F1233" s="561"/>
      <c r="G1233" s="561"/>
    </row>
    <row r="1234" spans="6:7">
      <c r="F1234" s="561"/>
      <c r="G1234" s="561"/>
    </row>
    <row r="1235" spans="6:7">
      <c r="F1235" s="561"/>
      <c r="G1235" s="561"/>
    </row>
    <row r="1236" spans="6:7">
      <c r="F1236" s="561"/>
      <c r="G1236" s="561"/>
    </row>
    <row r="1237" spans="6:7">
      <c r="F1237" s="561"/>
      <c r="G1237" s="561"/>
    </row>
    <row r="1238" spans="6:7">
      <c r="F1238" s="561"/>
      <c r="G1238" s="561"/>
    </row>
    <row r="1239" spans="6:7">
      <c r="F1239" s="561"/>
      <c r="G1239" s="561"/>
    </row>
    <row r="1240" spans="6:7">
      <c r="F1240" s="561"/>
      <c r="G1240" s="561"/>
    </row>
  </sheetData>
  <autoFilter ref="A1:E744"/>
  <phoneticPr fontId="2"/>
  <pageMargins left="0.9055118110236221" right="0.51181102362204722" top="0.74803149606299213" bottom="0.74803149606299213" header="0.31496062992125984" footer="0.31496062992125984"/>
  <pageSetup paperSize="9" fitToWidth="1" fitToHeight="1" orientation="portrait" usePrinterDefaults="1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5"/>
  <dimension ref="A1:D65539"/>
  <sheetViews>
    <sheetView topLeftCell="A2" zoomScale="85" zoomScaleNormal="85" workbookViewId="0">
      <selection activeCell="H33" sqref="H33"/>
    </sheetView>
  </sheetViews>
  <sheetFormatPr defaultColWidth="9" defaultRowHeight="19.5"/>
  <cols>
    <col min="1" max="1" width="11" style="562" bestFit="1" customWidth="1"/>
    <col min="2" max="2" width="5.75" style="563" bestFit="1" customWidth="1"/>
    <col min="3" max="3" width="16.125" style="564" bestFit="1" customWidth="1"/>
    <col min="4" max="5" width="9" style="565"/>
    <col min="6" max="6" width="10.75" style="565" bestFit="1" customWidth="1"/>
    <col min="7" max="16384" width="9" style="565"/>
  </cols>
  <sheetData>
    <row r="1" spans="1:4" ht="21.75" customHeight="1">
      <c r="A1" s="567" t="s">
        <v>1</v>
      </c>
      <c r="B1" s="567" t="s">
        <v>32</v>
      </c>
      <c r="C1" s="574" t="s">
        <v>42</v>
      </c>
    </row>
    <row r="2" spans="1:4" ht="20.25">
      <c r="A2" s="568">
        <v>44562</v>
      </c>
      <c r="B2" s="572">
        <f t="shared" ref="B2:B65" si="0">A2</f>
        <v>44562</v>
      </c>
      <c r="C2" s="575" t="s">
        <v>47</v>
      </c>
      <c r="D2" s="578" t="s">
        <v>22</v>
      </c>
    </row>
    <row r="3" spans="1:4">
      <c r="A3" s="569">
        <v>44571</v>
      </c>
      <c r="B3" s="573">
        <f t="shared" si="0"/>
        <v>44571</v>
      </c>
      <c r="C3" s="576" t="s">
        <v>41</v>
      </c>
    </row>
    <row r="4" spans="1:4">
      <c r="A4" s="569">
        <v>44603</v>
      </c>
      <c r="B4" s="573">
        <f t="shared" si="0"/>
        <v>44603</v>
      </c>
      <c r="C4" s="576" t="s">
        <v>15</v>
      </c>
    </row>
    <row r="5" spans="1:4">
      <c r="A5" s="569">
        <v>44615</v>
      </c>
      <c r="B5" s="573">
        <f t="shared" si="0"/>
        <v>44615</v>
      </c>
      <c r="C5" s="576" t="s">
        <v>48</v>
      </c>
    </row>
    <row r="6" spans="1:4">
      <c r="A6" s="569">
        <v>44641</v>
      </c>
      <c r="B6" s="573">
        <f t="shared" si="0"/>
        <v>44641</v>
      </c>
      <c r="C6" s="576" t="s">
        <v>49</v>
      </c>
    </row>
    <row r="7" spans="1:4">
      <c r="A7" s="569">
        <v>44680</v>
      </c>
      <c r="B7" s="573">
        <f t="shared" si="0"/>
        <v>44680</v>
      </c>
      <c r="C7" s="576" t="s">
        <v>50</v>
      </c>
    </row>
    <row r="8" spans="1:4">
      <c r="A8" s="569">
        <v>44684</v>
      </c>
      <c r="B8" s="573">
        <f t="shared" si="0"/>
        <v>44684</v>
      </c>
      <c r="C8" s="576" t="s">
        <v>37</v>
      </c>
    </row>
    <row r="9" spans="1:4">
      <c r="A9" s="569">
        <v>44685</v>
      </c>
      <c r="B9" s="573">
        <f t="shared" si="0"/>
        <v>44685</v>
      </c>
      <c r="C9" s="576" t="s">
        <v>51</v>
      </c>
    </row>
    <row r="10" spans="1:4">
      <c r="A10" s="569">
        <v>44686</v>
      </c>
      <c r="B10" s="573">
        <f t="shared" si="0"/>
        <v>44686</v>
      </c>
      <c r="C10" s="576" t="s">
        <v>52</v>
      </c>
    </row>
    <row r="11" spans="1:4">
      <c r="A11" s="569">
        <v>44760</v>
      </c>
      <c r="B11" s="573">
        <f t="shared" si="0"/>
        <v>44760</v>
      </c>
      <c r="C11" s="576" t="s">
        <v>54</v>
      </c>
    </row>
    <row r="12" spans="1:4">
      <c r="A12" s="569">
        <v>44784</v>
      </c>
      <c r="B12" s="573">
        <f t="shared" si="0"/>
        <v>44784</v>
      </c>
      <c r="C12" s="576" t="s">
        <v>12</v>
      </c>
    </row>
    <row r="13" spans="1:4">
      <c r="A13" s="569">
        <v>44823</v>
      </c>
      <c r="B13" s="573">
        <f t="shared" si="0"/>
        <v>44823</v>
      </c>
      <c r="C13" s="576" t="s">
        <v>60</v>
      </c>
    </row>
    <row r="14" spans="1:4">
      <c r="A14" s="569">
        <v>44827</v>
      </c>
      <c r="B14" s="573">
        <f t="shared" si="0"/>
        <v>44827</v>
      </c>
      <c r="C14" s="576" t="s">
        <v>46</v>
      </c>
    </row>
    <row r="15" spans="1:4">
      <c r="A15" s="569">
        <v>44844</v>
      </c>
      <c r="B15" s="573">
        <f t="shared" si="0"/>
        <v>44844</v>
      </c>
      <c r="C15" s="576" t="s">
        <v>56</v>
      </c>
    </row>
    <row r="16" spans="1:4">
      <c r="A16" s="569">
        <v>44868</v>
      </c>
      <c r="B16" s="573">
        <f t="shared" si="0"/>
        <v>44868</v>
      </c>
      <c r="C16" s="576" t="s">
        <v>63</v>
      </c>
    </row>
    <row r="17" spans="1:4" ht="20.25">
      <c r="A17" s="569">
        <v>44888</v>
      </c>
      <c r="B17" s="573">
        <f t="shared" si="0"/>
        <v>44888</v>
      </c>
      <c r="C17" s="576" t="s">
        <v>64</v>
      </c>
    </row>
    <row r="18" spans="1:4" ht="20.25">
      <c r="A18" s="570">
        <v>44927</v>
      </c>
      <c r="B18" s="572">
        <f t="shared" si="0"/>
        <v>44927</v>
      </c>
      <c r="C18" s="575" t="s">
        <v>47</v>
      </c>
      <c r="D18" s="578" t="s">
        <v>66</v>
      </c>
    </row>
    <row r="19" spans="1:4">
      <c r="A19" s="571">
        <v>44928</v>
      </c>
      <c r="B19" s="573">
        <f t="shared" si="0"/>
        <v>44928</v>
      </c>
      <c r="C19" s="577" t="s">
        <v>65</v>
      </c>
    </row>
    <row r="20" spans="1:4">
      <c r="A20" s="571">
        <v>44935</v>
      </c>
      <c r="B20" s="573">
        <f t="shared" si="0"/>
        <v>44935</v>
      </c>
      <c r="C20" s="576" t="s">
        <v>41</v>
      </c>
    </row>
    <row r="21" spans="1:4">
      <c r="A21" s="571">
        <v>44968</v>
      </c>
      <c r="B21" s="573">
        <f t="shared" si="0"/>
        <v>44968</v>
      </c>
      <c r="C21" s="576" t="s">
        <v>15</v>
      </c>
    </row>
    <row r="22" spans="1:4">
      <c r="A22" s="571">
        <v>44980</v>
      </c>
      <c r="B22" s="573">
        <f t="shared" si="0"/>
        <v>44980</v>
      </c>
      <c r="C22" s="576" t="s">
        <v>48</v>
      </c>
    </row>
    <row r="23" spans="1:4">
      <c r="A23" s="571">
        <v>45006</v>
      </c>
      <c r="B23" s="573">
        <f t="shared" si="0"/>
        <v>45006</v>
      </c>
      <c r="C23" s="576" t="s">
        <v>49</v>
      </c>
    </row>
    <row r="24" spans="1:4">
      <c r="A24" s="571">
        <v>45045</v>
      </c>
      <c r="B24" s="573">
        <f t="shared" si="0"/>
        <v>45045</v>
      </c>
      <c r="C24" s="576" t="s">
        <v>50</v>
      </c>
    </row>
    <row r="25" spans="1:4">
      <c r="A25" s="571">
        <v>45049</v>
      </c>
      <c r="B25" s="573">
        <f t="shared" si="0"/>
        <v>45049</v>
      </c>
      <c r="C25" s="576" t="s">
        <v>37</v>
      </c>
    </row>
    <row r="26" spans="1:4">
      <c r="A26" s="571">
        <v>45050</v>
      </c>
      <c r="B26" s="573">
        <f t="shared" si="0"/>
        <v>45050</v>
      </c>
      <c r="C26" s="576" t="s">
        <v>51</v>
      </c>
    </row>
    <row r="27" spans="1:4">
      <c r="A27" s="571">
        <v>45051</v>
      </c>
      <c r="B27" s="573">
        <f t="shared" si="0"/>
        <v>45051</v>
      </c>
      <c r="C27" s="576" t="s">
        <v>52</v>
      </c>
    </row>
    <row r="28" spans="1:4">
      <c r="A28" s="571">
        <v>45124</v>
      </c>
      <c r="B28" s="573">
        <f t="shared" si="0"/>
        <v>45124</v>
      </c>
      <c r="C28" s="576" t="s">
        <v>54</v>
      </c>
    </row>
    <row r="29" spans="1:4">
      <c r="A29" s="571">
        <v>45149</v>
      </c>
      <c r="B29" s="573">
        <f t="shared" si="0"/>
        <v>45149</v>
      </c>
      <c r="C29" s="576" t="s">
        <v>12</v>
      </c>
    </row>
    <row r="30" spans="1:4">
      <c r="A30" s="571">
        <v>45187</v>
      </c>
      <c r="B30" s="573">
        <f t="shared" si="0"/>
        <v>45187</v>
      </c>
      <c r="C30" s="576" t="s">
        <v>60</v>
      </c>
    </row>
    <row r="31" spans="1:4">
      <c r="A31" s="571">
        <v>45192</v>
      </c>
      <c r="B31" s="573">
        <f t="shared" si="0"/>
        <v>45192</v>
      </c>
      <c r="C31" s="576" t="s">
        <v>46</v>
      </c>
    </row>
    <row r="32" spans="1:4">
      <c r="A32" s="571">
        <v>45208</v>
      </c>
      <c r="B32" s="573">
        <f t="shared" si="0"/>
        <v>45208</v>
      </c>
      <c r="C32" s="576" t="s">
        <v>56</v>
      </c>
    </row>
    <row r="33" spans="1:4">
      <c r="A33" s="571">
        <v>45233</v>
      </c>
      <c r="B33" s="573">
        <f t="shared" si="0"/>
        <v>45233</v>
      </c>
      <c r="C33" s="576" t="s">
        <v>63</v>
      </c>
    </row>
    <row r="34" spans="1:4" ht="20.25">
      <c r="A34" s="571">
        <v>45253</v>
      </c>
      <c r="B34" s="573">
        <f t="shared" si="0"/>
        <v>45253</v>
      </c>
      <c r="C34" s="576" t="s">
        <v>64</v>
      </c>
    </row>
    <row r="35" spans="1:4" ht="20.25">
      <c r="A35" s="568">
        <v>45292</v>
      </c>
      <c r="B35" s="572">
        <f t="shared" si="0"/>
        <v>45292</v>
      </c>
      <c r="C35" s="575" t="s">
        <v>47</v>
      </c>
      <c r="D35" s="578" t="s">
        <v>68</v>
      </c>
    </row>
    <row r="36" spans="1:4">
      <c r="A36" s="569">
        <v>45299</v>
      </c>
      <c r="B36" s="573">
        <f t="shared" si="0"/>
        <v>45299</v>
      </c>
      <c r="C36" s="576" t="s">
        <v>41</v>
      </c>
    </row>
    <row r="37" spans="1:4">
      <c r="A37" s="569">
        <v>45333</v>
      </c>
      <c r="B37" s="573">
        <f t="shared" si="0"/>
        <v>45333</v>
      </c>
      <c r="C37" s="576" t="s">
        <v>15</v>
      </c>
    </row>
    <row r="38" spans="1:4">
      <c r="A38" s="569">
        <v>45334</v>
      </c>
      <c r="B38" s="573">
        <f t="shared" si="0"/>
        <v>45334</v>
      </c>
      <c r="C38" s="576" t="s">
        <v>65</v>
      </c>
    </row>
    <row r="39" spans="1:4">
      <c r="A39" s="569">
        <v>45345</v>
      </c>
      <c r="B39" s="573">
        <f t="shared" si="0"/>
        <v>45345</v>
      </c>
      <c r="C39" s="576" t="s">
        <v>48</v>
      </c>
    </row>
    <row r="40" spans="1:4">
      <c r="A40" s="569">
        <v>45371</v>
      </c>
      <c r="B40" s="573">
        <f t="shared" si="0"/>
        <v>45371</v>
      </c>
      <c r="C40" s="576" t="s">
        <v>49</v>
      </c>
    </row>
    <row r="41" spans="1:4">
      <c r="A41" s="569">
        <v>45411</v>
      </c>
      <c r="B41" s="573">
        <f t="shared" si="0"/>
        <v>45411</v>
      </c>
      <c r="C41" s="576" t="s">
        <v>50</v>
      </c>
    </row>
    <row r="42" spans="1:4">
      <c r="A42" s="569">
        <v>45415</v>
      </c>
      <c r="B42" s="573">
        <f t="shared" si="0"/>
        <v>45415</v>
      </c>
      <c r="C42" s="576" t="s">
        <v>37</v>
      </c>
    </row>
    <row r="43" spans="1:4">
      <c r="A43" s="569">
        <v>45416</v>
      </c>
      <c r="B43" s="573">
        <f t="shared" si="0"/>
        <v>45416</v>
      </c>
      <c r="C43" s="576" t="s">
        <v>51</v>
      </c>
    </row>
    <row r="44" spans="1:4">
      <c r="A44" s="569">
        <v>45417</v>
      </c>
      <c r="B44" s="573">
        <f t="shared" si="0"/>
        <v>45417</v>
      </c>
      <c r="C44" s="576" t="s">
        <v>52</v>
      </c>
    </row>
    <row r="45" spans="1:4">
      <c r="A45" s="569">
        <v>45418</v>
      </c>
      <c r="B45" s="573">
        <f t="shared" si="0"/>
        <v>45418</v>
      </c>
      <c r="C45" s="576" t="s">
        <v>65</v>
      </c>
    </row>
    <row r="46" spans="1:4">
      <c r="A46" s="569">
        <v>45488</v>
      </c>
      <c r="B46" s="573">
        <f t="shared" si="0"/>
        <v>45488</v>
      </c>
      <c r="C46" s="576" t="s">
        <v>54</v>
      </c>
    </row>
    <row r="47" spans="1:4">
      <c r="A47" s="569">
        <v>45515</v>
      </c>
      <c r="B47" s="573">
        <f t="shared" si="0"/>
        <v>45515</v>
      </c>
      <c r="C47" s="576" t="s">
        <v>12</v>
      </c>
    </row>
    <row r="48" spans="1:4">
      <c r="A48" s="569">
        <v>45516</v>
      </c>
      <c r="B48" s="573">
        <f t="shared" si="0"/>
        <v>45516</v>
      </c>
      <c r="C48" s="576" t="s">
        <v>65</v>
      </c>
    </row>
    <row r="49" spans="1:4">
      <c r="A49" s="569">
        <v>45551</v>
      </c>
      <c r="B49" s="573">
        <f t="shared" si="0"/>
        <v>45551</v>
      </c>
      <c r="C49" s="576" t="s">
        <v>60</v>
      </c>
    </row>
    <row r="50" spans="1:4">
      <c r="A50" s="569">
        <v>45557</v>
      </c>
      <c r="B50" s="573">
        <f t="shared" si="0"/>
        <v>45557</v>
      </c>
      <c r="C50" s="576" t="s">
        <v>46</v>
      </c>
    </row>
    <row r="51" spans="1:4">
      <c r="A51" s="569">
        <v>45558</v>
      </c>
      <c r="B51" s="573">
        <f t="shared" si="0"/>
        <v>45558</v>
      </c>
      <c r="C51" s="576" t="s">
        <v>65</v>
      </c>
    </row>
    <row r="52" spans="1:4">
      <c r="A52" s="569">
        <v>45579</v>
      </c>
      <c r="B52" s="573">
        <f t="shared" si="0"/>
        <v>45579</v>
      </c>
      <c r="C52" s="576" t="s">
        <v>56</v>
      </c>
    </row>
    <row r="53" spans="1:4">
      <c r="A53" s="569">
        <v>45599</v>
      </c>
      <c r="B53" s="573">
        <f t="shared" si="0"/>
        <v>45599</v>
      </c>
      <c r="C53" s="576" t="s">
        <v>63</v>
      </c>
    </row>
    <row r="54" spans="1:4">
      <c r="A54" s="569">
        <v>45600</v>
      </c>
      <c r="B54" s="573">
        <f t="shared" si="0"/>
        <v>45600</v>
      </c>
      <c r="C54" s="576" t="s">
        <v>65</v>
      </c>
    </row>
    <row r="55" spans="1:4" ht="20.25">
      <c r="A55" s="569">
        <v>45619</v>
      </c>
      <c r="B55" s="573">
        <f t="shared" si="0"/>
        <v>45619</v>
      </c>
      <c r="C55" s="576" t="s">
        <v>64</v>
      </c>
    </row>
    <row r="56" spans="1:4" ht="20.25">
      <c r="A56" s="570">
        <v>45658</v>
      </c>
      <c r="B56" s="572">
        <f t="shared" si="0"/>
        <v>45658</v>
      </c>
      <c r="C56" s="575" t="s">
        <v>47</v>
      </c>
      <c r="D56" s="578" t="s">
        <v>0</v>
      </c>
    </row>
    <row r="57" spans="1:4">
      <c r="A57" s="571">
        <v>45670</v>
      </c>
      <c r="B57" s="573">
        <f t="shared" si="0"/>
        <v>45670</v>
      </c>
      <c r="C57" s="576" t="s">
        <v>41</v>
      </c>
    </row>
    <row r="58" spans="1:4">
      <c r="A58" s="571">
        <v>45699</v>
      </c>
      <c r="B58" s="573">
        <f t="shared" si="0"/>
        <v>45699</v>
      </c>
      <c r="C58" s="576" t="s">
        <v>15</v>
      </c>
    </row>
    <row r="59" spans="1:4">
      <c r="A59" s="571">
        <v>45711</v>
      </c>
      <c r="B59" s="573">
        <f t="shared" si="0"/>
        <v>45711</v>
      </c>
      <c r="C59" s="576" t="s">
        <v>48</v>
      </c>
    </row>
    <row r="60" spans="1:4">
      <c r="A60" s="571">
        <v>45712</v>
      </c>
      <c r="B60" s="573">
        <f t="shared" si="0"/>
        <v>45712</v>
      </c>
      <c r="C60" s="576" t="s">
        <v>65</v>
      </c>
    </row>
    <row r="61" spans="1:4">
      <c r="A61" s="571">
        <v>45736</v>
      </c>
      <c r="B61" s="573">
        <f t="shared" si="0"/>
        <v>45736</v>
      </c>
      <c r="C61" s="576" t="s">
        <v>49</v>
      </c>
    </row>
    <row r="62" spans="1:4">
      <c r="A62" s="571">
        <v>45776</v>
      </c>
      <c r="B62" s="573">
        <f t="shared" si="0"/>
        <v>45776</v>
      </c>
      <c r="C62" s="576" t="s">
        <v>50</v>
      </c>
    </row>
    <row r="63" spans="1:4">
      <c r="A63" s="571">
        <v>45780</v>
      </c>
      <c r="B63" s="573">
        <f t="shared" si="0"/>
        <v>45780</v>
      </c>
      <c r="C63" s="576" t="s">
        <v>37</v>
      </c>
    </row>
    <row r="64" spans="1:4">
      <c r="A64" s="571">
        <v>45781</v>
      </c>
      <c r="B64" s="573">
        <f t="shared" si="0"/>
        <v>45781</v>
      </c>
      <c r="C64" s="576" t="s">
        <v>51</v>
      </c>
    </row>
    <row r="65" spans="1:4">
      <c r="A65" s="571">
        <v>45782</v>
      </c>
      <c r="B65" s="573">
        <f t="shared" si="0"/>
        <v>45782</v>
      </c>
      <c r="C65" s="576" t="s">
        <v>52</v>
      </c>
    </row>
    <row r="66" spans="1:4">
      <c r="A66" s="571">
        <v>45783</v>
      </c>
      <c r="B66" s="573">
        <f t="shared" ref="B66:B109" si="1">A66</f>
        <v>45783</v>
      </c>
      <c r="C66" s="576" t="s">
        <v>65</v>
      </c>
    </row>
    <row r="67" spans="1:4">
      <c r="A67" s="571">
        <v>45859</v>
      </c>
      <c r="B67" s="573">
        <f t="shared" si="1"/>
        <v>45859</v>
      </c>
      <c r="C67" s="576" t="s">
        <v>54</v>
      </c>
    </row>
    <row r="68" spans="1:4">
      <c r="A68" s="571">
        <v>45880</v>
      </c>
      <c r="B68" s="573">
        <f t="shared" si="1"/>
        <v>45880</v>
      </c>
      <c r="C68" s="576" t="s">
        <v>12</v>
      </c>
    </row>
    <row r="69" spans="1:4">
      <c r="A69" s="571">
        <v>45915</v>
      </c>
      <c r="B69" s="573">
        <f t="shared" si="1"/>
        <v>45915</v>
      </c>
      <c r="C69" s="576" t="s">
        <v>60</v>
      </c>
    </row>
    <row r="70" spans="1:4">
      <c r="A70" s="571">
        <v>45923</v>
      </c>
      <c r="B70" s="573">
        <f t="shared" si="1"/>
        <v>45923</v>
      </c>
      <c r="C70" s="576" t="s">
        <v>46</v>
      </c>
    </row>
    <row r="71" spans="1:4">
      <c r="A71" s="571">
        <v>45943</v>
      </c>
      <c r="B71" s="573">
        <f t="shared" si="1"/>
        <v>45943</v>
      </c>
      <c r="C71" s="576" t="s">
        <v>56</v>
      </c>
    </row>
    <row r="72" spans="1:4">
      <c r="A72" s="571">
        <v>45964</v>
      </c>
      <c r="B72" s="573">
        <f t="shared" si="1"/>
        <v>45964</v>
      </c>
      <c r="C72" s="576" t="s">
        <v>63</v>
      </c>
    </row>
    <row r="73" spans="1:4">
      <c r="A73" s="571">
        <v>45984</v>
      </c>
      <c r="B73" s="573">
        <f t="shared" si="1"/>
        <v>45984</v>
      </c>
      <c r="C73" s="576" t="s">
        <v>64</v>
      </c>
    </row>
    <row r="74" spans="1:4" ht="20.25">
      <c r="A74" s="571">
        <v>45985</v>
      </c>
      <c r="B74" s="573">
        <f t="shared" si="1"/>
        <v>45985</v>
      </c>
      <c r="C74" s="576" t="s">
        <v>65</v>
      </c>
    </row>
    <row r="75" spans="1:4" ht="20.25">
      <c r="A75" s="568">
        <v>46023</v>
      </c>
      <c r="B75" s="572">
        <f t="shared" si="1"/>
        <v>46023</v>
      </c>
      <c r="C75" s="575" t="s">
        <v>47</v>
      </c>
      <c r="D75" s="578" t="s">
        <v>69</v>
      </c>
    </row>
    <row r="76" spans="1:4">
      <c r="A76" s="569">
        <v>46034</v>
      </c>
      <c r="B76" s="573">
        <f t="shared" si="1"/>
        <v>46034</v>
      </c>
      <c r="C76" s="576" t="s">
        <v>41</v>
      </c>
    </row>
    <row r="77" spans="1:4">
      <c r="A77" s="569">
        <v>46064</v>
      </c>
      <c r="B77" s="573">
        <f t="shared" si="1"/>
        <v>46064</v>
      </c>
      <c r="C77" s="576" t="s">
        <v>15</v>
      </c>
    </row>
    <row r="78" spans="1:4">
      <c r="A78" s="569">
        <v>46076</v>
      </c>
      <c r="B78" s="573">
        <f t="shared" si="1"/>
        <v>46076</v>
      </c>
      <c r="C78" s="576" t="s">
        <v>48</v>
      </c>
    </row>
    <row r="79" spans="1:4">
      <c r="A79" s="569">
        <v>46101</v>
      </c>
      <c r="B79" s="573">
        <f t="shared" si="1"/>
        <v>46101</v>
      </c>
      <c r="C79" s="576" t="s">
        <v>49</v>
      </c>
    </row>
    <row r="80" spans="1:4">
      <c r="A80" s="569">
        <v>46141</v>
      </c>
      <c r="B80" s="573">
        <f t="shared" si="1"/>
        <v>46141</v>
      </c>
      <c r="C80" s="576" t="s">
        <v>50</v>
      </c>
    </row>
    <row r="81" spans="1:4">
      <c r="A81" s="569">
        <v>46145</v>
      </c>
      <c r="B81" s="573">
        <f t="shared" si="1"/>
        <v>46145</v>
      </c>
      <c r="C81" s="576" t="s">
        <v>37</v>
      </c>
    </row>
    <row r="82" spans="1:4">
      <c r="A82" s="569">
        <v>46146</v>
      </c>
      <c r="B82" s="573">
        <f t="shared" si="1"/>
        <v>46146</v>
      </c>
      <c r="C82" s="576" t="s">
        <v>51</v>
      </c>
    </row>
    <row r="83" spans="1:4">
      <c r="A83" s="569">
        <v>46147</v>
      </c>
      <c r="B83" s="573">
        <f t="shared" si="1"/>
        <v>46147</v>
      </c>
      <c r="C83" s="576" t="s">
        <v>52</v>
      </c>
    </row>
    <row r="84" spans="1:4">
      <c r="A84" s="569">
        <v>46148</v>
      </c>
      <c r="B84" s="573">
        <f t="shared" si="1"/>
        <v>46148</v>
      </c>
      <c r="C84" s="576" t="s">
        <v>65</v>
      </c>
    </row>
    <row r="85" spans="1:4">
      <c r="A85" s="569">
        <v>46223</v>
      </c>
      <c r="B85" s="573">
        <f t="shared" si="1"/>
        <v>46223</v>
      </c>
      <c r="C85" s="576" t="s">
        <v>54</v>
      </c>
    </row>
    <row r="86" spans="1:4">
      <c r="A86" s="569">
        <v>46245</v>
      </c>
      <c r="B86" s="573">
        <f t="shared" si="1"/>
        <v>46245</v>
      </c>
      <c r="C86" s="576" t="s">
        <v>12</v>
      </c>
    </row>
    <row r="87" spans="1:4">
      <c r="A87" s="569">
        <v>46286</v>
      </c>
      <c r="B87" s="573">
        <f t="shared" si="1"/>
        <v>46286</v>
      </c>
      <c r="C87" s="576" t="s">
        <v>60</v>
      </c>
    </row>
    <row r="88" spans="1:4">
      <c r="A88" s="569">
        <v>46287</v>
      </c>
      <c r="B88" s="573">
        <f t="shared" si="1"/>
        <v>46287</v>
      </c>
      <c r="C88" s="576" t="s">
        <v>70</v>
      </c>
    </row>
    <row r="89" spans="1:4">
      <c r="A89" s="569">
        <v>46288</v>
      </c>
      <c r="B89" s="573">
        <f t="shared" si="1"/>
        <v>46288</v>
      </c>
      <c r="C89" s="576" t="s">
        <v>46</v>
      </c>
    </row>
    <row r="90" spans="1:4">
      <c r="A90" s="569">
        <v>46307</v>
      </c>
      <c r="B90" s="573">
        <f t="shared" si="1"/>
        <v>46307</v>
      </c>
      <c r="C90" s="576" t="s">
        <v>56</v>
      </c>
    </row>
    <row r="91" spans="1:4">
      <c r="A91" s="569">
        <v>46329</v>
      </c>
      <c r="B91" s="573">
        <f t="shared" si="1"/>
        <v>46329</v>
      </c>
      <c r="C91" s="576" t="s">
        <v>63</v>
      </c>
    </row>
    <row r="92" spans="1:4" ht="20.25">
      <c r="A92" s="569">
        <v>46349</v>
      </c>
      <c r="B92" s="573">
        <f t="shared" si="1"/>
        <v>46349</v>
      </c>
      <c r="C92" s="576" t="s">
        <v>64</v>
      </c>
    </row>
    <row r="93" spans="1:4" ht="20.25">
      <c r="A93" s="570">
        <v>46388</v>
      </c>
      <c r="B93" s="572">
        <f t="shared" si="1"/>
        <v>46388</v>
      </c>
      <c r="C93" s="575" t="s">
        <v>47</v>
      </c>
      <c r="D93" s="578" t="s">
        <v>121</v>
      </c>
    </row>
    <row r="94" spans="1:4">
      <c r="A94" s="571">
        <v>46398</v>
      </c>
      <c r="B94" s="573">
        <f t="shared" si="1"/>
        <v>46398</v>
      </c>
      <c r="C94" s="576" t="s">
        <v>41</v>
      </c>
    </row>
    <row r="95" spans="1:4">
      <c r="A95" s="571">
        <v>46429</v>
      </c>
      <c r="B95" s="573">
        <f t="shared" si="1"/>
        <v>46429</v>
      </c>
      <c r="C95" s="576" t="s">
        <v>15</v>
      </c>
    </row>
    <row r="96" spans="1:4">
      <c r="A96" s="571">
        <v>46441</v>
      </c>
      <c r="B96" s="573">
        <f t="shared" si="1"/>
        <v>46441</v>
      </c>
      <c r="C96" s="576" t="s">
        <v>48</v>
      </c>
    </row>
    <row r="97" spans="1:3">
      <c r="A97" s="571">
        <v>46467</v>
      </c>
      <c r="B97" s="573">
        <f t="shared" si="1"/>
        <v>46467</v>
      </c>
      <c r="C97" s="576" t="s">
        <v>49</v>
      </c>
    </row>
    <row r="98" spans="1:3">
      <c r="A98" s="571">
        <v>46468</v>
      </c>
      <c r="B98" s="573">
        <f t="shared" si="1"/>
        <v>46468</v>
      </c>
      <c r="C98" s="576" t="s">
        <v>65</v>
      </c>
    </row>
    <row r="99" spans="1:3">
      <c r="A99" s="571">
        <v>46506</v>
      </c>
      <c r="B99" s="573">
        <f t="shared" si="1"/>
        <v>46506</v>
      </c>
      <c r="C99" s="576" t="s">
        <v>50</v>
      </c>
    </row>
    <row r="100" spans="1:3">
      <c r="A100" s="571">
        <v>46510</v>
      </c>
      <c r="B100" s="573">
        <f t="shared" si="1"/>
        <v>46510</v>
      </c>
      <c r="C100" s="576" t="s">
        <v>37</v>
      </c>
    </row>
    <row r="101" spans="1:3">
      <c r="A101" s="571">
        <v>46511</v>
      </c>
      <c r="B101" s="573">
        <f t="shared" si="1"/>
        <v>46511</v>
      </c>
      <c r="C101" s="576" t="s">
        <v>51</v>
      </c>
    </row>
    <row r="102" spans="1:3">
      <c r="A102" s="571">
        <v>46512</v>
      </c>
      <c r="B102" s="573">
        <f t="shared" si="1"/>
        <v>46512</v>
      </c>
      <c r="C102" s="576" t="s">
        <v>52</v>
      </c>
    </row>
    <row r="103" spans="1:3">
      <c r="A103" s="571">
        <v>46587</v>
      </c>
      <c r="B103" s="573">
        <f t="shared" si="1"/>
        <v>46587</v>
      </c>
      <c r="C103" s="576" t="s">
        <v>54</v>
      </c>
    </row>
    <row r="104" spans="1:3">
      <c r="A104" s="571">
        <v>46610</v>
      </c>
      <c r="B104" s="573">
        <f t="shared" si="1"/>
        <v>46610</v>
      </c>
      <c r="C104" s="576" t="s">
        <v>12</v>
      </c>
    </row>
    <row r="105" spans="1:3">
      <c r="A105" s="571">
        <v>46650</v>
      </c>
      <c r="B105" s="573">
        <f t="shared" si="1"/>
        <v>46650</v>
      </c>
      <c r="C105" s="576" t="s">
        <v>60</v>
      </c>
    </row>
    <row r="106" spans="1:3">
      <c r="A106" s="571">
        <v>46653</v>
      </c>
      <c r="B106" s="573">
        <f t="shared" si="1"/>
        <v>46653</v>
      </c>
      <c r="C106" s="576" t="s">
        <v>46</v>
      </c>
    </row>
    <row r="107" spans="1:3">
      <c r="A107" s="571">
        <v>46671</v>
      </c>
      <c r="B107" s="573">
        <f t="shared" si="1"/>
        <v>46671</v>
      </c>
      <c r="C107" s="576" t="s">
        <v>56</v>
      </c>
    </row>
    <row r="108" spans="1:3">
      <c r="A108" s="571">
        <v>46694</v>
      </c>
      <c r="B108" s="573">
        <f t="shared" si="1"/>
        <v>46694</v>
      </c>
      <c r="C108" s="576" t="s">
        <v>63</v>
      </c>
    </row>
    <row r="109" spans="1:3">
      <c r="A109" s="571">
        <v>46714</v>
      </c>
      <c r="B109" s="573">
        <f t="shared" si="1"/>
        <v>46714</v>
      </c>
      <c r="C109" s="576" t="s">
        <v>64</v>
      </c>
    </row>
    <row r="110" spans="1:3">
      <c r="A110" s="566"/>
      <c r="B110" s="566"/>
      <c r="C110" s="566"/>
    </row>
    <row r="111" spans="1:3">
      <c r="A111" s="566"/>
      <c r="B111" s="566"/>
      <c r="C111" s="566"/>
    </row>
    <row r="112" spans="1:3">
      <c r="A112" s="566"/>
      <c r="B112" s="566"/>
      <c r="C112" s="566"/>
    </row>
    <row r="113" spans="1:3" s="566" customFormat="1"/>
    <row r="114" spans="1:3" s="566" customFormat="1"/>
    <row r="115" spans="1:3" s="566" customFormat="1"/>
    <row r="116" spans="1:3" s="566" customFormat="1"/>
    <row r="117" spans="1:3" s="566" customFormat="1"/>
    <row r="118" spans="1:3" s="566" customFormat="1"/>
    <row r="119" spans="1:3" s="566" customFormat="1"/>
    <row r="120" spans="1:3" s="566" customFormat="1"/>
    <row r="121" spans="1:3" s="566" customFormat="1"/>
    <row r="122" spans="1:3" s="566" customFormat="1"/>
    <row r="123" spans="1:3" s="566" customFormat="1"/>
    <row r="124" spans="1:3" s="566" customFormat="1"/>
    <row r="125" spans="1:3" s="566" customFormat="1"/>
    <row r="126" spans="1:3" s="566" customFormat="1"/>
    <row r="127" spans="1:3" s="566" customFormat="1"/>
    <row r="128" spans="1:3" s="566" customFormat="1"/>
    <row r="129" spans="1:3" s="566" customFormat="1"/>
    <row r="130" spans="1:3" s="566" customFormat="1"/>
    <row r="131" spans="1:3" s="566" customFormat="1"/>
    <row r="132" spans="1:3" s="566" customFormat="1"/>
    <row r="133" spans="1:3" s="566" customFormat="1"/>
    <row r="134" spans="1:3" s="566" customFormat="1"/>
    <row r="135" spans="1:3" s="566" customFormat="1"/>
    <row r="136" spans="1:3" s="566" customFormat="1"/>
    <row r="137" spans="1:3" s="566" customFormat="1"/>
    <row r="138" spans="1:3" s="566" customFormat="1"/>
    <row r="139" spans="1:3" s="566" customFormat="1"/>
    <row r="140" spans="1:3" s="566" customFormat="1"/>
    <row r="141" spans="1:3" s="566" customFormat="1"/>
    <row r="142" spans="1:3" s="566" customFormat="1"/>
    <row r="143" spans="1:3" s="566" customFormat="1"/>
    <row r="144" spans="1:3" s="566" customFormat="1"/>
    <row r="145" spans="1:3" s="566" customFormat="1"/>
    <row r="146" spans="1:3" s="566" customFormat="1"/>
    <row r="147" spans="1:3" s="566" customFormat="1"/>
    <row r="148" spans="1:3" s="566" customFormat="1"/>
    <row r="149" spans="1:3" s="566" customFormat="1"/>
    <row r="150" spans="1:3" s="566" customFormat="1"/>
    <row r="151" spans="1:3" s="566" customFormat="1"/>
    <row r="152" spans="1:3" s="566" customFormat="1"/>
    <row r="153" spans="1:3" s="566" customFormat="1"/>
    <row r="154" spans="1:3" s="566" customFormat="1"/>
    <row r="155" spans="1:3" s="566" customFormat="1"/>
    <row r="156" spans="1:3" s="566" customFormat="1"/>
    <row r="157" spans="1:3" s="566" customFormat="1"/>
    <row r="158" spans="1:3" s="566" customFormat="1"/>
    <row r="159" spans="1:3" s="566" customFormat="1"/>
    <row r="160" spans="1:3" s="566" customFormat="1"/>
    <row r="161" spans="1:3" s="566" customFormat="1"/>
    <row r="162" spans="1:3" s="566" customFormat="1"/>
    <row r="163" spans="1:3" s="566" customFormat="1"/>
    <row r="164" spans="1:3" s="566" customFormat="1"/>
    <row r="165" spans="1:3" s="566" customFormat="1"/>
    <row r="166" spans="1:3" s="566" customFormat="1"/>
    <row r="167" spans="1:3" s="566" customFormat="1"/>
    <row r="168" spans="1:3" s="566" customFormat="1"/>
    <row r="169" spans="1:3" s="566" customFormat="1"/>
    <row r="170" spans="1:3" s="566" customFormat="1"/>
    <row r="171" spans="1:3" s="566" customFormat="1"/>
    <row r="172" spans="1:3" s="566" customFormat="1"/>
    <row r="173" spans="1:3" s="566" customFormat="1"/>
    <row r="174" spans="1:3" s="566" customFormat="1"/>
    <row r="175" spans="1:3" s="566" customFormat="1"/>
    <row r="176" spans="1:3" s="566" customFormat="1"/>
    <row r="177" spans="1:3" s="566" customFormat="1"/>
    <row r="178" spans="1:3" s="566" customFormat="1"/>
    <row r="179" spans="1:3" s="566" customFormat="1"/>
    <row r="180" spans="1:3" s="566" customFormat="1"/>
    <row r="181" spans="1:3" s="566" customFormat="1"/>
    <row r="182" spans="1:3" s="566" customFormat="1"/>
    <row r="183" spans="1:3" s="566" customFormat="1"/>
    <row r="184" spans="1:3" s="566" customFormat="1"/>
    <row r="185" spans="1:3" s="566" customFormat="1"/>
    <row r="186" spans="1:3" s="566" customFormat="1"/>
    <row r="187" spans="1:3" s="566" customFormat="1"/>
    <row r="188" spans="1:3" s="566" customFormat="1"/>
    <row r="189" spans="1:3" s="566" customFormat="1"/>
    <row r="190" spans="1:3" s="566" customFormat="1"/>
    <row r="191" spans="1:3" s="566" customFormat="1"/>
    <row r="192" spans="1:3" s="566" customFormat="1"/>
    <row r="193" spans="1:3" s="566" customFormat="1"/>
    <row r="194" spans="1:3" s="566" customFormat="1"/>
    <row r="195" spans="1:3" s="566" customFormat="1"/>
    <row r="196" spans="1:3" s="566" customFormat="1"/>
    <row r="197" spans="1:3" s="566" customFormat="1"/>
    <row r="198" spans="1:3" s="566" customFormat="1"/>
    <row r="199" spans="1:3" s="566" customFormat="1"/>
    <row r="200" spans="1:3" s="566" customFormat="1"/>
    <row r="201" spans="1:3" s="566" customFormat="1"/>
    <row r="202" spans="1:3" s="566" customFormat="1"/>
    <row r="203" spans="1:3" s="566" customFormat="1"/>
    <row r="204" spans="1:3" s="566" customFormat="1"/>
    <row r="205" spans="1:3" s="566" customFormat="1"/>
    <row r="206" spans="1:3" s="566" customFormat="1"/>
    <row r="207" spans="1:3" s="566" customFormat="1"/>
    <row r="208" spans="1:3" s="566" customFormat="1"/>
    <row r="209" spans="1:3" s="566" customFormat="1"/>
    <row r="210" spans="1:3" s="566" customFormat="1"/>
    <row r="211" spans="1:3" s="566" customFormat="1"/>
    <row r="212" spans="1:3" s="566" customFormat="1"/>
    <row r="213" spans="1:3" s="566" customFormat="1"/>
    <row r="214" spans="1:3" s="566" customFormat="1"/>
    <row r="215" spans="1:3" s="566" customFormat="1"/>
    <row r="216" spans="1:3" s="566" customFormat="1"/>
    <row r="217" spans="1:3" s="566" customFormat="1"/>
    <row r="218" spans="1:3" s="566" customFormat="1"/>
    <row r="219" spans="1:3" s="566" customFormat="1"/>
    <row r="220" spans="1:3" s="566" customFormat="1"/>
    <row r="221" spans="1:3" s="566" customFormat="1"/>
    <row r="222" spans="1:3" s="566" customFormat="1"/>
    <row r="223" spans="1:3" s="566" customFormat="1"/>
    <row r="224" spans="1:3" s="566" customFormat="1"/>
    <row r="225" spans="1:3" s="566" customFormat="1"/>
    <row r="226" spans="1:3" s="566" customFormat="1"/>
    <row r="227" spans="1:3" s="566" customFormat="1"/>
    <row r="228" spans="1:3" s="566" customFormat="1"/>
    <row r="229" spans="1:3" s="566" customFormat="1"/>
    <row r="230" spans="1:3" s="566" customFormat="1"/>
    <row r="231" spans="1:3" s="566" customFormat="1"/>
    <row r="232" spans="1:3" s="566" customFormat="1"/>
    <row r="233" spans="1:3" s="566" customFormat="1"/>
    <row r="234" spans="1:3" s="566" customFormat="1"/>
    <row r="235" spans="1:3" s="566" customFormat="1"/>
    <row r="236" spans="1:3" s="566" customFormat="1"/>
    <row r="237" spans="1:3" s="566" customFormat="1"/>
    <row r="238" spans="1:3" s="566" customFormat="1"/>
    <row r="239" spans="1:3" s="566" customFormat="1"/>
    <row r="240" spans="1:3" s="566" customFormat="1"/>
    <row r="241" spans="1:3" s="566" customFormat="1"/>
    <row r="242" spans="1:3" s="566" customFormat="1"/>
    <row r="243" spans="1:3" s="566" customFormat="1"/>
    <row r="244" spans="1:3" s="566" customFormat="1"/>
    <row r="245" spans="1:3" s="566" customFormat="1"/>
    <row r="246" spans="1:3" s="566" customFormat="1"/>
    <row r="247" spans="1:3" s="566" customFormat="1"/>
    <row r="248" spans="1:3" s="566" customFormat="1"/>
    <row r="249" spans="1:3" s="566" customFormat="1"/>
    <row r="250" spans="1:3" s="566" customFormat="1"/>
    <row r="251" spans="1:3" s="566" customFormat="1"/>
    <row r="252" spans="1:3" s="566" customFormat="1"/>
    <row r="253" spans="1:3" s="566" customFormat="1"/>
    <row r="254" spans="1:3" s="566" customFormat="1"/>
    <row r="255" spans="1:3" s="566" customFormat="1"/>
    <row r="256" spans="1:3" s="566" customFormat="1"/>
    <row r="257" spans="1:3" s="566" customFormat="1"/>
    <row r="258" spans="1:3" s="566" customFormat="1"/>
    <row r="259" spans="1:3" s="566" customFormat="1"/>
    <row r="260" spans="1:3" s="566" customFormat="1"/>
    <row r="261" spans="1:3" s="566" customFormat="1"/>
    <row r="262" spans="1:3" s="566" customFormat="1"/>
    <row r="263" spans="1:3" s="566" customFormat="1"/>
    <row r="264" spans="1:3" s="566" customFormat="1"/>
    <row r="265" spans="1:3" s="566" customFormat="1"/>
    <row r="266" spans="1:3" s="566" customFormat="1"/>
    <row r="267" spans="1:3" s="566" customFormat="1"/>
    <row r="268" spans="1:3" s="566" customFormat="1"/>
    <row r="269" spans="1:3" s="566" customFormat="1"/>
    <row r="270" spans="1:3" s="566" customFormat="1"/>
    <row r="271" spans="1:3" s="566" customFormat="1"/>
    <row r="272" spans="1:3" s="566" customFormat="1"/>
    <row r="273" spans="1:3" s="566" customFormat="1"/>
    <row r="274" spans="1:3" s="566" customFormat="1"/>
    <row r="275" spans="1:3" s="566" customFormat="1"/>
    <row r="276" spans="1:3" s="566" customFormat="1"/>
    <row r="277" spans="1:3" s="566" customFormat="1"/>
    <row r="278" spans="1:3" s="566" customFormat="1"/>
    <row r="279" spans="1:3" s="566" customFormat="1"/>
    <row r="280" spans="1:3" s="566" customFormat="1"/>
    <row r="281" spans="1:3" s="566" customFormat="1"/>
    <row r="282" spans="1:3" s="566" customFormat="1"/>
    <row r="283" spans="1:3" s="566" customFormat="1"/>
    <row r="284" spans="1:3" s="566" customFormat="1"/>
    <row r="285" spans="1:3" s="566" customFormat="1"/>
    <row r="286" spans="1:3" s="566" customFormat="1"/>
    <row r="287" spans="1:3" s="566" customFormat="1"/>
    <row r="288" spans="1:3" s="566" customFormat="1"/>
    <row r="289" spans="1:3" s="566" customFormat="1"/>
    <row r="290" spans="1:3" s="566" customFormat="1"/>
    <row r="291" spans="1:3" s="566" customFormat="1"/>
    <row r="292" spans="1:3" s="566" customFormat="1"/>
    <row r="293" spans="1:3" s="566" customFormat="1"/>
    <row r="294" spans="1:3" s="566" customFormat="1"/>
    <row r="295" spans="1:3" s="566" customFormat="1"/>
    <row r="296" spans="1:3" s="566" customFormat="1"/>
    <row r="297" spans="1:3" s="566" customFormat="1"/>
    <row r="298" spans="1:3" s="566" customFormat="1"/>
    <row r="299" spans="1:3" s="566" customFormat="1"/>
    <row r="300" spans="1:3" s="566" customFormat="1"/>
    <row r="301" spans="1:3" s="566" customFormat="1"/>
    <row r="302" spans="1:3" s="566" customFormat="1"/>
    <row r="303" spans="1:3" s="566" customFormat="1"/>
    <row r="304" spans="1:3" s="566" customFormat="1"/>
    <row r="305" spans="1:3" s="566" customFormat="1"/>
    <row r="306" spans="1:3" s="566" customFormat="1"/>
    <row r="307" spans="1:3" s="566" customFormat="1"/>
    <row r="308" spans="1:3" s="566" customFormat="1"/>
    <row r="309" spans="1:3" s="566" customFormat="1"/>
    <row r="310" spans="1:3" s="566" customFormat="1"/>
    <row r="311" spans="1:3" s="566" customFormat="1"/>
    <row r="312" spans="1:3" s="566" customFormat="1"/>
    <row r="313" spans="1:3" s="566" customFormat="1"/>
    <row r="314" spans="1:3" s="566" customFormat="1"/>
    <row r="315" spans="1:3" s="566" customFormat="1"/>
    <row r="316" spans="1:3" s="566" customFormat="1"/>
    <row r="317" spans="1:3" s="566" customFormat="1"/>
    <row r="318" spans="1:3" s="566" customFormat="1"/>
    <row r="319" spans="1:3" s="566" customFormat="1"/>
    <row r="320" spans="1:3" s="566" customFormat="1"/>
    <row r="321" spans="1:3" s="566" customFormat="1"/>
    <row r="322" spans="1:3" s="566" customFormat="1"/>
    <row r="323" spans="1:3" s="566" customFormat="1"/>
    <row r="324" spans="1:3" s="566" customFormat="1"/>
    <row r="325" spans="1:3" s="566" customFormat="1"/>
    <row r="326" spans="1:3" s="566" customFormat="1"/>
    <row r="327" spans="1:3" s="566" customFormat="1"/>
    <row r="328" spans="1:3" s="566" customFormat="1"/>
    <row r="329" spans="1:3" s="566" customFormat="1"/>
    <row r="330" spans="1:3" s="566" customFormat="1"/>
    <row r="331" spans="1:3" s="566" customFormat="1"/>
    <row r="332" spans="1:3" s="566" customFormat="1"/>
    <row r="333" spans="1:3" s="566" customFormat="1"/>
    <row r="334" spans="1:3" s="566" customFormat="1"/>
    <row r="335" spans="1:3" s="566" customFormat="1"/>
    <row r="336" spans="1:3" s="566" customFormat="1"/>
    <row r="337" spans="1:3" s="566" customFormat="1"/>
    <row r="338" spans="1:3" s="566" customFormat="1"/>
    <row r="339" spans="1:3" s="566" customFormat="1"/>
    <row r="340" spans="1:3" s="566" customFormat="1"/>
    <row r="341" spans="1:3" s="566" customFormat="1"/>
    <row r="342" spans="1:3" s="566" customFormat="1"/>
    <row r="343" spans="1:3" s="566" customFormat="1"/>
    <row r="344" spans="1:3" s="566" customFormat="1"/>
    <row r="345" spans="1:3" s="566" customFormat="1"/>
    <row r="346" spans="1:3" s="566" customFormat="1"/>
    <row r="347" spans="1:3" s="566" customFormat="1"/>
    <row r="348" spans="1:3" s="566" customFormat="1"/>
    <row r="349" spans="1:3" s="566" customFormat="1"/>
    <row r="350" spans="1:3" s="566" customFormat="1"/>
    <row r="351" spans="1:3" s="566" customFormat="1"/>
    <row r="352" spans="1:3" s="566" customFormat="1"/>
    <row r="353" spans="1:3" s="566" customFormat="1"/>
    <row r="354" spans="1:3" s="566" customFormat="1"/>
    <row r="355" spans="1:3" s="566" customFormat="1"/>
    <row r="356" spans="1:3" s="566" customFormat="1"/>
    <row r="357" spans="1:3" s="566" customFormat="1"/>
    <row r="358" spans="1:3" s="566" customFormat="1"/>
    <row r="359" spans="1:3" s="566" customFormat="1"/>
    <row r="360" spans="1:3" s="566" customFormat="1"/>
    <row r="361" spans="1:3" s="566" customFormat="1"/>
    <row r="362" spans="1:3" s="566" customFormat="1"/>
    <row r="363" spans="1:3" s="566" customFormat="1"/>
    <row r="364" spans="1:3" s="566" customFormat="1"/>
    <row r="365" spans="1:3" s="566" customFormat="1"/>
    <row r="366" spans="1:3" s="566" customFormat="1"/>
    <row r="367" spans="1:3" s="566" customFormat="1"/>
    <row r="368" spans="1:3" s="566" customFormat="1"/>
    <row r="369" spans="1:3" s="566" customFormat="1"/>
    <row r="370" spans="1:3" s="566" customFormat="1"/>
    <row r="371" spans="1:3" s="566" customFormat="1"/>
    <row r="372" spans="1:3" s="566" customFormat="1"/>
    <row r="373" spans="1:3" s="566" customFormat="1"/>
    <row r="374" spans="1:3" s="566" customFormat="1"/>
    <row r="375" spans="1:3" s="566" customFormat="1"/>
    <row r="376" spans="1:3" s="566" customFormat="1"/>
    <row r="377" spans="1:3" s="566" customFormat="1"/>
    <row r="378" spans="1:3" s="566" customFormat="1"/>
    <row r="379" spans="1:3" s="566" customFormat="1"/>
    <row r="380" spans="1:3" s="566" customFormat="1"/>
    <row r="381" spans="1:3" s="566" customFormat="1"/>
    <row r="382" spans="1:3" s="566" customFormat="1"/>
    <row r="383" spans="1:3" s="566" customFormat="1"/>
    <row r="384" spans="1:3" s="566" customFormat="1"/>
    <row r="385" spans="1:3" s="566" customFormat="1"/>
    <row r="386" spans="1:3" s="566" customFormat="1"/>
    <row r="387" spans="1:3" s="566" customFormat="1"/>
    <row r="388" spans="1:3" s="566" customFormat="1"/>
    <row r="389" spans="1:3" s="566" customFormat="1"/>
    <row r="390" spans="1:3" s="566" customFormat="1"/>
    <row r="391" spans="1:3" s="566" customFormat="1"/>
    <row r="392" spans="1:3" s="566" customFormat="1"/>
    <row r="393" spans="1:3" s="566" customFormat="1"/>
    <row r="394" spans="1:3" s="566" customFormat="1"/>
    <row r="395" spans="1:3" s="566" customFormat="1"/>
    <row r="396" spans="1:3" s="566" customFormat="1"/>
    <row r="397" spans="1:3" s="566" customFormat="1"/>
    <row r="398" spans="1:3" s="566" customFormat="1"/>
    <row r="399" spans="1:3" s="566" customFormat="1"/>
    <row r="400" spans="1:3" s="566" customFormat="1"/>
    <row r="401" spans="1:3" s="566" customFormat="1"/>
    <row r="402" spans="1:3" s="566" customFormat="1"/>
    <row r="403" spans="1:3" s="566" customFormat="1"/>
    <row r="404" spans="1:3" s="566" customFormat="1"/>
    <row r="405" spans="1:3" s="566" customFormat="1"/>
    <row r="406" spans="1:3" s="566" customFormat="1"/>
    <row r="407" spans="1:3" s="566" customFormat="1"/>
    <row r="408" spans="1:3" s="566" customFormat="1"/>
    <row r="409" spans="1:3" s="566" customFormat="1"/>
    <row r="410" spans="1:3" s="566" customFormat="1"/>
    <row r="411" spans="1:3" s="566" customFormat="1"/>
    <row r="412" spans="1:3" s="566" customFormat="1"/>
    <row r="413" spans="1:3" s="566" customFormat="1"/>
    <row r="414" spans="1:3" s="566" customFormat="1"/>
    <row r="415" spans="1:3" s="566" customFormat="1"/>
    <row r="416" spans="1:3" s="566" customFormat="1"/>
    <row r="417" spans="1:3" s="566" customFormat="1"/>
    <row r="418" spans="1:3" s="566" customFormat="1"/>
    <row r="419" spans="1:3" s="566" customFormat="1"/>
    <row r="420" spans="1:3" s="566" customFormat="1"/>
    <row r="421" spans="1:3" s="566" customFormat="1"/>
    <row r="422" spans="1:3" s="566" customFormat="1"/>
    <row r="423" spans="1:3" s="566" customFormat="1"/>
    <row r="424" spans="1:3" s="566" customFormat="1"/>
    <row r="425" spans="1:3" s="566" customFormat="1"/>
    <row r="426" spans="1:3" s="566" customFormat="1"/>
    <row r="427" spans="1:3" s="566" customFormat="1"/>
    <row r="428" spans="1:3" s="566" customFormat="1"/>
    <row r="429" spans="1:3" s="566" customFormat="1"/>
    <row r="430" spans="1:3" s="566" customFormat="1"/>
    <row r="431" spans="1:3" s="566" customFormat="1"/>
    <row r="432" spans="1:3" s="566" customFormat="1"/>
    <row r="433" spans="1:3" s="566" customFormat="1"/>
    <row r="434" spans="1:3" s="566" customFormat="1"/>
    <row r="435" spans="1:3" s="566" customFormat="1"/>
    <row r="436" spans="1:3" s="566" customFormat="1"/>
    <row r="437" spans="1:3" s="566" customFormat="1"/>
    <row r="438" spans="1:3" s="566" customFormat="1"/>
    <row r="439" spans="1:3" s="566" customFormat="1"/>
    <row r="440" spans="1:3" s="566" customFormat="1"/>
    <row r="441" spans="1:3" s="566" customFormat="1"/>
    <row r="442" spans="1:3" s="566" customFormat="1"/>
    <row r="443" spans="1:3" s="566" customFormat="1"/>
    <row r="444" spans="1:3" s="566" customFormat="1"/>
    <row r="445" spans="1:3" s="566" customFormat="1"/>
    <row r="446" spans="1:3" s="566" customFormat="1"/>
    <row r="447" spans="1:3" s="566" customFormat="1"/>
    <row r="448" spans="1:3" s="566" customFormat="1"/>
    <row r="449" spans="1:3" s="566" customFormat="1"/>
    <row r="450" spans="1:3" s="566" customFormat="1"/>
    <row r="451" spans="1:3" s="566" customFormat="1"/>
    <row r="452" spans="1:3" s="566" customFormat="1"/>
    <row r="453" spans="1:3" s="566" customFormat="1"/>
    <row r="454" spans="1:3" s="566" customFormat="1"/>
    <row r="455" spans="1:3" s="566" customFormat="1"/>
    <row r="456" spans="1:3" s="566" customFormat="1"/>
    <row r="457" spans="1:3" s="566" customFormat="1"/>
    <row r="458" spans="1:3" s="566" customFormat="1"/>
    <row r="459" spans="1:3" s="566" customFormat="1"/>
    <row r="460" spans="1:3" s="566" customFormat="1"/>
    <row r="461" spans="1:3" s="566" customFormat="1"/>
    <row r="462" spans="1:3" s="566" customFormat="1"/>
    <row r="463" spans="1:3" s="566" customFormat="1"/>
    <row r="464" spans="1:3" s="566" customFormat="1"/>
    <row r="465" spans="1:3" s="566" customFormat="1"/>
    <row r="466" spans="1:3" s="566" customFormat="1"/>
    <row r="467" spans="1:3" s="566" customFormat="1"/>
    <row r="468" spans="1:3" s="566" customFormat="1"/>
    <row r="469" spans="1:3" s="566" customFormat="1"/>
    <row r="470" spans="1:3" s="566" customFormat="1"/>
    <row r="471" spans="1:3" s="566" customFormat="1"/>
    <row r="472" spans="1:3" s="566" customFormat="1"/>
    <row r="473" spans="1:3" s="566" customFormat="1"/>
    <row r="474" spans="1:3" s="566" customFormat="1"/>
    <row r="475" spans="1:3" s="566" customFormat="1"/>
    <row r="476" spans="1:3" s="566" customFormat="1"/>
    <row r="477" spans="1:3" s="566" customFormat="1"/>
    <row r="478" spans="1:3" s="566" customFormat="1"/>
    <row r="479" spans="1:3" s="566" customFormat="1"/>
    <row r="480" spans="1:3" s="566" customFormat="1"/>
    <row r="481" spans="1:3" s="566" customFormat="1"/>
    <row r="482" spans="1:3" s="566" customFormat="1"/>
    <row r="483" spans="1:3" s="566" customFormat="1"/>
    <row r="484" spans="1:3" s="566" customFormat="1"/>
    <row r="485" spans="1:3" s="566" customFormat="1"/>
    <row r="486" spans="1:3" s="566" customFormat="1"/>
    <row r="487" spans="1:3" s="566" customFormat="1"/>
    <row r="488" spans="1:3" s="566" customFormat="1"/>
    <row r="489" spans="1:3" s="566" customFormat="1"/>
    <row r="490" spans="1:3" s="566" customFormat="1"/>
    <row r="491" spans="1:3" s="566" customFormat="1"/>
    <row r="492" spans="1:3" s="566" customFormat="1"/>
    <row r="493" spans="1:3" s="566" customFormat="1"/>
    <row r="494" spans="1:3" s="566" customFormat="1"/>
    <row r="495" spans="1:3" s="566" customFormat="1"/>
    <row r="496" spans="1:3" s="566" customFormat="1"/>
    <row r="497" spans="1:3" s="566" customFormat="1"/>
    <row r="498" spans="1:3" s="566" customFormat="1"/>
    <row r="499" spans="1:3" s="566" customFormat="1"/>
    <row r="500" spans="1:3" s="566" customFormat="1"/>
    <row r="501" spans="1:3" s="566" customFormat="1"/>
    <row r="502" spans="1:3" s="566" customFormat="1"/>
    <row r="503" spans="1:3" s="566" customFormat="1"/>
    <row r="504" spans="1:3" s="566" customFormat="1"/>
    <row r="505" spans="1:3" s="566" customFormat="1"/>
    <row r="506" spans="1:3" s="566" customFormat="1"/>
    <row r="507" spans="1:3" s="566" customFormat="1"/>
    <row r="508" spans="1:3" s="566" customFormat="1"/>
    <row r="509" spans="1:3" s="566" customFormat="1"/>
    <row r="510" spans="1:3" s="566" customFormat="1"/>
    <row r="511" spans="1:3" s="566" customFormat="1"/>
    <row r="512" spans="1:3" s="566" customFormat="1"/>
    <row r="513" spans="1:3" s="566" customFormat="1"/>
    <row r="514" spans="1:3" s="566" customFormat="1"/>
    <row r="515" spans="1:3" s="566" customFormat="1"/>
    <row r="516" spans="1:3" s="566" customFormat="1"/>
    <row r="517" spans="1:3" s="566" customFormat="1"/>
    <row r="518" spans="1:3" s="566" customFormat="1"/>
    <row r="519" spans="1:3" s="566" customFormat="1"/>
    <row r="520" spans="1:3" s="566" customFormat="1"/>
    <row r="521" spans="1:3" s="566" customFormat="1"/>
    <row r="522" spans="1:3" s="566" customFormat="1"/>
    <row r="523" spans="1:3" s="566" customFormat="1"/>
    <row r="524" spans="1:3" s="566" customFormat="1"/>
    <row r="525" spans="1:3" s="566" customFormat="1"/>
    <row r="526" spans="1:3" s="566" customFormat="1"/>
    <row r="527" spans="1:3" s="566" customFormat="1"/>
    <row r="528" spans="1:3" s="566" customFormat="1"/>
    <row r="529" spans="1:3" s="566" customFormat="1"/>
    <row r="530" spans="1:3" s="566" customFormat="1"/>
    <row r="531" spans="1:3" s="566" customFormat="1"/>
    <row r="532" spans="1:3" s="566" customFormat="1"/>
    <row r="533" spans="1:3" s="566" customFormat="1"/>
    <row r="534" spans="1:3" s="566" customFormat="1"/>
    <row r="535" spans="1:3" s="566" customFormat="1"/>
    <row r="536" spans="1:3" s="566" customFormat="1"/>
    <row r="537" spans="1:3" s="566" customFormat="1"/>
    <row r="538" spans="1:3" s="566" customFormat="1"/>
    <row r="539" spans="1:3" s="566" customFormat="1"/>
    <row r="540" spans="1:3" s="566" customFormat="1"/>
    <row r="541" spans="1:3" s="566" customFormat="1"/>
    <row r="542" spans="1:3" s="566" customFormat="1"/>
    <row r="543" spans="1:3" s="566" customFormat="1"/>
    <row r="544" spans="1:3" s="566" customFormat="1"/>
    <row r="545" spans="1:3" s="566" customFormat="1"/>
    <row r="546" spans="1:3" s="566" customFormat="1"/>
    <row r="547" spans="1:3" s="566" customFormat="1"/>
    <row r="548" spans="1:3" s="566" customFormat="1"/>
    <row r="549" spans="1:3" s="566" customFormat="1"/>
    <row r="550" spans="1:3" s="566" customFormat="1"/>
    <row r="551" spans="1:3" s="566" customFormat="1"/>
    <row r="552" spans="1:3" s="566" customFormat="1"/>
    <row r="553" spans="1:3" s="566" customFormat="1"/>
    <row r="554" spans="1:3" s="566" customFormat="1"/>
    <row r="555" spans="1:3" s="566" customFormat="1"/>
    <row r="556" spans="1:3" s="566" customFormat="1"/>
    <row r="557" spans="1:3" s="566" customFormat="1"/>
    <row r="558" spans="1:3" s="566" customFormat="1"/>
    <row r="559" spans="1:3" s="566" customFormat="1"/>
    <row r="560" spans="1:3" s="566" customFormat="1"/>
    <row r="561" spans="1:3" s="566" customFormat="1"/>
    <row r="562" spans="1:3" s="566" customFormat="1"/>
    <row r="563" spans="1:3" s="566" customFormat="1"/>
    <row r="564" spans="1:3" s="566" customFormat="1"/>
    <row r="565" spans="1:3" s="566" customFormat="1"/>
    <row r="566" spans="1:3" s="566" customFormat="1"/>
    <row r="567" spans="1:3" s="566" customFormat="1"/>
    <row r="568" spans="1:3" s="566" customFormat="1"/>
    <row r="569" spans="1:3" s="566" customFormat="1"/>
    <row r="570" spans="1:3" s="566" customFormat="1"/>
    <row r="571" spans="1:3" s="566" customFormat="1"/>
    <row r="572" spans="1:3" s="566" customFormat="1"/>
    <row r="573" spans="1:3" s="566" customFormat="1"/>
    <row r="574" spans="1:3" s="566" customFormat="1"/>
    <row r="575" spans="1:3" s="566" customFormat="1"/>
    <row r="576" spans="1:3" s="566" customFormat="1"/>
    <row r="577" spans="1:3" s="566" customFormat="1"/>
    <row r="578" spans="1:3" s="566" customFormat="1"/>
    <row r="579" spans="1:3" s="566" customFormat="1"/>
    <row r="580" spans="1:3" s="566" customFormat="1"/>
    <row r="581" spans="1:3" s="566" customFormat="1"/>
    <row r="582" spans="1:3" s="566" customFormat="1"/>
    <row r="583" spans="1:3" s="566" customFormat="1"/>
    <row r="584" spans="1:3" s="566" customFormat="1"/>
    <row r="585" spans="1:3" s="566" customFormat="1"/>
    <row r="586" spans="1:3" s="566" customFormat="1"/>
    <row r="587" spans="1:3" s="566" customFormat="1"/>
    <row r="588" spans="1:3" s="566" customFormat="1"/>
    <row r="589" spans="1:3" s="566" customFormat="1"/>
    <row r="590" spans="1:3" s="566" customFormat="1"/>
    <row r="591" spans="1:3" s="566" customFormat="1"/>
    <row r="592" spans="1:3" s="566" customFormat="1"/>
    <row r="593" spans="1:3" s="566" customFormat="1"/>
    <row r="594" spans="1:3" s="566" customFormat="1"/>
    <row r="595" spans="1:3" s="566" customFormat="1"/>
    <row r="596" spans="1:3" s="566" customFormat="1"/>
    <row r="597" spans="1:3" s="566" customFormat="1"/>
    <row r="598" spans="1:3" s="566" customFormat="1"/>
    <row r="599" spans="1:3" s="566" customFormat="1"/>
    <row r="600" spans="1:3" s="566" customFormat="1"/>
    <row r="601" spans="1:3" s="566" customFormat="1"/>
    <row r="602" spans="1:3" s="566" customFormat="1"/>
    <row r="603" spans="1:3" s="566" customFormat="1"/>
    <row r="604" spans="1:3" s="566" customFormat="1"/>
    <row r="605" spans="1:3" s="566" customFormat="1"/>
    <row r="606" spans="1:3" s="566" customFormat="1"/>
    <row r="607" spans="1:3" s="566" customFormat="1"/>
    <row r="608" spans="1:3" s="566" customFormat="1"/>
    <row r="609" spans="1:3" s="566" customFormat="1"/>
    <row r="610" spans="1:3" s="566" customFormat="1"/>
    <row r="611" spans="1:3" s="566" customFormat="1"/>
    <row r="612" spans="1:3" s="566" customFormat="1"/>
    <row r="613" spans="1:3" s="566" customFormat="1"/>
    <row r="614" spans="1:3" s="566" customFormat="1"/>
    <row r="615" spans="1:3" s="566" customFormat="1"/>
    <row r="616" spans="1:3" s="566" customFormat="1"/>
    <row r="617" spans="1:3" s="566" customFormat="1"/>
    <row r="618" spans="1:3" s="566" customFormat="1"/>
    <row r="619" spans="1:3" s="566" customFormat="1"/>
    <row r="620" spans="1:3" s="566" customFormat="1"/>
    <row r="621" spans="1:3" s="566" customFormat="1"/>
    <row r="622" spans="1:3" s="566" customFormat="1"/>
    <row r="623" spans="1:3" s="566" customFormat="1"/>
    <row r="624" spans="1:3" s="566" customFormat="1"/>
    <row r="625" spans="1:3" s="566" customFormat="1"/>
    <row r="626" spans="1:3" s="566" customFormat="1"/>
    <row r="627" spans="1:3" s="566" customFormat="1"/>
    <row r="628" spans="1:3" s="566" customFormat="1"/>
    <row r="629" spans="1:3" s="566" customFormat="1"/>
    <row r="630" spans="1:3" s="566" customFormat="1"/>
    <row r="631" spans="1:3" s="566" customFormat="1"/>
    <row r="632" spans="1:3" s="566" customFormat="1"/>
    <row r="633" spans="1:3" s="566" customFormat="1"/>
    <row r="634" spans="1:3" s="566" customFormat="1"/>
    <row r="635" spans="1:3" s="566" customFormat="1"/>
    <row r="636" spans="1:3" s="566" customFormat="1"/>
    <row r="637" spans="1:3" s="566" customFormat="1"/>
    <row r="638" spans="1:3" s="566" customFormat="1"/>
    <row r="639" spans="1:3" s="566" customFormat="1"/>
    <row r="640" spans="1:3" s="566" customFormat="1"/>
    <row r="641" spans="1:3" s="566" customFormat="1"/>
    <row r="642" spans="1:3" s="566" customFormat="1"/>
    <row r="643" spans="1:3" s="566" customFormat="1"/>
    <row r="644" spans="1:3" s="566" customFormat="1"/>
    <row r="645" spans="1:3" s="566" customFormat="1"/>
    <row r="646" spans="1:3" s="566" customFormat="1"/>
    <row r="647" spans="1:3" s="566" customFormat="1"/>
    <row r="648" spans="1:3" s="566" customFormat="1"/>
    <row r="649" spans="1:3" s="566" customFormat="1"/>
    <row r="650" spans="1:3" s="566" customFormat="1"/>
    <row r="651" spans="1:3" s="566" customFormat="1"/>
    <row r="652" spans="1:3" s="566" customFormat="1"/>
    <row r="653" spans="1:3" s="566" customFormat="1"/>
    <row r="654" spans="1:3" s="566" customFormat="1"/>
    <row r="655" spans="1:3" s="566" customFormat="1"/>
    <row r="656" spans="1:3" s="566" customFormat="1"/>
    <row r="657" spans="1:3" s="566" customFormat="1"/>
    <row r="658" spans="1:3" s="566" customFormat="1"/>
    <row r="659" spans="1:3" s="566" customFormat="1"/>
    <row r="660" spans="1:3" s="566" customFormat="1"/>
    <row r="661" spans="1:3" s="566" customFormat="1"/>
    <row r="662" spans="1:3" s="566" customFormat="1"/>
    <row r="663" spans="1:3" s="566" customFormat="1"/>
    <row r="664" spans="1:3" s="566" customFormat="1"/>
    <row r="665" spans="1:3" s="566" customFormat="1"/>
    <row r="666" spans="1:3" s="566" customFormat="1"/>
    <row r="667" spans="1:3" s="566" customFormat="1"/>
    <row r="668" spans="1:3" s="566" customFormat="1"/>
    <row r="669" spans="1:3" s="566" customFormat="1"/>
    <row r="670" spans="1:3" s="566" customFormat="1"/>
    <row r="671" spans="1:3" s="566" customFormat="1"/>
    <row r="672" spans="1:3" s="566" customFormat="1"/>
    <row r="673" spans="1:3" s="566" customFormat="1"/>
    <row r="674" spans="1:3" s="566" customFormat="1"/>
    <row r="675" spans="1:3" s="566" customFormat="1"/>
    <row r="676" spans="1:3" s="566" customFormat="1"/>
    <row r="677" spans="1:3" s="566" customFormat="1"/>
    <row r="678" spans="1:3" s="566" customFormat="1"/>
    <row r="679" spans="1:3" s="566" customFormat="1"/>
    <row r="680" spans="1:3" s="566" customFormat="1"/>
    <row r="681" spans="1:3" s="566" customFormat="1"/>
    <row r="682" spans="1:3" s="566" customFormat="1"/>
    <row r="683" spans="1:3" s="566" customFormat="1"/>
    <row r="684" spans="1:3" s="566" customFormat="1"/>
    <row r="685" spans="1:3" s="566" customFormat="1"/>
    <row r="686" spans="1:3" s="566" customFormat="1"/>
    <row r="687" spans="1:3" s="566" customFormat="1"/>
    <row r="688" spans="1:3" s="566" customFormat="1"/>
    <row r="689" spans="1:3" s="566" customFormat="1"/>
    <row r="690" spans="1:3" s="566" customFormat="1"/>
    <row r="691" spans="1:3" s="566" customFormat="1"/>
    <row r="692" spans="1:3" s="566" customFormat="1"/>
    <row r="693" spans="1:3" s="566" customFormat="1"/>
    <row r="694" spans="1:3" s="566" customFormat="1"/>
    <row r="695" spans="1:3" s="566" customFormat="1"/>
    <row r="696" spans="1:3" s="566" customFormat="1"/>
    <row r="697" spans="1:3" s="566" customFormat="1"/>
    <row r="698" spans="1:3" s="566" customFormat="1"/>
    <row r="699" spans="1:3" s="566" customFormat="1"/>
    <row r="700" spans="1:3" s="566" customFormat="1"/>
    <row r="701" spans="1:3" s="566" customFormat="1"/>
    <row r="702" spans="1:3" s="566" customFormat="1"/>
    <row r="703" spans="1:3" s="566" customFormat="1"/>
    <row r="704" spans="1:3" s="566" customFormat="1"/>
    <row r="705" spans="1:3" s="566" customFormat="1"/>
    <row r="706" spans="1:3" s="566" customFormat="1"/>
    <row r="707" spans="1:3" s="566" customFormat="1"/>
    <row r="708" spans="1:3" s="566" customFormat="1"/>
    <row r="709" spans="1:3" s="566" customFormat="1"/>
    <row r="710" spans="1:3" s="566" customFormat="1"/>
    <row r="711" spans="1:3" s="566" customFormat="1"/>
    <row r="712" spans="1:3" s="566" customFormat="1"/>
    <row r="713" spans="1:3" s="566" customFormat="1"/>
    <row r="714" spans="1:3" s="566" customFormat="1"/>
    <row r="715" spans="1:3" s="566" customFormat="1"/>
    <row r="716" spans="1:3" s="566" customFormat="1"/>
    <row r="717" spans="1:3" s="566" customFormat="1"/>
    <row r="718" spans="1:3" s="566" customFormat="1"/>
    <row r="719" spans="1:3" s="566" customFormat="1"/>
    <row r="720" spans="1:3" s="566" customFormat="1"/>
    <row r="721" spans="1:3" s="566" customFormat="1"/>
    <row r="722" spans="1:3" s="566" customFormat="1"/>
    <row r="723" spans="1:3" s="566" customFormat="1"/>
    <row r="724" spans="1:3" s="566" customFormat="1"/>
    <row r="725" spans="1:3" s="566" customFormat="1"/>
    <row r="726" spans="1:3" s="566" customFormat="1"/>
    <row r="727" spans="1:3" s="566" customFormat="1"/>
    <row r="728" spans="1:3" s="566" customFormat="1"/>
    <row r="729" spans="1:3" s="566" customFormat="1"/>
    <row r="730" spans="1:3" s="566" customFormat="1"/>
    <row r="731" spans="1:3" s="566" customFormat="1"/>
    <row r="732" spans="1:3" s="566" customFormat="1"/>
    <row r="733" spans="1:3" s="566" customFormat="1"/>
    <row r="734" spans="1:3" s="566" customFormat="1"/>
    <row r="735" spans="1:3" s="566" customFormat="1"/>
    <row r="736" spans="1:3" s="566" customFormat="1"/>
    <row r="737" spans="1:3" s="566" customFormat="1"/>
    <row r="738" spans="1:3" s="566" customFormat="1"/>
    <row r="739" spans="1:3" s="566" customFormat="1"/>
    <row r="740" spans="1:3" s="566" customFormat="1"/>
    <row r="741" spans="1:3" s="566" customFormat="1"/>
    <row r="742" spans="1:3" s="566" customFormat="1"/>
    <row r="743" spans="1:3" s="566" customFormat="1"/>
    <row r="744" spans="1:3" s="566" customFormat="1"/>
    <row r="745" spans="1:3" s="566" customFormat="1"/>
    <row r="746" spans="1:3" s="566" customFormat="1"/>
    <row r="747" spans="1:3" s="566" customFormat="1"/>
    <row r="748" spans="1:3" s="566" customFormat="1"/>
    <row r="749" spans="1:3" s="566" customFormat="1"/>
    <row r="750" spans="1:3" s="566" customFormat="1"/>
    <row r="751" spans="1:3" s="566" customFormat="1"/>
    <row r="752" spans="1:3" s="566" customFormat="1"/>
    <row r="753" spans="1:3" s="566" customFormat="1"/>
    <row r="754" spans="1:3" s="566" customFormat="1"/>
    <row r="755" spans="1:3" s="566" customFormat="1"/>
    <row r="756" spans="1:3" s="566" customFormat="1"/>
    <row r="757" spans="1:3" s="566" customFormat="1"/>
    <row r="758" spans="1:3" s="566" customFormat="1"/>
    <row r="759" spans="1:3" s="566" customFormat="1"/>
    <row r="760" spans="1:3" s="566" customFormat="1"/>
    <row r="761" spans="1:3" s="566" customFormat="1"/>
    <row r="762" spans="1:3" s="566" customFormat="1"/>
    <row r="763" spans="1:3" s="566" customFormat="1"/>
    <row r="764" spans="1:3" s="566" customFormat="1"/>
    <row r="765" spans="1:3" s="566" customFormat="1"/>
    <row r="766" spans="1:3" s="566" customFormat="1"/>
    <row r="767" spans="1:3" s="566" customFormat="1"/>
    <row r="768" spans="1:3" s="566" customFormat="1"/>
    <row r="769" spans="1:3" s="566" customFormat="1"/>
    <row r="770" spans="1:3" s="566" customFormat="1"/>
    <row r="771" spans="1:3" s="566" customFormat="1"/>
    <row r="772" spans="1:3" s="566" customFormat="1"/>
    <row r="773" spans="1:3" s="566" customFormat="1"/>
    <row r="774" spans="1:3" s="566" customFormat="1"/>
    <row r="775" spans="1:3" s="566" customFormat="1"/>
    <row r="776" spans="1:3" s="566" customFormat="1"/>
    <row r="777" spans="1:3" s="566" customFormat="1"/>
    <row r="778" spans="1:3" s="566" customFormat="1"/>
    <row r="779" spans="1:3" s="566" customFormat="1"/>
    <row r="780" spans="1:3" s="566" customFormat="1"/>
    <row r="781" spans="1:3" s="566" customFormat="1"/>
    <row r="782" spans="1:3" s="566" customFormat="1"/>
    <row r="783" spans="1:3" s="566" customFormat="1"/>
    <row r="784" spans="1:3" s="566" customFormat="1"/>
    <row r="785" spans="1:3" s="566" customFormat="1"/>
    <row r="786" spans="1:3" s="566" customFormat="1"/>
    <row r="787" spans="1:3" s="566" customFormat="1"/>
    <row r="788" spans="1:3" s="566" customFormat="1"/>
    <row r="789" spans="1:3" s="566" customFormat="1"/>
    <row r="790" spans="1:3" s="566" customFormat="1"/>
    <row r="791" spans="1:3" s="566" customFormat="1"/>
    <row r="792" spans="1:3" s="566" customFormat="1"/>
    <row r="793" spans="1:3" s="566" customFormat="1"/>
    <row r="794" spans="1:3" s="566" customFormat="1"/>
    <row r="795" spans="1:3" s="566" customFormat="1"/>
    <row r="796" spans="1:3" s="566" customFormat="1"/>
    <row r="797" spans="1:3" s="566" customFormat="1"/>
    <row r="798" spans="1:3" s="566" customFormat="1"/>
    <row r="799" spans="1:3" s="566" customFormat="1"/>
    <row r="800" spans="1:3" s="566" customFormat="1"/>
    <row r="801" spans="1:3" s="566" customFormat="1"/>
    <row r="802" spans="1:3" s="566" customFormat="1"/>
    <row r="803" spans="1:3" s="566" customFormat="1"/>
    <row r="804" spans="1:3" s="566" customFormat="1"/>
    <row r="805" spans="1:3" s="566" customFormat="1"/>
    <row r="806" spans="1:3" s="566" customFormat="1"/>
    <row r="807" spans="1:3" s="566" customFormat="1"/>
    <row r="808" spans="1:3" s="566" customFormat="1"/>
    <row r="809" spans="1:3" s="566" customFormat="1"/>
    <row r="810" spans="1:3" s="566" customFormat="1"/>
    <row r="811" spans="1:3" s="566" customFormat="1"/>
    <row r="812" spans="1:3" s="566" customFormat="1"/>
    <row r="813" spans="1:3" s="566" customFormat="1"/>
    <row r="814" spans="1:3" s="566" customFormat="1"/>
    <row r="815" spans="1:3" s="566" customFormat="1"/>
    <row r="816" spans="1:3" s="566" customFormat="1"/>
    <row r="817" spans="1:3" s="566" customFormat="1"/>
    <row r="818" spans="1:3" s="566" customFormat="1"/>
    <row r="819" spans="1:3" s="566" customFormat="1"/>
    <row r="820" spans="1:3" s="566" customFormat="1"/>
    <row r="821" spans="1:3" s="566" customFormat="1"/>
    <row r="822" spans="1:3" s="566" customFormat="1"/>
    <row r="823" spans="1:3" s="566" customFormat="1"/>
    <row r="824" spans="1:3" s="566" customFormat="1"/>
    <row r="825" spans="1:3" s="566" customFormat="1"/>
    <row r="826" spans="1:3" s="566" customFormat="1"/>
    <row r="827" spans="1:3" s="566" customFormat="1"/>
    <row r="828" spans="1:3" s="566" customFormat="1"/>
    <row r="829" spans="1:3" s="566" customFormat="1"/>
    <row r="830" spans="1:3" s="566" customFormat="1"/>
    <row r="831" spans="1:3" s="566" customFormat="1"/>
    <row r="832" spans="1:3" s="566" customFormat="1"/>
    <row r="833" spans="1:3" s="566" customFormat="1"/>
    <row r="834" spans="1:3" s="566" customFormat="1"/>
    <row r="835" spans="1:3" s="566" customFormat="1"/>
    <row r="836" spans="1:3" s="566" customFormat="1"/>
    <row r="837" spans="1:3" s="566" customFormat="1"/>
    <row r="838" spans="1:3" s="566" customFormat="1"/>
    <row r="839" spans="1:3" s="566" customFormat="1"/>
    <row r="840" spans="1:3" s="566" customFormat="1"/>
    <row r="841" spans="1:3" s="566" customFormat="1"/>
    <row r="842" spans="1:3" s="566" customFormat="1"/>
    <row r="843" spans="1:3" s="566" customFormat="1"/>
    <row r="844" spans="1:3" s="566" customFormat="1"/>
    <row r="845" spans="1:3" s="566" customFormat="1"/>
    <row r="846" spans="1:3" s="566" customFormat="1"/>
    <row r="847" spans="1:3" s="566" customFormat="1"/>
    <row r="848" spans="1:3" s="566" customFormat="1"/>
    <row r="849" spans="1:3" s="566" customFormat="1"/>
    <row r="850" spans="1:3" s="566" customFormat="1"/>
    <row r="851" spans="1:3" s="566" customFormat="1"/>
    <row r="852" spans="1:3" s="566" customFormat="1"/>
    <row r="853" spans="1:3" s="566" customFormat="1"/>
    <row r="854" spans="1:3" s="566" customFormat="1"/>
    <row r="855" spans="1:3" s="566" customFormat="1"/>
    <row r="856" spans="1:3" s="566" customFormat="1"/>
    <row r="857" spans="1:3" s="566" customFormat="1"/>
    <row r="858" spans="1:3" s="566" customFormat="1"/>
    <row r="859" spans="1:3" s="566" customFormat="1"/>
    <row r="860" spans="1:3" s="566" customFormat="1"/>
    <row r="861" spans="1:3" s="566" customFormat="1"/>
    <row r="862" spans="1:3" s="566" customFormat="1"/>
    <row r="863" spans="1:3" s="566" customFormat="1"/>
    <row r="864" spans="1:3" s="566" customFormat="1"/>
    <row r="865" spans="1:3" s="566" customFormat="1"/>
    <row r="866" spans="1:3" s="566" customFormat="1"/>
    <row r="867" spans="1:3" s="566" customFormat="1"/>
    <row r="868" spans="1:3" s="566" customFormat="1"/>
    <row r="869" spans="1:3" s="566" customFormat="1"/>
    <row r="870" spans="1:3" s="566" customFormat="1"/>
    <row r="871" spans="1:3" s="566" customFormat="1"/>
    <row r="872" spans="1:3" s="566" customFormat="1"/>
    <row r="873" spans="1:3" s="566" customFormat="1"/>
    <row r="874" spans="1:3" s="566" customFormat="1"/>
    <row r="875" spans="1:3" s="566" customFormat="1"/>
    <row r="876" spans="1:3" s="566" customFormat="1"/>
    <row r="877" spans="1:3" s="566" customFormat="1"/>
    <row r="878" spans="1:3" s="566" customFormat="1"/>
    <row r="879" spans="1:3" s="566" customFormat="1"/>
    <row r="880" spans="1:3" s="566" customFormat="1"/>
    <row r="881" spans="1:3" s="566" customFormat="1"/>
    <row r="882" spans="1:3" s="566" customFormat="1"/>
    <row r="883" spans="1:3" s="566" customFormat="1"/>
    <row r="884" spans="1:3" s="566" customFormat="1"/>
    <row r="885" spans="1:3" s="566" customFormat="1"/>
    <row r="886" spans="1:3" s="566" customFormat="1"/>
    <row r="887" spans="1:3" s="566" customFormat="1"/>
    <row r="888" spans="1:3" s="566" customFormat="1"/>
    <row r="889" spans="1:3" s="566" customFormat="1"/>
    <row r="890" spans="1:3" s="566" customFormat="1"/>
    <row r="891" spans="1:3" s="566" customFormat="1"/>
    <row r="892" spans="1:3" s="566" customFormat="1"/>
    <row r="893" spans="1:3" s="566" customFormat="1"/>
    <row r="894" spans="1:3" s="566" customFormat="1"/>
    <row r="895" spans="1:3" s="566" customFormat="1"/>
    <row r="896" spans="1:3" s="566" customFormat="1"/>
    <row r="897" spans="1:3" s="566" customFormat="1"/>
    <row r="898" spans="1:3" s="566" customFormat="1"/>
    <row r="899" spans="1:3" s="566" customFormat="1"/>
    <row r="900" spans="1:3" s="566" customFormat="1"/>
    <row r="901" spans="1:3" s="566" customFormat="1"/>
    <row r="902" spans="1:3" s="566" customFormat="1"/>
    <row r="903" spans="1:3" s="566" customFormat="1"/>
    <row r="904" spans="1:3" s="566" customFormat="1"/>
    <row r="905" spans="1:3" s="566" customFormat="1"/>
    <row r="906" spans="1:3" s="566" customFormat="1"/>
    <row r="907" spans="1:3" s="566" customFormat="1"/>
    <row r="908" spans="1:3" s="566" customFormat="1"/>
    <row r="909" spans="1:3" s="566" customFormat="1"/>
    <row r="910" spans="1:3" s="566" customFormat="1"/>
    <row r="911" spans="1:3" s="566" customFormat="1"/>
    <row r="912" spans="1:3" s="566" customFormat="1"/>
    <row r="913" spans="1:3" s="566" customFormat="1"/>
    <row r="914" spans="1:3" s="566" customFormat="1"/>
    <row r="915" spans="1:3" s="566" customFormat="1"/>
    <row r="916" spans="1:3" s="566" customFormat="1"/>
    <row r="917" spans="1:3" s="566" customFormat="1"/>
    <row r="918" spans="1:3" s="566" customFormat="1"/>
    <row r="919" spans="1:3" s="566" customFormat="1"/>
    <row r="920" spans="1:3" s="566" customFormat="1"/>
    <row r="921" spans="1:3" s="566" customFormat="1"/>
    <row r="922" spans="1:3" s="566" customFormat="1"/>
    <row r="923" spans="1:3" s="566" customFormat="1"/>
    <row r="924" spans="1:3" s="566" customFormat="1"/>
    <row r="925" spans="1:3" s="566" customFormat="1"/>
    <row r="926" spans="1:3" s="566" customFormat="1"/>
    <row r="927" spans="1:3" s="566" customFormat="1"/>
    <row r="928" spans="1:3" s="566" customFormat="1"/>
    <row r="929" spans="1:3" s="566" customFormat="1"/>
    <row r="930" spans="1:3" s="566" customFormat="1"/>
    <row r="931" spans="1:3" s="566" customFormat="1"/>
    <row r="932" spans="1:3" s="566" customFormat="1"/>
    <row r="933" spans="1:3" s="566" customFormat="1"/>
    <row r="934" spans="1:3" s="566" customFormat="1"/>
    <row r="935" spans="1:3" s="566" customFormat="1"/>
    <row r="936" spans="1:3" s="566" customFormat="1"/>
    <row r="937" spans="1:3" s="566" customFormat="1"/>
    <row r="938" spans="1:3" s="566" customFormat="1"/>
    <row r="939" spans="1:3" s="566" customFormat="1"/>
    <row r="940" spans="1:3" s="566" customFormat="1"/>
    <row r="941" spans="1:3" s="566" customFormat="1"/>
    <row r="942" spans="1:3" s="566" customFormat="1"/>
    <row r="943" spans="1:3" s="566" customFormat="1"/>
    <row r="944" spans="1:3" s="566" customFormat="1"/>
    <row r="945" spans="1:3" s="566" customFormat="1"/>
    <row r="946" spans="1:3" s="566" customFormat="1"/>
    <row r="947" spans="1:3" s="566" customFormat="1"/>
    <row r="948" spans="1:3" s="566" customFormat="1"/>
    <row r="949" spans="1:3" s="566" customFormat="1"/>
    <row r="950" spans="1:3" s="566" customFormat="1"/>
    <row r="951" spans="1:3" s="566" customFormat="1"/>
    <row r="952" spans="1:3" s="566" customFormat="1"/>
    <row r="953" spans="1:3" s="566" customFormat="1"/>
    <row r="954" spans="1:3" s="566" customFormat="1"/>
    <row r="955" spans="1:3" s="566" customFormat="1"/>
    <row r="956" spans="1:3" s="566" customFormat="1"/>
    <row r="957" spans="1:3" s="566" customFormat="1"/>
    <row r="958" spans="1:3" s="566" customFormat="1"/>
    <row r="959" spans="1:3" s="566" customFormat="1"/>
    <row r="960" spans="1:3" s="566" customFormat="1"/>
    <row r="961" spans="1:3" s="566" customFormat="1"/>
    <row r="962" spans="1:3" s="566" customFormat="1"/>
    <row r="963" spans="1:3" s="566" customFormat="1"/>
    <row r="964" spans="1:3" s="566" customFormat="1"/>
    <row r="965" spans="1:3" s="566" customFormat="1"/>
    <row r="966" spans="1:3" s="566" customFormat="1"/>
    <row r="967" spans="1:3" s="566" customFormat="1"/>
    <row r="968" spans="1:3" s="566" customFormat="1"/>
    <row r="969" spans="1:3" s="566" customFormat="1"/>
    <row r="970" spans="1:3" s="566" customFormat="1"/>
    <row r="971" spans="1:3" s="566" customFormat="1"/>
    <row r="972" spans="1:3" s="566" customFormat="1"/>
    <row r="973" spans="1:3" s="566" customFormat="1"/>
    <row r="974" spans="1:3" s="566" customFormat="1"/>
    <row r="975" spans="1:3" s="566" customFormat="1"/>
    <row r="976" spans="1:3" s="566" customFormat="1"/>
    <row r="977" spans="1:3" s="566" customFormat="1"/>
    <row r="978" spans="1:3" s="566" customFormat="1"/>
    <row r="979" spans="1:3" s="566" customFormat="1"/>
    <row r="980" spans="1:3" s="566" customFormat="1"/>
    <row r="981" spans="1:3" s="566" customFormat="1"/>
    <row r="982" spans="1:3" s="566" customFormat="1"/>
    <row r="983" spans="1:3" s="566" customFormat="1"/>
    <row r="984" spans="1:3" s="566" customFormat="1"/>
    <row r="985" spans="1:3" s="566" customFormat="1"/>
    <row r="986" spans="1:3" s="566" customFormat="1"/>
    <row r="987" spans="1:3" s="566" customFormat="1"/>
    <row r="988" spans="1:3" s="566" customFormat="1"/>
    <row r="989" spans="1:3" s="566" customFormat="1"/>
    <row r="990" spans="1:3" s="566" customFormat="1"/>
    <row r="991" spans="1:3" s="566" customFormat="1"/>
    <row r="992" spans="1:3" s="566" customFormat="1"/>
    <row r="993" spans="1:3" s="566" customFormat="1"/>
    <row r="994" spans="1:3" s="566" customFormat="1"/>
    <row r="995" spans="1:3" s="566" customFormat="1"/>
    <row r="996" spans="1:3" s="566" customFormat="1"/>
    <row r="997" spans="1:3" s="566" customFormat="1"/>
    <row r="998" spans="1:3" s="566" customFormat="1"/>
    <row r="999" spans="1:3" s="566" customFormat="1"/>
    <row r="1000" spans="1:3" s="566" customFormat="1"/>
    <row r="1001" spans="1:3" s="566" customFormat="1"/>
    <row r="1002" spans="1:3" s="566" customFormat="1"/>
    <row r="1003" spans="1:3" s="566" customFormat="1"/>
    <row r="1004" spans="1:3" s="566" customFormat="1"/>
    <row r="1005" spans="1:3" s="566" customFormat="1"/>
    <row r="1006" spans="1:3" s="566" customFormat="1"/>
    <row r="1007" spans="1:3" s="566" customFormat="1"/>
    <row r="1008" spans="1:3" s="566" customFormat="1"/>
    <row r="1009" spans="1:3" s="566" customFormat="1"/>
    <row r="1010" spans="1:3" s="566" customFormat="1"/>
    <row r="1011" spans="1:3" s="566" customFormat="1"/>
    <row r="1012" spans="1:3" s="566" customFormat="1"/>
    <row r="1013" spans="1:3" s="566" customFormat="1"/>
    <row r="1014" spans="1:3" s="566" customFormat="1"/>
    <row r="1015" spans="1:3" s="566" customFormat="1"/>
    <row r="1016" spans="1:3" s="566" customFormat="1"/>
    <row r="1017" spans="1:3" s="566" customFormat="1"/>
    <row r="1018" spans="1:3" s="566" customFormat="1"/>
    <row r="1019" spans="1:3" s="566" customFormat="1"/>
    <row r="1020" spans="1:3" s="566" customFormat="1"/>
    <row r="1021" spans="1:3" s="566" customFormat="1"/>
    <row r="1022" spans="1:3" s="566" customFormat="1"/>
    <row r="1023" spans="1:3" s="566" customFormat="1"/>
    <row r="1024" spans="1:3" s="566" customFormat="1"/>
    <row r="1025" spans="1:3" s="566" customFormat="1"/>
    <row r="1026" spans="1:3" s="566" customFormat="1"/>
    <row r="1027" spans="1:3" s="566" customFormat="1"/>
    <row r="1028" spans="1:3" s="566" customFormat="1"/>
    <row r="1029" spans="1:3" s="566" customFormat="1"/>
    <row r="1030" spans="1:3" s="566" customFormat="1"/>
    <row r="1031" spans="1:3" s="566" customFormat="1"/>
    <row r="1032" spans="1:3" s="566" customFormat="1"/>
    <row r="1033" spans="1:3" s="566" customFormat="1"/>
    <row r="1034" spans="1:3" s="566" customFormat="1"/>
    <row r="1035" spans="1:3" s="566" customFormat="1"/>
    <row r="1036" spans="1:3" s="566" customFormat="1"/>
    <row r="1037" spans="1:3" s="566" customFormat="1"/>
    <row r="1038" spans="1:3" s="566" customFormat="1"/>
    <row r="1039" spans="1:3" s="566" customFormat="1"/>
    <row r="1040" spans="1:3" s="566" customFormat="1"/>
    <row r="1041" spans="1:3" s="566" customFormat="1"/>
    <row r="1042" spans="1:3" s="566" customFormat="1"/>
    <row r="1043" spans="1:3" s="566" customFormat="1"/>
    <row r="1044" spans="1:3" s="566" customFormat="1"/>
    <row r="1045" spans="1:3" s="566" customFormat="1"/>
    <row r="1046" spans="1:3" s="566" customFormat="1"/>
    <row r="1047" spans="1:3" s="566" customFormat="1"/>
    <row r="1048" spans="1:3" s="566" customFormat="1"/>
    <row r="1049" spans="1:3" s="566" customFormat="1"/>
    <row r="1050" spans="1:3" s="566" customFormat="1"/>
    <row r="1051" spans="1:3" s="566" customFormat="1"/>
    <row r="1052" spans="1:3" s="566" customFormat="1"/>
    <row r="1053" spans="1:3" s="566" customFormat="1"/>
    <row r="1054" spans="1:3" s="566" customFormat="1"/>
    <row r="1055" spans="1:3" s="566" customFormat="1"/>
    <row r="1056" spans="1:3" s="566" customFormat="1"/>
    <row r="1057" spans="1:3" s="566" customFormat="1"/>
    <row r="1058" spans="1:3" s="566" customFormat="1"/>
    <row r="1059" spans="1:3" s="566" customFormat="1"/>
    <row r="1060" spans="1:3" s="566" customFormat="1"/>
    <row r="1061" spans="1:3" s="566" customFormat="1"/>
    <row r="1062" spans="1:3" s="566" customFormat="1"/>
    <row r="1063" spans="1:3" s="566" customFormat="1"/>
    <row r="1064" spans="1:3" s="566" customFormat="1"/>
    <row r="1065" spans="1:3" s="566" customFormat="1"/>
    <row r="1066" spans="1:3" s="566" customFormat="1"/>
    <row r="1067" spans="1:3" s="566" customFormat="1"/>
    <row r="1068" spans="1:3" s="566" customFormat="1"/>
    <row r="1069" spans="1:3" s="566" customFormat="1"/>
    <row r="1070" spans="1:3" s="566" customFormat="1"/>
    <row r="1071" spans="1:3" s="566" customFormat="1"/>
    <row r="1072" spans="1:3" s="566" customFormat="1"/>
    <row r="1073" spans="1:3" s="566" customFormat="1"/>
    <row r="1074" spans="1:3" s="566" customFormat="1"/>
    <row r="1075" spans="1:3" s="566" customFormat="1"/>
    <row r="1076" spans="1:3" s="566" customFormat="1"/>
    <row r="1077" spans="1:3" s="566" customFormat="1"/>
    <row r="1078" spans="1:3" s="566" customFormat="1"/>
    <row r="1079" spans="1:3" s="566" customFormat="1"/>
    <row r="1080" spans="1:3" s="566" customFormat="1"/>
    <row r="1081" spans="1:3" s="566" customFormat="1"/>
    <row r="1082" spans="1:3" s="566" customFormat="1"/>
    <row r="1083" spans="1:3" s="566" customFormat="1"/>
    <row r="1084" spans="1:3" s="566" customFormat="1"/>
    <row r="1085" spans="1:3" s="566" customFormat="1"/>
    <row r="1086" spans="1:3" s="566" customFormat="1"/>
    <row r="1087" spans="1:3" s="566" customFormat="1"/>
    <row r="1088" spans="1:3" s="566" customFormat="1"/>
    <row r="1089" spans="1:3" s="566" customFormat="1"/>
    <row r="1090" spans="1:3" s="566" customFormat="1"/>
    <row r="1091" spans="1:3" s="566" customFormat="1"/>
    <row r="1092" spans="1:3" s="566" customFormat="1"/>
    <row r="1093" spans="1:3" s="566" customFormat="1"/>
    <row r="1094" spans="1:3" s="566" customFormat="1"/>
    <row r="1095" spans="1:3" s="566" customFormat="1"/>
    <row r="1096" spans="1:3" s="566" customFormat="1"/>
    <row r="1097" spans="1:3" s="566" customFormat="1"/>
    <row r="1098" spans="1:3" s="566" customFormat="1"/>
    <row r="1099" spans="1:3" s="566" customFormat="1"/>
    <row r="1100" spans="1:3" s="566" customFormat="1"/>
    <row r="1101" spans="1:3" s="566" customFormat="1"/>
    <row r="1102" spans="1:3" s="566" customFormat="1"/>
    <row r="1103" spans="1:3" s="566" customFormat="1"/>
    <row r="1104" spans="1:3" s="566" customFormat="1"/>
    <row r="1105" spans="1:3" s="566" customFormat="1"/>
    <row r="1106" spans="1:3" s="566" customFormat="1"/>
    <row r="1107" spans="1:3" s="566" customFormat="1"/>
    <row r="1108" spans="1:3" s="566" customFormat="1"/>
    <row r="1109" spans="1:3" s="566" customFormat="1"/>
    <row r="1110" spans="1:3" s="566" customFormat="1"/>
    <row r="1111" spans="1:3" s="566" customFormat="1"/>
    <row r="1112" spans="1:3" s="566" customFormat="1"/>
    <row r="1113" spans="1:3" s="566" customFormat="1"/>
    <row r="1114" spans="1:3" s="566" customFormat="1"/>
    <row r="1115" spans="1:3" s="566" customFormat="1"/>
    <row r="1116" spans="1:3" s="566" customFormat="1"/>
    <row r="1117" spans="1:3" s="566" customFormat="1"/>
    <row r="1118" spans="1:3" s="566" customFormat="1"/>
    <row r="1119" spans="1:3" s="566" customFormat="1"/>
    <row r="1120" spans="1:3" s="566" customFormat="1"/>
    <row r="1121" spans="1:3" s="566" customFormat="1"/>
    <row r="1122" spans="1:3" s="566" customFormat="1"/>
    <row r="1123" spans="1:3" s="566" customFormat="1"/>
    <row r="1124" spans="1:3" s="566" customFormat="1"/>
    <row r="1125" spans="1:3" s="566" customFormat="1"/>
    <row r="1126" spans="1:3" s="566" customFormat="1"/>
    <row r="1127" spans="1:3" s="566" customFormat="1"/>
    <row r="1128" spans="1:3" s="566" customFormat="1"/>
    <row r="1129" spans="1:3" s="566" customFormat="1"/>
    <row r="1130" spans="1:3" s="566" customFormat="1"/>
    <row r="1131" spans="1:3" s="566" customFormat="1"/>
    <row r="1132" spans="1:3" s="566" customFormat="1"/>
    <row r="1133" spans="1:3" s="566" customFormat="1"/>
    <row r="1134" spans="1:3" s="566" customFormat="1"/>
    <row r="1135" spans="1:3" s="566" customFormat="1"/>
    <row r="1136" spans="1:3" s="566" customFormat="1"/>
    <row r="1137" spans="1:3" s="566" customFormat="1"/>
    <row r="1138" spans="1:3" s="566" customFormat="1"/>
    <row r="1139" spans="1:3" s="566" customFormat="1"/>
    <row r="1140" spans="1:3" s="566" customFormat="1"/>
    <row r="1141" spans="1:3" s="566" customFormat="1"/>
    <row r="1142" spans="1:3" s="566" customFormat="1"/>
    <row r="1143" spans="1:3" s="566" customFormat="1"/>
    <row r="1144" spans="1:3" s="566" customFormat="1"/>
    <row r="1145" spans="1:3" s="566" customFormat="1"/>
    <row r="1146" spans="1:3" s="566" customFormat="1"/>
    <row r="1147" spans="1:3" s="566" customFormat="1"/>
    <row r="1148" spans="1:3" s="566" customFormat="1"/>
    <row r="1149" spans="1:3" s="566" customFormat="1"/>
    <row r="1150" spans="1:3" s="566" customFormat="1"/>
    <row r="1151" spans="1:3" s="566" customFormat="1"/>
    <row r="1152" spans="1:3" s="566" customFormat="1"/>
    <row r="1153" spans="1:3" s="566" customFormat="1"/>
    <row r="1154" spans="1:3" s="566" customFormat="1"/>
    <row r="1155" spans="1:3" s="566" customFormat="1"/>
    <row r="1156" spans="1:3" s="566" customFormat="1"/>
    <row r="1157" spans="1:3" s="566" customFormat="1"/>
    <row r="1158" spans="1:3" s="566" customFormat="1"/>
    <row r="1159" spans="1:3" s="566" customFormat="1"/>
    <row r="1160" spans="1:3" s="566" customFormat="1"/>
    <row r="1161" spans="1:3" s="566" customFormat="1"/>
    <row r="1162" spans="1:3" s="566" customFormat="1"/>
    <row r="1163" spans="1:3" s="566" customFormat="1"/>
    <row r="1164" spans="1:3" s="566" customFormat="1"/>
    <row r="1165" spans="1:3" s="566" customFormat="1"/>
    <row r="1166" spans="1:3" s="566" customFormat="1"/>
    <row r="1167" spans="1:3" s="566" customFormat="1"/>
    <row r="1168" spans="1:3" s="566" customFormat="1"/>
    <row r="1169" spans="1:3" s="566" customFormat="1"/>
    <row r="1170" spans="1:3" s="566" customFormat="1"/>
    <row r="1171" spans="1:3" s="566" customFormat="1"/>
    <row r="1172" spans="1:3" s="566" customFormat="1"/>
    <row r="1173" spans="1:3" s="566" customFormat="1"/>
    <row r="1174" spans="1:3" s="566" customFormat="1"/>
    <row r="1175" spans="1:3" s="566" customFormat="1"/>
    <row r="1176" spans="1:3" s="566" customFormat="1"/>
    <row r="1177" spans="1:3" s="566" customFormat="1"/>
    <row r="1178" spans="1:3" s="566" customFormat="1"/>
    <row r="1179" spans="1:3" s="566" customFormat="1"/>
    <row r="1180" spans="1:3" s="566" customFormat="1"/>
    <row r="1181" spans="1:3" s="566" customFormat="1"/>
    <row r="1182" spans="1:3" s="566" customFormat="1"/>
    <row r="1183" spans="1:3" s="566" customFormat="1"/>
    <row r="1184" spans="1:3" s="566" customFormat="1"/>
    <row r="1185" spans="1:3" s="566" customFormat="1"/>
    <row r="1186" spans="1:3" s="566" customFormat="1"/>
    <row r="1187" spans="1:3" s="566" customFormat="1"/>
    <row r="1188" spans="1:3" s="566" customFormat="1"/>
    <row r="1189" spans="1:3" s="566" customFormat="1"/>
    <row r="1190" spans="1:3" s="566" customFormat="1"/>
    <row r="1191" spans="1:3" s="566" customFormat="1"/>
    <row r="1192" spans="1:3" s="566" customFormat="1"/>
    <row r="1193" spans="1:3" s="566" customFormat="1"/>
    <row r="1194" spans="1:3" s="566" customFormat="1"/>
    <row r="1195" spans="1:3" s="566" customFormat="1"/>
    <row r="1196" spans="1:3" s="566" customFormat="1"/>
    <row r="1197" spans="1:3" s="566" customFormat="1"/>
    <row r="1198" spans="1:3" s="566" customFormat="1"/>
    <row r="1199" spans="1:3" s="566" customFormat="1"/>
    <row r="1200" spans="1:3" s="566" customFormat="1"/>
    <row r="1201" spans="1:3" s="566" customFormat="1"/>
    <row r="1202" spans="1:3" s="566" customFormat="1"/>
    <row r="1203" spans="1:3" s="566" customFormat="1"/>
    <row r="1204" spans="1:3" s="566" customFormat="1"/>
    <row r="1205" spans="1:3" s="566" customFormat="1"/>
    <row r="1206" spans="1:3" s="566" customFormat="1"/>
    <row r="1207" spans="1:3" s="566" customFormat="1"/>
    <row r="1208" spans="1:3" s="566" customFormat="1"/>
    <row r="1209" spans="1:3" s="566" customFormat="1"/>
    <row r="1210" spans="1:3" s="566" customFormat="1"/>
    <row r="1211" spans="1:3" s="566" customFormat="1"/>
    <row r="1212" spans="1:3" s="566" customFormat="1"/>
    <row r="1213" spans="1:3" s="566" customFormat="1"/>
    <row r="1214" spans="1:3" s="566" customFormat="1"/>
    <row r="1215" spans="1:3" s="566" customFormat="1"/>
    <row r="1216" spans="1:3" s="566" customFormat="1"/>
    <row r="1217" spans="1:3" s="566" customFormat="1"/>
    <row r="1218" spans="1:3" s="566" customFormat="1"/>
    <row r="1219" spans="1:3" s="566" customFormat="1"/>
    <row r="1220" spans="1:3" s="566" customFormat="1"/>
    <row r="1221" spans="1:3" s="566" customFormat="1"/>
    <row r="1222" spans="1:3" s="566" customFormat="1"/>
    <row r="1223" spans="1:3" s="566" customFormat="1"/>
    <row r="1224" spans="1:3" s="566" customFormat="1"/>
    <row r="1225" spans="1:3" s="566" customFormat="1"/>
    <row r="1226" spans="1:3" s="566" customFormat="1"/>
    <row r="1227" spans="1:3" s="566" customFormat="1"/>
    <row r="1228" spans="1:3" s="566" customFormat="1"/>
    <row r="1229" spans="1:3" s="566" customFormat="1"/>
    <row r="1230" spans="1:3" s="566" customFormat="1"/>
    <row r="1231" spans="1:3" s="566" customFormat="1"/>
    <row r="1232" spans="1:3" s="566" customFormat="1"/>
    <row r="1233" spans="1:3" s="566" customFormat="1"/>
    <row r="1234" spans="1:3" s="566" customFormat="1"/>
    <row r="1235" spans="1:3" s="566" customFormat="1"/>
    <row r="1236" spans="1:3" s="566" customFormat="1"/>
    <row r="1237" spans="1:3" s="566" customFormat="1"/>
    <row r="1238" spans="1:3" s="566" customFormat="1"/>
    <row r="1239" spans="1:3" s="566" customFormat="1"/>
    <row r="1240" spans="1:3" s="566" customFormat="1"/>
    <row r="1241" spans="1:3" s="566" customFormat="1"/>
    <row r="1242" spans="1:3" s="566" customFormat="1"/>
    <row r="1243" spans="1:3" s="566" customFormat="1"/>
    <row r="1244" spans="1:3" s="566" customFormat="1"/>
    <row r="1245" spans="1:3" s="566" customFormat="1"/>
    <row r="1246" spans="1:3" s="566" customFormat="1"/>
    <row r="1247" spans="1:3" s="566" customFormat="1"/>
    <row r="1248" spans="1:3" s="566" customFormat="1"/>
    <row r="1249" spans="1:3" s="566" customFormat="1"/>
    <row r="1250" spans="1:3" s="566" customFormat="1"/>
    <row r="1251" spans="1:3" s="566" customFormat="1"/>
    <row r="1252" spans="1:3" s="566" customFormat="1"/>
    <row r="1253" spans="1:3" s="566" customFormat="1"/>
    <row r="1254" spans="1:3" s="566" customFormat="1"/>
    <row r="1255" spans="1:3" s="566" customFormat="1"/>
    <row r="1256" spans="1:3" s="566" customFormat="1"/>
    <row r="1257" spans="1:3" s="566" customFormat="1"/>
    <row r="1258" spans="1:3" s="566" customFormat="1"/>
    <row r="1259" spans="1:3" s="566" customFormat="1"/>
    <row r="1260" spans="1:3" s="566" customFormat="1"/>
    <row r="1261" spans="1:3" s="566" customFormat="1"/>
    <row r="1262" spans="1:3" s="566" customFormat="1"/>
    <row r="1263" spans="1:3" s="566" customFormat="1"/>
    <row r="1264" spans="1:3" s="566" customFormat="1"/>
    <row r="1265" spans="1:3" s="566" customFormat="1"/>
    <row r="1266" spans="1:3" s="566" customFormat="1"/>
    <row r="1267" spans="1:3" s="566" customFormat="1"/>
    <row r="1268" spans="1:3" s="566" customFormat="1"/>
    <row r="1269" spans="1:3" s="566" customFormat="1"/>
    <row r="1270" spans="1:3" s="566" customFormat="1"/>
    <row r="1271" spans="1:3" s="566" customFormat="1"/>
    <row r="1272" spans="1:3" s="566" customFormat="1"/>
    <row r="1273" spans="1:3" s="566" customFormat="1"/>
    <row r="1274" spans="1:3" s="566" customFormat="1"/>
    <row r="1275" spans="1:3" s="566" customFormat="1"/>
    <row r="1276" spans="1:3" s="566" customFormat="1"/>
    <row r="1277" spans="1:3" s="566" customFormat="1"/>
    <row r="1278" spans="1:3" s="566" customFormat="1"/>
    <row r="1279" spans="1:3" s="566" customFormat="1"/>
    <row r="1280" spans="1:3" s="566" customFormat="1"/>
    <row r="1281" spans="1:3" s="566" customFormat="1"/>
    <row r="1282" spans="1:3" s="566" customFormat="1"/>
    <row r="1283" spans="1:3" s="566" customFormat="1"/>
    <row r="1284" spans="1:3" s="566" customFormat="1"/>
    <row r="1285" spans="1:3" s="566" customFormat="1"/>
    <row r="1286" spans="1:3" s="566" customFormat="1"/>
    <row r="1287" spans="1:3" s="566" customFormat="1"/>
    <row r="1288" spans="1:3" s="566" customFormat="1"/>
    <row r="1289" spans="1:3" s="566" customFormat="1"/>
    <row r="1290" spans="1:3" s="566" customFormat="1"/>
    <row r="1291" spans="1:3" s="566" customFormat="1"/>
    <row r="1292" spans="1:3" s="566" customFormat="1"/>
    <row r="1293" spans="1:3" s="566" customFormat="1"/>
    <row r="1294" spans="1:3" s="566" customFormat="1"/>
    <row r="1295" spans="1:3" s="566" customFormat="1"/>
    <row r="1296" spans="1:3" s="566" customFormat="1"/>
    <row r="1297" spans="1:3" s="566" customFormat="1"/>
    <row r="1298" spans="1:3" s="566" customFormat="1"/>
    <row r="1299" spans="1:3" s="566" customFormat="1"/>
    <row r="1300" spans="1:3" s="566" customFormat="1"/>
    <row r="1301" spans="1:3" s="566" customFormat="1"/>
    <row r="1302" spans="1:3" s="566" customFormat="1"/>
    <row r="1303" spans="1:3" s="566" customFormat="1"/>
    <row r="1304" spans="1:3" s="566" customFormat="1"/>
    <row r="1305" spans="1:3" s="566" customFormat="1"/>
    <row r="1306" spans="1:3" s="566" customFormat="1"/>
    <row r="1307" spans="1:3" s="566" customFormat="1"/>
    <row r="1308" spans="1:3" s="566" customFormat="1"/>
    <row r="1309" spans="1:3" s="566" customFormat="1"/>
    <row r="1310" spans="1:3" s="566" customFormat="1"/>
    <row r="1311" spans="1:3" s="566" customFormat="1"/>
    <row r="1312" spans="1:3" s="566" customFormat="1"/>
    <row r="1313" spans="1:3" s="566" customFormat="1"/>
    <row r="1314" spans="1:3" s="566" customFormat="1"/>
    <row r="1315" spans="1:3" s="566" customFormat="1"/>
    <row r="1316" spans="1:3" s="566" customFormat="1"/>
    <row r="1317" spans="1:3" s="566" customFormat="1"/>
    <row r="1318" spans="1:3" s="566" customFormat="1"/>
    <row r="1319" spans="1:3" s="566" customFormat="1"/>
    <row r="1320" spans="1:3" s="566" customFormat="1"/>
    <row r="1321" spans="1:3" s="566" customFormat="1"/>
    <row r="1322" spans="1:3" s="566" customFormat="1"/>
    <row r="1323" spans="1:3" s="566" customFormat="1"/>
    <row r="1324" spans="1:3" s="566" customFormat="1"/>
    <row r="1325" spans="1:3" s="566" customFormat="1"/>
    <row r="1326" spans="1:3" s="566" customFormat="1"/>
    <row r="1327" spans="1:3" s="566" customFormat="1"/>
    <row r="1328" spans="1:3" s="566" customFormat="1"/>
    <row r="1329" spans="1:3" s="566" customFormat="1"/>
    <row r="1330" spans="1:3" s="566" customFormat="1"/>
    <row r="1331" spans="1:3" s="566" customFormat="1"/>
    <row r="1332" spans="1:3" s="566" customFormat="1"/>
    <row r="1333" spans="1:3" s="566" customFormat="1"/>
    <row r="1334" spans="1:3" s="566" customFormat="1"/>
    <row r="1335" spans="1:3" s="566" customFormat="1"/>
    <row r="1336" spans="1:3" s="566" customFormat="1"/>
    <row r="1337" spans="1:3" s="566" customFormat="1"/>
    <row r="1338" spans="1:3" s="566" customFormat="1"/>
    <row r="1339" spans="1:3" s="566" customFormat="1"/>
    <row r="1340" spans="1:3" s="566" customFormat="1"/>
    <row r="1341" spans="1:3" s="566" customFormat="1"/>
    <row r="1342" spans="1:3" s="566" customFormat="1"/>
    <row r="1343" spans="1:3" s="566" customFormat="1"/>
    <row r="1344" spans="1:3" s="566" customFormat="1"/>
    <row r="1345" spans="1:3" s="566" customFormat="1"/>
    <row r="1346" spans="1:3" s="566" customFormat="1"/>
    <row r="1347" spans="1:3" s="566" customFormat="1"/>
    <row r="1348" spans="1:3" s="566" customFormat="1"/>
    <row r="1349" spans="1:3" s="566" customFormat="1"/>
    <row r="1350" spans="1:3" s="566" customFormat="1"/>
    <row r="1351" spans="1:3" s="566" customFormat="1"/>
    <row r="1352" spans="1:3" s="566" customFormat="1"/>
    <row r="1353" spans="1:3" s="566" customFormat="1"/>
    <row r="1354" spans="1:3" s="566" customFormat="1"/>
    <row r="1355" spans="1:3" s="566" customFormat="1"/>
    <row r="1356" spans="1:3" s="566" customFormat="1"/>
    <row r="1357" spans="1:3" s="566" customFormat="1"/>
    <row r="1358" spans="1:3" s="566" customFormat="1"/>
    <row r="1359" spans="1:3" s="566" customFormat="1"/>
    <row r="1360" spans="1:3" s="566" customFormat="1"/>
    <row r="1361" spans="1:3" s="566" customFormat="1"/>
    <row r="1362" spans="1:3" s="566" customFormat="1"/>
    <row r="1363" spans="1:3" s="566" customFormat="1"/>
    <row r="1364" spans="1:3" s="566" customFormat="1"/>
    <row r="1365" spans="1:3" s="566" customFormat="1"/>
    <row r="1366" spans="1:3" s="566" customFormat="1"/>
    <row r="1367" spans="1:3" s="566" customFormat="1"/>
    <row r="1368" spans="1:3" s="566" customFormat="1"/>
    <row r="1369" spans="1:3" s="566" customFormat="1"/>
    <row r="1370" spans="1:3" s="566" customFormat="1"/>
    <row r="1371" spans="1:3" s="566" customFormat="1"/>
    <row r="1372" spans="1:3" s="566" customFormat="1"/>
    <row r="1373" spans="1:3" s="566" customFormat="1"/>
    <row r="1374" spans="1:3" s="566" customFormat="1"/>
    <row r="1375" spans="1:3" s="566" customFormat="1"/>
    <row r="1376" spans="1:3" s="566" customFormat="1"/>
    <row r="1377" spans="1:3" s="566" customFormat="1"/>
    <row r="1378" spans="1:3" s="566" customFormat="1"/>
    <row r="1379" spans="1:3" s="566" customFormat="1"/>
    <row r="1380" spans="1:3" s="566" customFormat="1"/>
    <row r="1381" spans="1:3" s="566" customFormat="1"/>
    <row r="1382" spans="1:3" s="566" customFormat="1"/>
    <row r="1383" spans="1:3" s="566" customFormat="1"/>
    <row r="1384" spans="1:3" s="566" customFormat="1"/>
    <row r="1385" spans="1:3" s="566" customFormat="1"/>
    <row r="1386" spans="1:3" s="566" customFormat="1"/>
    <row r="1387" spans="1:3" s="566" customFormat="1"/>
    <row r="1388" spans="1:3" s="566" customFormat="1"/>
    <row r="1389" spans="1:3" s="566" customFormat="1"/>
    <row r="1390" spans="1:3" s="566" customFormat="1"/>
    <row r="1391" spans="1:3" s="566" customFormat="1"/>
    <row r="1392" spans="1:3" s="566" customFormat="1"/>
    <row r="1393" spans="1:3" s="566" customFormat="1"/>
    <row r="1394" spans="1:3" s="566" customFormat="1"/>
    <row r="1395" spans="1:3" s="566" customFormat="1"/>
    <row r="1396" spans="1:3" s="566" customFormat="1"/>
    <row r="1397" spans="1:3" s="566" customFormat="1"/>
    <row r="1398" spans="1:3" s="566" customFormat="1"/>
    <row r="1399" spans="1:3" s="566" customFormat="1"/>
    <row r="1400" spans="1:3" s="566" customFormat="1"/>
    <row r="1401" spans="1:3" s="566" customFormat="1"/>
    <row r="1402" spans="1:3" s="566" customFormat="1"/>
    <row r="1403" spans="1:3" s="566" customFormat="1"/>
    <row r="1404" spans="1:3" s="566" customFormat="1"/>
    <row r="1405" spans="1:3" s="566" customFormat="1"/>
    <row r="1406" spans="1:3" s="566" customFormat="1"/>
    <row r="1407" spans="1:3" s="566" customFormat="1"/>
    <row r="1408" spans="1:3" s="566" customFormat="1"/>
    <row r="1409" spans="1:3" s="566" customFormat="1"/>
    <row r="1410" spans="1:3" s="566" customFormat="1"/>
    <row r="1411" spans="1:3" s="566" customFormat="1"/>
    <row r="1412" spans="1:3" s="566" customFormat="1"/>
    <row r="1413" spans="1:3" s="566" customFormat="1"/>
    <row r="1414" spans="1:3" s="566" customFormat="1"/>
    <row r="1415" spans="1:3" s="566" customFormat="1"/>
    <row r="1416" spans="1:3" s="566" customFormat="1"/>
    <row r="1417" spans="1:3" s="566" customFormat="1"/>
    <row r="1418" spans="1:3" s="566" customFormat="1"/>
    <row r="1419" spans="1:3" s="566" customFormat="1"/>
    <row r="1420" spans="1:3" s="566" customFormat="1"/>
    <row r="1421" spans="1:3" s="566" customFormat="1"/>
    <row r="1422" spans="1:3" s="566" customFormat="1"/>
    <row r="1423" spans="1:3" s="566" customFormat="1"/>
    <row r="1424" spans="1:3" s="566" customFormat="1"/>
    <row r="1425" spans="1:3" s="566" customFormat="1"/>
    <row r="1426" spans="1:3" s="566" customFormat="1"/>
    <row r="1427" spans="1:3" s="566" customFormat="1"/>
    <row r="1428" spans="1:3" s="566" customFormat="1"/>
    <row r="1429" spans="1:3" s="566" customFormat="1"/>
    <row r="1430" spans="1:3" s="566" customFormat="1"/>
    <row r="1431" spans="1:3" s="566" customFormat="1"/>
    <row r="1432" spans="1:3" s="566" customFormat="1"/>
    <row r="1433" spans="1:3" s="566" customFormat="1"/>
    <row r="1434" spans="1:3" s="566" customFormat="1"/>
    <row r="1435" spans="1:3" s="566" customFormat="1"/>
    <row r="1436" spans="1:3" s="566" customFormat="1"/>
    <row r="1437" spans="1:3" s="566" customFormat="1"/>
    <row r="1438" spans="1:3" s="566" customFormat="1"/>
    <row r="1439" spans="1:3" s="566" customFormat="1"/>
    <row r="1440" spans="1:3" s="566" customFormat="1"/>
    <row r="1441" spans="1:3" s="566" customFormat="1"/>
    <row r="1442" spans="1:3" s="566" customFormat="1"/>
    <row r="1443" spans="1:3" s="566" customFormat="1"/>
    <row r="1444" spans="1:3" s="566" customFormat="1"/>
    <row r="1445" spans="1:3" s="566" customFormat="1"/>
    <row r="1446" spans="1:3" s="566" customFormat="1"/>
    <row r="1447" spans="1:3" s="566" customFormat="1"/>
    <row r="1448" spans="1:3" s="566" customFormat="1"/>
    <row r="1449" spans="1:3" s="566" customFormat="1"/>
    <row r="1450" spans="1:3" s="566" customFormat="1"/>
    <row r="1451" spans="1:3" s="566" customFormat="1"/>
    <row r="1452" spans="1:3" s="566" customFormat="1"/>
    <row r="1453" spans="1:3" s="566" customFormat="1"/>
    <row r="1454" spans="1:3" s="566" customFormat="1"/>
    <row r="1455" spans="1:3" s="566" customFormat="1"/>
    <row r="1456" spans="1:3" s="566" customFormat="1"/>
    <row r="1457" spans="1:3" s="566" customFormat="1"/>
    <row r="1458" spans="1:3" s="566" customFormat="1"/>
    <row r="1459" spans="1:3" s="566" customFormat="1"/>
    <row r="1460" spans="1:3" s="566" customFormat="1"/>
    <row r="1461" spans="1:3" s="566" customFormat="1"/>
    <row r="1462" spans="1:3" s="566" customFormat="1"/>
    <row r="1463" spans="1:3" s="566" customFormat="1"/>
    <row r="1464" spans="1:3" s="566" customFormat="1"/>
    <row r="1465" spans="1:3" s="566" customFormat="1"/>
    <row r="1466" spans="1:3" s="566" customFormat="1"/>
    <row r="1467" spans="1:3" s="566" customFormat="1"/>
    <row r="1468" spans="1:3" s="566" customFormat="1"/>
    <row r="1469" spans="1:3" s="566" customFormat="1"/>
    <row r="1470" spans="1:3" s="566" customFormat="1"/>
    <row r="1471" spans="1:3" s="566" customFormat="1"/>
    <row r="1472" spans="1:3" s="566" customFormat="1"/>
    <row r="1473" spans="1:3" s="566" customFormat="1"/>
    <row r="1474" spans="1:3" s="566" customFormat="1"/>
    <row r="1475" spans="1:3" s="566" customFormat="1"/>
    <row r="1476" spans="1:3" s="566" customFormat="1"/>
    <row r="1477" spans="1:3" s="566" customFormat="1"/>
    <row r="1478" spans="1:3" s="566" customFormat="1"/>
    <row r="1479" spans="1:3" s="566" customFormat="1"/>
    <row r="1480" spans="1:3" s="566" customFormat="1"/>
    <row r="1481" spans="1:3" s="566" customFormat="1"/>
    <row r="1482" spans="1:3" s="566" customFormat="1"/>
    <row r="1483" spans="1:3" s="566" customFormat="1"/>
    <row r="1484" spans="1:3" s="566" customFormat="1"/>
    <row r="1485" spans="1:3" s="566" customFormat="1"/>
    <row r="1486" spans="1:3" s="566" customFormat="1"/>
    <row r="1487" spans="1:3" s="566" customFormat="1"/>
    <row r="1488" spans="1:3" s="566" customFormat="1"/>
    <row r="1489" spans="1:3" s="566" customFormat="1"/>
    <row r="1490" spans="1:3" s="566" customFormat="1"/>
    <row r="1491" spans="1:3" s="566" customFormat="1"/>
    <row r="1492" spans="1:3" s="566" customFormat="1"/>
    <row r="1493" spans="1:3" s="566" customFormat="1"/>
    <row r="1494" spans="1:3" s="566" customFormat="1"/>
    <row r="1495" spans="1:3" s="566" customFormat="1"/>
    <row r="1496" spans="1:3" s="566" customFormat="1"/>
    <row r="1497" spans="1:3" s="566" customFormat="1"/>
    <row r="1498" spans="1:3" s="566" customFormat="1"/>
    <row r="1499" spans="1:3" s="566" customFormat="1"/>
    <row r="1500" spans="1:3" s="566" customFormat="1"/>
    <row r="1501" spans="1:3" s="566" customFormat="1"/>
    <row r="1502" spans="1:3" s="566" customFormat="1"/>
    <row r="1503" spans="1:3" s="566" customFormat="1"/>
    <row r="1504" spans="1:3" s="566" customFormat="1"/>
    <row r="1505" spans="1:3" s="566" customFormat="1"/>
    <row r="1506" spans="1:3" s="566" customFormat="1"/>
    <row r="1507" spans="1:3" s="566" customFormat="1"/>
    <row r="1508" spans="1:3" s="566" customFormat="1"/>
    <row r="1509" spans="1:3" s="566" customFormat="1"/>
    <row r="1510" spans="1:3" s="566" customFormat="1"/>
    <row r="1511" spans="1:3" s="566" customFormat="1"/>
    <row r="1512" spans="1:3" s="566" customFormat="1"/>
    <row r="1513" spans="1:3" s="566" customFormat="1"/>
    <row r="1514" spans="1:3" s="566" customFormat="1"/>
    <row r="1515" spans="1:3" s="566" customFormat="1"/>
    <row r="1516" spans="1:3" s="566" customFormat="1"/>
    <row r="1517" spans="1:3" s="566" customFormat="1"/>
    <row r="1518" spans="1:3" s="566" customFormat="1"/>
    <row r="1519" spans="1:3" s="566" customFormat="1"/>
    <row r="1520" spans="1:3" s="566" customFormat="1"/>
    <row r="1521" spans="1:3" s="566" customFormat="1"/>
    <row r="1522" spans="1:3" s="566" customFormat="1"/>
    <row r="1523" spans="1:3" s="566" customFormat="1"/>
    <row r="1524" spans="1:3" s="566" customFormat="1"/>
    <row r="1525" spans="1:3" s="566" customFormat="1"/>
    <row r="1526" spans="1:3" s="566" customFormat="1"/>
    <row r="1527" spans="1:3" s="566" customFormat="1"/>
    <row r="1528" spans="1:3" s="566" customFormat="1"/>
    <row r="1529" spans="1:3" s="566" customFormat="1"/>
    <row r="1530" spans="1:3" s="566" customFormat="1"/>
    <row r="1531" spans="1:3" s="566" customFormat="1"/>
    <row r="1532" spans="1:3" s="566" customFormat="1"/>
    <row r="1533" spans="1:3" s="566" customFormat="1"/>
    <row r="1534" spans="1:3" s="566" customFormat="1"/>
    <row r="1535" spans="1:3" s="566" customFormat="1"/>
    <row r="1536" spans="1:3" s="566" customFormat="1"/>
    <row r="1537" spans="1:3" s="566" customFormat="1"/>
    <row r="1538" spans="1:3" s="566" customFormat="1"/>
    <row r="1539" spans="1:3" s="566" customFormat="1"/>
    <row r="1540" spans="1:3" s="566" customFormat="1"/>
    <row r="1541" spans="1:3" s="566" customFormat="1"/>
    <row r="1542" spans="1:3" s="566" customFormat="1"/>
    <row r="1543" spans="1:3" s="566" customFormat="1"/>
    <row r="1544" spans="1:3" s="566" customFormat="1"/>
    <row r="1545" spans="1:3" s="566" customFormat="1"/>
    <row r="1546" spans="1:3" s="566" customFormat="1"/>
    <row r="1547" spans="1:3" s="566" customFormat="1"/>
    <row r="1548" spans="1:3" s="566" customFormat="1"/>
    <row r="1549" spans="1:3" s="566" customFormat="1"/>
    <row r="1550" spans="1:3" s="566" customFormat="1"/>
    <row r="1551" spans="1:3" s="566" customFormat="1"/>
    <row r="1552" spans="1:3" s="566" customFormat="1"/>
    <row r="1553" spans="1:3" s="566" customFormat="1"/>
    <row r="1554" spans="1:3" s="566" customFormat="1"/>
    <row r="1555" spans="1:3" s="566" customFormat="1"/>
    <row r="1556" spans="1:3" s="566" customFormat="1"/>
    <row r="1557" spans="1:3" s="566" customFormat="1"/>
    <row r="1558" spans="1:3" s="566" customFormat="1"/>
    <row r="1559" spans="1:3" s="566" customFormat="1"/>
    <row r="1560" spans="1:3" s="566" customFormat="1"/>
    <row r="1561" spans="1:3" s="566" customFormat="1"/>
    <row r="1562" spans="1:3" s="566" customFormat="1"/>
    <row r="1563" spans="1:3" s="566" customFormat="1"/>
    <row r="1564" spans="1:3" s="566" customFormat="1"/>
    <row r="1565" spans="1:3" s="566" customFormat="1"/>
    <row r="1566" spans="1:3" s="566" customFormat="1"/>
    <row r="1567" spans="1:3" s="566" customFormat="1"/>
    <row r="1568" spans="1:3" s="566" customFormat="1"/>
    <row r="1569" spans="1:3" s="566" customFormat="1"/>
    <row r="1570" spans="1:3" s="566" customFormat="1"/>
    <row r="1571" spans="1:3" s="566" customFormat="1"/>
    <row r="1572" spans="1:3" s="566" customFormat="1"/>
    <row r="1573" spans="1:3" s="566" customFormat="1"/>
    <row r="1574" spans="1:3" s="566" customFormat="1"/>
    <row r="1575" spans="1:3" s="566" customFormat="1"/>
    <row r="1576" spans="1:3" s="566" customFormat="1"/>
    <row r="1577" spans="1:3" s="566" customFormat="1"/>
    <row r="1578" spans="1:3" s="566" customFormat="1"/>
    <row r="1579" spans="1:3" s="566" customFormat="1"/>
    <row r="1580" spans="1:3" s="566" customFormat="1"/>
    <row r="1581" spans="1:3" s="566" customFormat="1"/>
    <row r="1582" spans="1:3" s="566" customFormat="1"/>
    <row r="1583" spans="1:3" s="566" customFormat="1"/>
    <row r="1584" spans="1:3" s="566" customFormat="1"/>
    <row r="1585" spans="1:3" s="566" customFormat="1"/>
    <row r="1586" spans="1:3" s="566" customFormat="1"/>
    <row r="1587" spans="1:3" s="566" customFormat="1"/>
    <row r="1588" spans="1:3" s="566" customFormat="1"/>
    <row r="1589" spans="1:3" s="566" customFormat="1"/>
    <row r="1590" spans="1:3" s="566" customFormat="1"/>
    <row r="1591" spans="1:3" s="566" customFormat="1"/>
    <row r="1592" spans="1:3" s="566" customFormat="1"/>
    <row r="1593" spans="1:3" s="566" customFormat="1"/>
    <row r="1594" spans="1:3" s="566" customFormat="1"/>
    <row r="1595" spans="1:3" s="566" customFormat="1"/>
    <row r="1596" spans="1:3" s="566" customFormat="1"/>
    <row r="1597" spans="1:3" s="566" customFormat="1"/>
    <row r="1598" spans="1:3" s="566" customFormat="1"/>
    <row r="1599" spans="1:3" s="566" customFormat="1"/>
    <row r="1600" spans="1:3" s="566" customFormat="1"/>
    <row r="1601" spans="1:3" s="566" customFormat="1"/>
    <row r="1602" spans="1:3" s="566" customFormat="1"/>
    <row r="1603" spans="1:3" s="566" customFormat="1"/>
    <row r="1604" spans="1:3" s="566" customFormat="1"/>
    <row r="1605" spans="1:3" s="566" customFormat="1"/>
    <row r="1606" spans="1:3" s="566" customFormat="1"/>
    <row r="1607" spans="1:3" s="566" customFormat="1"/>
    <row r="1608" spans="1:3" s="566" customFormat="1"/>
    <row r="1609" spans="1:3" s="566" customFormat="1"/>
    <row r="1610" spans="1:3" s="566" customFormat="1"/>
    <row r="1611" spans="1:3" s="566" customFormat="1"/>
    <row r="1612" spans="1:3" s="566" customFormat="1"/>
    <row r="1613" spans="1:3" s="566" customFormat="1"/>
    <row r="1614" spans="1:3" s="566" customFormat="1"/>
    <row r="1615" spans="1:3" s="566" customFormat="1"/>
    <row r="1616" spans="1:3" s="566" customFormat="1"/>
    <row r="1617" spans="1:3" s="566" customFormat="1"/>
    <row r="1618" spans="1:3" s="566" customFormat="1"/>
    <row r="1619" spans="1:3" s="566" customFormat="1"/>
    <row r="1620" spans="1:3" s="566" customFormat="1"/>
    <row r="1621" spans="1:3" s="566" customFormat="1"/>
    <row r="1622" spans="1:3" s="566" customFormat="1"/>
    <row r="1623" spans="1:3" s="566" customFormat="1"/>
    <row r="1624" spans="1:3" s="566" customFormat="1"/>
    <row r="1625" spans="1:3" s="566" customFormat="1"/>
    <row r="1626" spans="1:3" s="566" customFormat="1"/>
    <row r="1627" spans="1:3" s="566" customFormat="1"/>
    <row r="1628" spans="1:3" s="566" customFormat="1"/>
    <row r="1629" spans="1:3" s="566" customFormat="1"/>
    <row r="1630" spans="1:3" s="566" customFormat="1"/>
    <row r="1631" spans="1:3" s="566" customFormat="1"/>
    <row r="1632" spans="1:3" s="566" customFormat="1"/>
    <row r="1633" spans="1:3" s="566" customFormat="1"/>
    <row r="1634" spans="1:3" s="566" customFormat="1"/>
    <row r="1635" spans="1:3" s="566" customFormat="1"/>
    <row r="1636" spans="1:3" s="566" customFormat="1"/>
    <row r="1637" spans="1:3" s="566" customFormat="1"/>
    <row r="1638" spans="1:3" s="566" customFormat="1"/>
    <row r="1639" spans="1:3" s="566" customFormat="1"/>
    <row r="1640" spans="1:3" s="566" customFormat="1"/>
    <row r="1641" spans="1:3" s="566" customFormat="1"/>
    <row r="1642" spans="1:3" s="566" customFormat="1"/>
    <row r="1643" spans="1:3" s="566" customFormat="1"/>
    <row r="1644" spans="1:3" s="566" customFormat="1"/>
    <row r="1645" spans="1:3" s="566" customFormat="1"/>
    <row r="1646" spans="1:3" s="566" customFormat="1"/>
    <row r="1647" spans="1:3" s="566" customFormat="1"/>
    <row r="1648" spans="1:3" s="566" customFormat="1"/>
    <row r="1649" spans="1:3" s="566" customFormat="1"/>
    <row r="1650" spans="1:3" s="566" customFormat="1"/>
    <row r="1651" spans="1:3" s="566" customFormat="1"/>
    <row r="1652" spans="1:3" s="566" customFormat="1"/>
    <row r="1653" spans="1:3" s="566" customFormat="1"/>
    <row r="1654" spans="1:3" s="566" customFormat="1"/>
    <row r="1655" spans="1:3" s="566" customFormat="1"/>
    <row r="1656" spans="1:3" s="566" customFormat="1"/>
    <row r="1657" spans="1:3" s="566" customFormat="1"/>
    <row r="1658" spans="1:3" s="566" customFormat="1"/>
    <row r="1659" spans="1:3" s="566" customFormat="1"/>
    <row r="1660" spans="1:3" s="566" customFormat="1"/>
    <row r="1661" spans="1:3" s="566" customFormat="1"/>
    <row r="1662" spans="1:3" s="566" customFormat="1"/>
    <row r="1663" spans="1:3" s="566" customFormat="1"/>
    <row r="1664" spans="1:3" s="566" customFormat="1"/>
    <row r="1665" spans="1:3" s="566" customFormat="1"/>
    <row r="1666" spans="1:3" s="566" customFormat="1"/>
    <row r="1667" spans="1:3" s="566" customFormat="1"/>
    <row r="1668" spans="1:3" s="566" customFormat="1"/>
    <row r="1669" spans="1:3" s="566" customFormat="1"/>
    <row r="1670" spans="1:3" s="566" customFormat="1"/>
    <row r="1671" spans="1:3" s="566" customFormat="1"/>
    <row r="1672" spans="1:3" s="566" customFormat="1"/>
    <row r="1673" spans="1:3" s="566" customFormat="1"/>
    <row r="1674" spans="1:3" s="566" customFormat="1"/>
    <row r="1675" spans="1:3" s="566" customFormat="1"/>
    <row r="1676" spans="1:3" s="566" customFormat="1"/>
    <row r="1677" spans="1:3" s="566" customFormat="1"/>
    <row r="1678" spans="1:3" s="566" customFormat="1"/>
    <row r="1679" spans="1:3" s="566" customFormat="1"/>
    <row r="1680" spans="1:3" s="566" customFormat="1"/>
    <row r="1681" spans="1:3" s="566" customFormat="1"/>
    <row r="1682" spans="1:3" s="566" customFormat="1"/>
    <row r="1683" spans="1:3" s="566" customFormat="1"/>
    <row r="1684" spans="1:3" s="566" customFormat="1"/>
    <row r="1685" spans="1:3" s="566" customFormat="1"/>
    <row r="1686" spans="1:3" s="566" customFormat="1"/>
    <row r="1687" spans="1:3" s="566" customFormat="1"/>
    <row r="1688" spans="1:3" s="566" customFormat="1"/>
    <row r="1689" spans="1:3" s="566" customFormat="1"/>
    <row r="1690" spans="1:3" s="566" customFormat="1"/>
    <row r="1691" spans="1:3" s="566" customFormat="1"/>
    <row r="1692" spans="1:3" s="566" customFormat="1"/>
    <row r="1693" spans="1:3" s="566" customFormat="1"/>
    <row r="1694" spans="1:3" s="566" customFormat="1"/>
    <row r="1695" spans="1:3" s="566" customFormat="1"/>
    <row r="1696" spans="1:3" s="566" customFormat="1"/>
    <row r="1697" spans="1:3" s="566" customFormat="1"/>
    <row r="1698" spans="1:3" s="566" customFormat="1"/>
    <row r="1699" spans="1:3" s="566" customFormat="1"/>
    <row r="1700" spans="1:3" s="566" customFormat="1"/>
    <row r="1701" spans="1:3" s="566" customFormat="1"/>
    <row r="1702" spans="1:3" s="566" customFormat="1"/>
    <row r="1703" spans="1:3" s="566" customFormat="1"/>
    <row r="1704" spans="1:3" s="566" customFormat="1"/>
    <row r="1705" spans="1:3" s="566" customFormat="1"/>
    <row r="1706" spans="1:3" s="566" customFormat="1"/>
    <row r="1707" spans="1:3" s="566" customFormat="1"/>
    <row r="1708" spans="1:3" s="566" customFormat="1"/>
    <row r="1709" spans="1:3" s="566" customFormat="1"/>
    <row r="1710" spans="1:3" s="566" customFormat="1"/>
    <row r="1711" spans="1:3" s="566" customFormat="1"/>
    <row r="1712" spans="1:3" s="566" customFormat="1"/>
    <row r="1713" spans="1:3" s="566" customFormat="1"/>
    <row r="1714" spans="1:3" s="566" customFormat="1"/>
    <row r="1715" spans="1:3" s="566" customFormat="1"/>
    <row r="1716" spans="1:3" s="566" customFormat="1"/>
    <row r="1717" spans="1:3" s="566" customFormat="1"/>
    <row r="1718" spans="1:3" s="566" customFormat="1"/>
    <row r="1719" spans="1:3" s="566" customFormat="1"/>
    <row r="1720" spans="1:3" s="566" customFormat="1"/>
    <row r="1721" spans="1:3" s="566" customFormat="1"/>
    <row r="1722" spans="1:3" s="566" customFormat="1"/>
    <row r="1723" spans="1:3" s="566" customFormat="1"/>
    <row r="1724" spans="1:3" s="566" customFormat="1"/>
    <row r="1725" spans="1:3" s="566" customFormat="1"/>
    <row r="1726" spans="1:3" s="566" customFormat="1"/>
    <row r="1727" spans="1:3" s="566" customFormat="1"/>
    <row r="1728" spans="1:3" s="566" customFormat="1"/>
    <row r="1729" spans="1:3" s="566" customFormat="1"/>
    <row r="1730" spans="1:3" s="566" customFormat="1"/>
    <row r="1731" spans="1:3" s="566" customFormat="1"/>
    <row r="1732" spans="1:3" s="566" customFormat="1"/>
    <row r="1733" spans="1:3" s="566" customFormat="1"/>
    <row r="1734" spans="1:3" s="566" customFormat="1"/>
    <row r="1735" spans="1:3" s="566" customFormat="1"/>
    <row r="1736" spans="1:3" s="566" customFormat="1"/>
    <row r="1737" spans="1:3" s="566" customFormat="1"/>
    <row r="1738" spans="1:3" s="566" customFormat="1"/>
    <row r="1739" spans="1:3" s="566" customFormat="1"/>
    <row r="1740" spans="1:3" s="566" customFormat="1"/>
    <row r="1741" spans="1:3" s="566" customFormat="1"/>
    <row r="1742" spans="1:3" s="566" customFormat="1"/>
    <row r="1743" spans="1:3" s="566" customFormat="1"/>
    <row r="1744" spans="1:3" s="566" customFormat="1"/>
    <row r="1745" spans="1:3" s="566" customFormat="1"/>
    <row r="1746" spans="1:3" s="566" customFormat="1"/>
    <row r="1747" spans="1:3" s="566" customFormat="1"/>
    <row r="1748" spans="1:3" s="566" customFormat="1"/>
    <row r="1749" spans="1:3" s="566" customFormat="1"/>
    <row r="1750" spans="1:3" s="566" customFormat="1"/>
    <row r="1751" spans="1:3" s="566" customFormat="1"/>
    <row r="1752" spans="1:3" s="566" customFormat="1"/>
    <row r="1753" spans="1:3" s="566" customFormat="1"/>
    <row r="1754" spans="1:3" s="566" customFormat="1"/>
    <row r="1755" spans="1:3" s="566" customFormat="1"/>
    <row r="1756" spans="1:3" s="566" customFormat="1"/>
    <row r="1757" spans="1:3" s="566" customFormat="1"/>
    <row r="1758" spans="1:3" s="566" customFormat="1"/>
    <row r="1759" spans="1:3" s="566" customFormat="1"/>
    <row r="1760" spans="1:3" s="566" customFormat="1"/>
    <row r="1761" spans="1:3" s="566" customFormat="1"/>
    <row r="1762" spans="1:3" s="566" customFormat="1"/>
    <row r="1763" spans="1:3" s="566" customFormat="1"/>
    <row r="1764" spans="1:3" s="566" customFormat="1"/>
    <row r="1765" spans="1:3" s="566" customFormat="1"/>
    <row r="1766" spans="1:3" s="566" customFormat="1"/>
    <row r="1767" spans="1:3" s="566" customFormat="1"/>
    <row r="1768" spans="1:3" s="566" customFormat="1"/>
    <row r="1769" spans="1:3" s="566" customFormat="1"/>
    <row r="1770" spans="1:3" s="566" customFormat="1"/>
    <row r="1771" spans="1:3" s="566" customFormat="1"/>
    <row r="1772" spans="1:3" s="566" customFormat="1"/>
    <row r="1773" spans="1:3" s="566" customFormat="1"/>
    <row r="1774" spans="1:3" s="566" customFormat="1"/>
    <row r="1775" spans="1:3" s="566" customFormat="1"/>
    <row r="1776" spans="1:3" s="566" customFormat="1"/>
    <row r="1777" spans="1:3" s="566" customFormat="1"/>
    <row r="1778" spans="1:3" s="566" customFormat="1"/>
    <row r="1779" spans="1:3" s="566" customFormat="1"/>
    <row r="1780" spans="1:3" s="566" customFormat="1"/>
    <row r="1781" spans="1:3" s="566" customFormat="1"/>
    <row r="1782" spans="1:3" s="566" customFormat="1"/>
    <row r="1783" spans="1:3" s="566" customFormat="1"/>
    <row r="1784" spans="1:3" s="566" customFormat="1"/>
    <row r="1785" spans="1:3" s="566" customFormat="1"/>
    <row r="1786" spans="1:3" s="566" customFormat="1"/>
    <row r="1787" spans="1:3" s="566" customFormat="1"/>
    <row r="1788" spans="1:3" s="566" customFormat="1"/>
    <row r="1789" spans="1:3" s="566" customFormat="1"/>
    <row r="1790" spans="1:3" s="566" customFormat="1"/>
    <row r="1791" spans="1:3" s="566" customFormat="1"/>
    <row r="1792" spans="1:3" s="566" customFormat="1"/>
    <row r="1793" spans="1:3" s="566" customFormat="1"/>
    <row r="1794" spans="1:3" s="566" customFormat="1"/>
    <row r="1795" spans="1:3" s="566" customFormat="1"/>
    <row r="1796" spans="1:3" s="566" customFormat="1"/>
    <row r="1797" spans="1:3" s="566" customFormat="1"/>
    <row r="1798" spans="1:3" s="566" customFormat="1"/>
    <row r="1799" spans="1:3" s="566" customFormat="1"/>
    <row r="1800" spans="1:3" s="566" customFormat="1"/>
    <row r="1801" spans="1:3" s="566" customFormat="1"/>
    <row r="1802" spans="1:3" s="566" customFormat="1"/>
    <row r="1803" spans="1:3" s="566" customFormat="1"/>
    <row r="1804" spans="1:3" s="566" customFormat="1"/>
    <row r="1805" spans="1:3" s="566" customFormat="1"/>
    <row r="1806" spans="1:3" s="566" customFormat="1"/>
    <row r="1807" spans="1:3" s="566" customFormat="1"/>
    <row r="1808" spans="1:3" s="566" customFormat="1"/>
    <row r="1809" spans="1:3" s="566" customFormat="1"/>
    <row r="1810" spans="1:3" s="566" customFormat="1"/>
    <row r="1811" spans="1:3" s="566" customFormat="1"/>
    <row r="1812" spans="1:3" s="566" customFormat="1"/>
    <row r="1813" spans="1:3" s="566" customFormat="1"/>
    <row r="1814" spans="1:3" s="566" customFormat="1"/>
    <row r="1815" spans="1:3" s="566" customFormat="1"/>
    <row r="1816" spans="1:3" s="566" customFormat="1"/>
    <row r="1817" spans="1:3" s="566" customFormat="1"/>
    <row r="1818" spans="1:3" s="566" customFormat="1"/>
    <row r="1819" spans="1:3" s="566" customFormat="1"/>
    <row r="1820" spans="1:3" s="566" customFormat="1"/>
    <row r="1821" spans="1:3" s="566" customFormat="1"/>
    <row r="1822" spans="1:3" s="566" customFormat="1"/>
    <row r="1823" spans="1:3" s="566" customFormat="1"/>
    <row r="1824" spans="1:3" s="566" customFormat="1"/>
    <row r="1825" spans="1:3" s="566" customFormat="1"/>
    <row r="1826" spans="1:3" s="566" customFormat="1"/>
    <row r="1827" spans="1:3" s="566" customFormat="1"/>
    <row r="1828" spans="1:3" s="566" customFormat="1"/>
    <row r="1829" spans="1:3" s="566" customFormat="1"/>
    <row r="1830" spans="1:3" s="566" customFormat="1"/>
    <row r="1831" spans="1:3" s="566" customFormat="1"/>
    <row r="1832" spans="1:3" s="566" customFormat="1"/>
    <row r="1833" spans="1:3" s="566" customFormat="1"/>
    <row r="1834" spans="1:3" s="566" customFormat="1"/>
    <row r="1835" spans="1:3" s="566" customFormat="1"/>
    <row r="1836" spans="1:3" s="566" customFormat="1"/>
    <row r="1837" spans="1:3" s="566" customFormat="1"/>
    <row r="1838" spans="1:3" s="566" customFormat="1"/>
    <row r="1839" spans="1:3" s="566" customFormat="1"/>
    <row r="1840" spans="1:3" s="566" customFormat="1"/>
    <row r="1841" spans="1:3" s="566" customFormat="1"/>
    <row r="1842" spans="1:3" s="566" customFormat="1"/>
    <row r="1843" spans="1:3" s="566" customFormat="1"/>
    <row r="1844" spans="1:3" s="566" customFormat="1"/>
    <row r="1845" spans="1:3" s="566" customFormat="1"/>
    <row r="1846" spans="1:3" s="566" customFormat="1"/>
    <row r="1847" spans="1:3" s="566" customFormat="1"/>
    <row r="1848" spans="1:3" s="566" customFormat="1"/>
    <row r="1849" spans="1:3" s="566" customFormat="1"/>
    <row r="1850" spans="1:3" s="566" customFormat="1"/>
    <row r="1851" spans="1:3" s="566" customFormat="1"/>
    <row r="1852" spans="1:3" s="566" customFormat="1"/>
    <row r="1853" spans="1:3" s="566" customFormat="1"/>
    <row r="1854" spans="1:3" s="566" customFormat="1"/>
    <row r="1855" spans="1:3" s="566" customFormat="1"/>
    <row r="1856" spans="1:3" s="566" customFormat="1"/>
    <row r="1857" spans="1:3" s="566" customFormat="1"/>
    <row r="1858" spans="1:3" s="566" customFormat="1"/>
    <row r="1859" spans="1:3" s="566" customFormat="1"/>
    <row r="1860" spans="1:3" s="566" customFormat="1"/>
    <row r="1861" spans="1:3" s="566" customFormat="1"/>
    <row r="1862" spans="1:3" s="566" customFormat="1"/>
    <row r="1863" spans="1:3" s="566" customFormat="1"/>
    <row r="1864" spans="1:3" s="566" customFormat="1"/>
    <row r="1865" spans="1:3" s="566" customFormat="1"/>
    <row r="1866" spans="1:3" s="566" customFormat="1"/>
    <row r="1867" spans="1:3" s="566" customFormat="1"/>
    <row r="1868" spans="1:3" s="566" customFormat="1"/>
    <row r="1869" spans="1:3" s="566" customFormat="1"/>
    <row r="1870" spans="1:3" s="566" customFormat="1"/>
    <row r="1871" spans="1:3" s="566" customFormat="1"/>
    <row r="1872" spans="1:3" s="566" customFormat="1"/>
    <row r="1873" spans="1:3" s="566" customFormat="1"/>
    <row r="1874" spans="1:3" s="566" customFormat="1"/>
    <row r="1875" spans="1:3" s="566" customFormat="1"/>
    <row r="1876" spans="1:3" s="566" customFormat="1"/>
    <row r="1877" spans="1:3" s="566" customFormat="1"/>
    <row r="1878" spans="1:3" s="566" customFormat="1"/>
    <row r="1879" spans="1:3" s="566" customFormat="1"/>
    <row r="1880" spans="1:3" s="566" customFormat="1"/>
    <row r="1881" spans="1:3" s="566" customFormat="1"/>
    <row r="1882" spans="1:3" s="566" customFormat="1"/>
    <row r="1883" spans="1:3" s="566" customFormat="1"/>
    <row r="1884" spans="1:3" s="566" customFormat="1"/>
    <row r="1885" spans="1:3" s="566" customFormat="1"/>
    <row r="1886" spans="1:3" s="566" customFormat="1"/>
    <row r="1887" spans="1:3" s="566" customFormat="1"/>
    <row r="1888" spans="1:3" s="566" customFormat="1"/>
    <row r="1889" spans="1:3" s="566" customFormat="1"/>
    <row r="1890" spans="1:3" s="566" customFormat="1"/>
    <row r="1891" spans="1:3" s="566" customFormat="1"/>
    <row r="1892" spans="1:3" s="566" customFormat="1"/>
    <row r="1893" spans="1:3" s="566" customFormat="1"/>
    <row r="1894" spans="1:3" s="566" customFormat="1"/>
    <row r="1895" spans="1:3" s="566" customFormat="1"/>
    <row r="1896" spans="1:3" s="566" customFormat="1"/>
    <row r="1897" spans="1:3" s="566" customFormat="1"/>
    <row r="1898" spans="1:3" s="566" customFormat="1"/>
    <row r="1899" spans="1:3" s="566" customFormat="1"/>
    <row r="1900" spans="1:3" s="566" customFormat="1"/>
    <row r="1901" spans="1:3" s="566" customFormat="1"/>
    <row r="1902" spans="1:3" s="566" customFormat="1"/>
    <row r="1903" spans="1:3" s="566" customFormat="1"/>
    <row r="1904" spans="1:3" s="566" customFormat="1"/>
    <row r="1905" spans="1:3" s="566" customFormat="1"/>
    <row r="1906" spans="1:3" s="566" customFormat="1"/>
    <row r="1907" spans="1:3" s="566" customFormat="1"/>
    <row r="1908" spans="1:3" s="566" customFormat="1"/>
    <row r="1909" spans="1:3" s="566" customFormat="1"/>
    <row r="1910" spans="1:3" s="566" customFormat="1"/>
    <row r="1911" spans="1:3" s="566" customFormat="1"/>
    <row r="1912" spans="1:3" s="566" customFormat="1"/>
    <row r="1913" spans="1:3" s="566" customFormat="1"/>
    <row r="1914" spans="1:3" s="566" customFormat="1"/>
    <row r="1915" spans="1:3" s="566" customFormat="1"/>
    <row r="1916" spans="1:3" s="566" customFormat="1"/>
    <row r="1917" spans="1:3" s="566" customFormat="1"/>
    <row r="1918" spans="1:3" s="566" customFormat="1"/>
    <row r="1919" spans="1:3" s="566" customFormat="1"/>
    <row r="1920" spans="1:3" s="566" customFormat="1"/>
    <row r="1921" spans="1:3" s="566" customFormat="1"/>
    <row r="1922" spans="1:3" s="566" customFormat="1"/>
    <row r="1923" spans="1:3" s="566" customFormat="1"/>
    <row r="1924" spans="1:3" s="566" customFormat="1"/>
    <row r="1925" spans="1:3" s="566" customFormat="1"/>
    <row r="1926" spans="1:3" s="566" customFormat="1"/>
    <row r="1927" spans="1:3" s="566" customFormat="1"/>
    <row r="1928" spans="1:3" s="566" customFormat="1"/>
    <row r="1929" spans="1:3" s="566" customFormat="1"/>
    <row r="1930" spans="1:3" s="566" customFormat="1"/>
    <row r="1931" spans="1:3" s="566" customFormat="1"/>
    <row r="1932" spans="1:3" s="566" customFormat="1"/>
    <row r="1933" spans="1:3" s="566" customFormat="1"/>
    <row r="1934" spans="1:3" s="566" customFormat="1"/>
    <row r="1935" spans="1:3" s="566" customFormat="1"/>
    <row r="1936" spans="1:3" s="566" customFormat="1"/>
    <row r="1937" spans="1:3" s="566" customFormat="1"/>
    <row r="1938" spans="1:3" s="566" customFormat="1"/>
    <row r="1939" spans="1:3" s="566" customFormat="1"/>
    <row r="1940" spans="1:3" s="566" customFormat="1"/>
    <row r="1941" spans="1:3" s="566" customFormat="1"/>
    <row r="1942" spans="1:3" s="566" customFormat="1"/>
    <row r="1943" spans="1:3" s="566" customFormat="1"/>
    <row r="1944" spans="1:3" s="566" customFormat="1"/>
    <row r="1945" spans="1:3" s="566" customFormat="1"/>
    <row r="1946" spans="1:3" s="566" customFormat="1"/>
    <row r="1947" spans="1:3" s="566" customFormat="1"/>
    <row r="1948" spans="1:3" s="566" customFormat="1"/>
    <row r="1949" spans="1:3" s="566" customFormat="1"/>
    <row r="1950" spans="1:3" s="566" customFormat="1"/>
    <row r="1951" spans="1:3" s="566" customFormat="1"/>
    <row r="1952" spans="1:3" s="566" customFormat="1"/>
    <row r="1953" spans="1:3" s="566" customFormat="1"/>
    <row r="1954" spans="1:3" s="566" customFormat="1"/>
    <row r="1955" spans="1:3" s="566" customFormat="1"/>
    <row r="1956" spans="1:3" s="566" customFormat="1"/>
    <row r="1957" spans="1:3" s="566" customFormat="1"/>
    <row r="1958" spans="1:3" s="566" customFormat="1"/>
    <row r="1959" spans="1:3" s="566" customFormat="1"/>
    <row r="1960" spans="1:3" s="566" customFormat="1"/>
    <row r="1961" spans="1:3" s="566" customFormat="1"/>
    <row r="1962" spans="1:3" s="566" customFormat="1"/>
    <row r="1963" spans="1:3" s="566" customFormat="1"/>
    <row r="1964" spans="1:3" s="566" customFormat="1"/>
    <row r="1965" spans="1:3" s="566" customFormat="1"/>
    <row r="1966" spans="1:3" s="566" customFormat="1"/>
    <row r="1967" spans="1:3" s="566" customFormat="1"/>
    <row r="1968" spans="1:3" s="566" customFormat="1"/>
    <row r="1969" spans="1:3" s="566" customFormat="1"/>
    <row r="1970" spans="1:3" s="566" customFormat="1"/>
    <row r="1971" spans="1:3" s="566" customFormat="1"/>
    <row r="1972" spans="1:3" s="566" customFormat="1"/>
    <row r="1973" spans="1:3" s="566" customFormat="1"/>
    <row r="1974" spans="1:3" s="566" customFormat="1"/>
    <row r="1975" spans="1:3" s="566" customFormat="1"/>
    <row r="1976" spans="1:3" s="566" customFormat="1"/>
    <row r="1977" spans="1:3" s="566" customFormat="1"/>
    <row r="1978" spans="1:3" s="566" customFormat="1"/>
    <row r="1979" spans="1:3" s="566" customFormat="1"/>
    <row r="1980" spans="1:3" s="566" customFormat="1"/>
    <row r="1981" spans="1:3" s="566" customFormat="1"/>
    <row r="1982" spans="1:3" s="566" customFormat="1"/>
    <row r="1983" spans="1:3" s="566" customFormat="1"/>
    <row r="1984" spans="1:3" s="566" customFormat="1"/>
    <row r="1985" spans="1:3" s="566" customFormat="1"/>
    <row r="1986" spans="1:3" s="566" customFormat="1"/>
    <row r="1987" spans="1:3" s="566" customFormat="1"/>
    <row r="1988" spans="1:3" s="566" customFormat="1"/>
    <row r="1989" spans="1:3" s="566" customFormat="1"/>
    <row r="1990" spans="1:3" s="566" customFormat="1"/>
    <row r="1991" spans="1:3" s="566" customFormat="1"/>
    <row r="1992" spans="1:3" s="566" customFormat="1"/>
    <row r="1993" spans="1:3" s="566" customFormat="1"/>
    <row r="1994" spans="1:3" s="566" customFormat="1"/>
    <row r="1995" spans="1:3" s="566" customFormat="1"/>
    <row r="1996" spans="1:3" s="566" customFormat="1"/>
    <row r="1997" spans="1:3" s="566" customFormat="1"/>
    <row r="1998" spans="1:3" s="566" customFormat="1"/>
    <row r="1999" spans="1:3" s="566" customFormat="1"/>
    <row r="2000" spans="1:3" s="566" customFormat="1"/>
    <row r="2001" spans="1:3" s="566" customFormat="1"/>
    <row r="2002" spans="1:3" s="566" customFormat="1"/>
    <row r="2003" spans="1:3" s="566" customFormat="1"/>
    <row r="2004" spans="1:3" s="566" customFormat="1"/>
    <row r="2005" spans="1:3" s="566" customFormat="1"/>
    <row r="2006" spans="1:3" s="566" customFormat="1"/>
    <row r="2007" spans="1:3" s="566" customFormat="1"/>
    <row r="2008" spans="1:3" s="566" customFormat="1"/>
    <row r="2009" spans="1:3" s="566" customFormat="1"/>
    <row r="2010" spans="1:3" s="566" customFormat="1"/>
    <row r="2011" spans="1:3" s="566" customFormat="1"/>
    <row r="2012" spans="1:3" s="566" customFormat="1"/>
    <row r="2013" spans="1:3" s="566" customFormat="1"/>
    <row r="2014" spans="1:3" s="566" customFormat="1"/>
    <row r="2015" spans="1:3" s="566" customFormat="1"/>
    <row r="2016" spans="1:3" s="566" customFormat="1"/>
    <row r="2017" spans="1:3" s="566" customFormat="1"/>
    <row r="2018" spans="1:3" s="566" customFormat="1"/>
    <row r="2019" spans="1:3" s="566" customFormat="1"/>
    <row r="2020" spans="1:3" s="566" customFormat="1"/>
    <row r="2021" spans="1:3" s="566" customFormat="1"/>
    <row r="2022" spans="1:3" s="566" customFormat="1"/>
    <row r="2023" spans="1:3" s="566" customFormat="1"/>
    <row r="2024" spans="1:3" s="566" customFormat="1"/>
    <row r="2025" spans="1:3" s="566" customFormat="1"/>
    <row r="2026" spans="1:3" s="566" customFormat="1"/>
    <row r="2027" spans="1:3" s="566" customFormat="1"/>
    <row r="2028" spans="1:3" s="566" customFormat="1"/>
    <row r="2029" spans="1:3" s="566" customFormat="1"/>
    <row r="2030" spans="1:3" s="566" customFormat="1"/>
    <row r="2031" spans="1:3" s="566" customFormat="1"/>
    <row r="2032" spans="1:3" s="566" customFormat="1"/>
    <row r="2033" spans="1:3" s="566" customFormat="1"/>
    <row r="2034" spans="1:3" s="566" customFormat="1"/>
    <row r="2035" spans="1:3" s="566" customFormat="1"/>
    <row r="2036" spans="1:3" s="566" customFormat="1"/>
    <row r="2037" spans="1:3" s="566" customFormat="1"/>
    <row r="2038" spans="1:3" s="566" customFormat="1"/>
    <row r="2039" spans="1:3" s="566" customFormat="1"/>
    <row r="2040" spans="1:3" s="566" customFormat="1"/>
    <row r="2041" spans="1:3" s="566" customFormat="1"/>
    <row r="2042" spans="1:3" s="566" customFormat="1"/>
    <row r="2043" spans="1:3" s="566" customFormat="1"/>
    <row r="2044" spans="1:3" s="566" customFormat="1"/>
    <row r="2045" spans="1:3" s="566" customFormat="1"/>
    <row r="2046" spans="1:3" s="566" customFormat="1"/>
    <row r="2047" spans="1:3" s="566" customFormat="1"/>
    <row r="2048" spans="1:3" s="566" customFormat="1"/>
    <row r="2049" spans="1:3" s="566" customFormat="1"/>
    <row r="2050" spans="1:3" s="566" customFormat="1"/>
    <row r="2051" spans="1:3" s="566" customFormat="1"/>
    <row r="2052" spans="1:3" s="566" customFormat="1"/>
    <row r="2053" spans="1:3" s="566" customFormat="1"/>
    <row r="2054" spans="1:3" s="566" customFormat="1"/>
    <row r="2055" spans="1:3" s="566" customFormat="1"/>
    <row r="2056" spans="1:3" s="566" customFormat="1"/>
    <row r="2057" spans="1:3" s="566" customFormat="1"/>
    <row r="2058" spans="1:3" s="566" customFormat="1"/>
    <row r="2059" spans="1:3" s="566" customFormat="1"/>
    <row r="2060" spans="1:3" s="566" customFormat="1"/>
    <row r="2061" spans="1:3" s="566" customFormat="1"/>
    <row r="2062" spans="1:3" s="566" customFormat="1"/>
    <row r="2063" spans="1:3" s="566" customFormat="1"/>
    <row r="2064" spans="1:3" s="566" customFormat="1"/>
    <row r="2065" spans="1:3" s="566" customFormat="1"/>
    <row r="2066" spans="1:3" s="566" customFormat="1"/>
    <row r="2067" spans="1:3" s="566" customFormat="1"/>
    <row r="2068" spans="1:3" s="566" customFormat="1"/>
    <row r="2069" spans="1:3" s="566" customFormat="1"/>
    <row r="2070" spans="1:3" s="566" customFormat="1"/>
    <row r="2071" spans="1:3" s="566" customFormat="1"/>
    <row r="2072" spans="1:3" s="566" customFormat="1"/>
    <row r="2073" spans="1:3" s="566" customFormat="1"/>
    <row r="2074" spans="1:3" s="566" customFormat="1"/>
    <row r="2075" spans="1:3" s="566" customFormat="1"/>
    <row r="2076" spans="1:3" s="566" customFormat="1"/>
    <row r="2077" spans="1:3" s="566" customFormat="1"/>
    <row r="2078" spans="1:3" s="566" customFormat="1"/>
    <row r="2079" spans="1:3" s="566" customFormat="1"/>
    <row r="2080" spans="1:3" s="566" customFormat="1"/>
    <row r="2081" spans="1:3" s="566" customFormat="1"/>
    <row r="2082" spans="1:3" s="566" customFormat="1"/>
    <row r="2083" spans="1:3" s="566" customFormat="1"/>
    <row r="2084" spans="1:3" s="566" customFormat="1"/>
    <row r="2085" spans="1:3" s="566" customFormat="1"/>
    <row r="2086" spans="1:3" s="566" customFormat="1"/>
    <row r="2087" spans="1:3" s="566" customFormat="1"/>
    <row r="2088" spans="1:3" s="566" customFormat="1"/>
    <row r="2089" spans="1:3" s="566" customFormat="1"/>
    <row r="2090" spans="1:3" s="566" customFormat="1"/>
    <row r="2091" spans="1:3" s="566" customFormat="1"/>
    <row r="2092" spans="1:3" s="566" customFormat="1"/>
    <row r="2093" spans="1:3" s="566" customFormat="1"/>
    <row r="2094" spans="1:3" s="566" customFormat="1"/>
    <row r="2095" spans="1:3" s="566" customFormat="1"/>
    <row r="2096" spans="1:3" s="566" customFormat="1"/>
    <row r="2097" spans="1:3" s="566" customFormat="1"/>
    <row r="2098" spans="1:3" s="566" customFormat="1"/>
    <row r="2099" spans="1:3" s="566" customFormat="1"/>
    <row r="2100" spans="1:3" s="566" customFormat="1"/>
    <row r="2101" spans="1:3" s="566" customFormat="1"/>
    <row r="2102" spans="1:3" s="566" customFormat="1"/>
    <row r="2103" spans="1:3" s="566" customFormat="1"/>
    <row r="2104" spans="1:3" s="566" customFormat="1"/>
    <row r="2105" spans="1:3" s="566" customFormat="1"/>
    <row r="2106" spans="1:3" s="566" customFormat="1"/>
    <row r="2107" spans="1:3" s="566" customFormat="1"/>
    <row r="2108" spans="1:3" s="566" customFormat="1"/>
    <row r="2109" spans="1:3" s="566" customFormat="1"/>
    <row r="2110" spans="1:3" s="566" customFormat="1"/>
    <row r="2111" spans="1:3" s="566" customFormat="1"/>
    <row r="2112" spans="1:3" s="566" customFormat="1"/>
    <row r="2113" spans="1:3" s="566" customFormat="1"/>
    <row r="2114" spans="1:3" s="566" customFormat="1"/>
    <row r="2115" spans="1:3" s="566" customFormat="1"/>
    <row r="2116" spans="1:3" s="566" customFormat="1"/>
    <row r="2117" spans="1:3" s="566" customFormat="1"/>
    <row r="2118" spans="1:3" s="566" customFormat="1"/>
    <row r="2119" spans="1:3" s="566" customFormat="1"/>
    <row r="2120" spans="1:3" s="566" customFormat="1"/>
    <row r="2121" spans="1:3" s="566" customFormat="1"/>
    <row r="2122" spans="1:3" s="566" customFormat="1"/>
    <row r="2123" spans="1:3" s="566" customFormat="1"/>
    <row r="2124" spans="1:3" s="566" customFormat="1"/>
    <row r="2125" spans="1:3" s="566" customFormat="1"/>
    <row r="2126" spans="1:3" s="566" customFormat="1"/>
    <row r="2127" spans="1:3" s="566" customFormat="1"/>
    <row r="2128" spans="1:3" s="566" customFormat="1"/>
    <row r="2129" spans="1:3" s="566" customFormat="1"/>
    <row r="2130" spans="1:3" s="566" customFormat="1"/>
    <row r="2131" spans="1:3" s="566" customFormat="1"/>
    <row r="2132" spans="1:3" s="566" customFormat="1"/>
    <row r="2133" spans="1:3" s="566" customFormat="1"/>
    <row r="2134" spans="1:3" s="566" customFormat="1"/>
    <row r="2135" spans="1:3" s="566" customFormat="1"/>
    <row r="2136" spans="1:3" s="566" customFormat="1"/>
    <row r="2137" spans="1:3" s="566" customFormat="1"/>
    <row r="2138" spans="1:3" s="566" customFormat="1"/>
    <row r="2139" spans="1:3" s="566" customFormat="1"/>
    <row r="2140" spans="1:3" s="566" customFormat="1"/>
    <row r="2141" spans="1:3" s="566" customFormat="1"/>
    <row r="2142" spans="1:3" s="566" customFormat="1"/>
    <row r="2143" spans="1:3" s="566" customFormat="1"/>
    <row r="2144" spans="1:3" s="566" customFormat="1"/>
    <row r="2145" spans="1:3" s="566" customFormat="1"/>
    <row r="2146" spans="1:3" s="566" customFormat="1"/>
    <row r="2147" spans="1:3" s="566" customFormat="1"/>
    <row r="2148" spans="1:3" s="566" customFormat="1"/>
    <row r="2149" spans="1:3" s="566" customFormat="1"/>
    <row r="2150" spans="1:3" s="566" customFormat="1"/>
    <row r="2151" spans="1:3" s="566" customFormat="1"/>
    <row r="2152" spans="1:3" s="566" customFormat="1"/>
    <row r="2153" spans="1:3" s="566" customFormat="1"/>
    <row r="2154" spans="1:3" s="566" customFormat="1"/>
    <row r="2155" spans="1:3" s="566" customFormat="1"/>
    <row r="2156" spans="1:3" s="566" customFormat="1"/>
    <row r="2157" spans="1:3" s="566" customFormat="1"/>
    <row r="2158" spans="1:3" s="566" customFormat="1"/>
    <row r="2159" spans="1:3" s="566" customFormat="1"/>
    <row r="2160" spans="1:3" s="566" customFormat="1"/>
    <row r="2161" spans="1:3" s="566" customFormat="1"/>
    <row r="2162" spans="1:3" s="566" customFormat="1"/>
    <row r="2163" spans="1:3" s="566" customFormat="1"/>
    <row r="2164" spans="1:3" s="566" customFormat="1"/>
    <row r="2165" spans="1:3" s="566" customFormat="1"/>
    <row r="2166" spans="1:3" s="566" customFormat="1"/>
    <row r="2167" spans="1:3" s="566" customFormat="1"/>
    <row r="2168" spans="1:3" s="566" customFormat="1"/>
    <row r="2169" spans="1:3" s="566" customFormat="1"/>
    <row r="2170" spans="1:3" s="566" customFormat="1"/>
    <row r="2171" spans="1:3" s="566" customFormat="1"/>
    <row r="2172" spans="1:3" s="566" customFormat="1"/>
    <row r="2173" spans="1:3" s="566" customFormat="1"/>
    <row r="2174" spans="1:3" s="566" customFormat="1"/>
    <row r="2175" spans="1:3" s="566" customFormat="1"/>
    <row r="2176" spans="1:3" s="566" customFormat="1"/>
    <row r="2177" spans="1:3" s="566" customFormat="1"/>
    <row r="2178" spans="1:3" s="566" customFormat="1"/>
    <row r="2179" spans="1:3" s="566" customFormat="1"/>
    <row r="2180" spans="1:3" s="566" customFormat="1"/>
    <row r="2181" spans="1:3" s="566" customFormat="1"/>
    <row r="2182" spans="1:3" s="566" customFormat="1"/>
    <row r="2183" spans="1:3" s="566" customFormat="1"/>
    <row r="2184" spans="1:3" s="566" customFormat="1"/>
    <row r="2185" spans="1:3" s="566" customFormat="1"/>
    <row r="2186" spans="1:3" s="566" customFormat="1"/>
    <row r="2187" spans="1:3" s="566" customFormat="1"/>
    <row r="2188" spans="1:3" s="566" customFormat="1"/>
    <row r="2189" spans="1:3" s="566" customFormat="1"/>
    <row r="2190" spans="1:3" s="566" customFormat="1"/>
    <row r="2191" spans="1:3" s="566" customFormat="1"/>
    <row r="2192" spans="1:3" s="566" customFormat="1"/>
    <row r="2193" spans="1:3" s="566" customFormat="1"/>
    <row r="2194" spans="1:3" s="566" customFormat="1"/>
    <row r="2195" spans="1:3" s="566" customFormat="1"/>
    <row r="2196" spans="1:3" s="566" customFormat="1"/>
    <row r="2197" spans="1:3" s="566" customFormat="1"/>
    <row r="2198" spans="1:3" s="566" customFormat="1"/>
    <row r="2199" spans="1:3" s="566" customFormat="1"/>
    <row r="2200" spans="1:3" s="566" customFormat="1"/>
    <row r="2201" spans="1:3" s="566" customFormat="1"/>
    <row r="2202" spans="1:3" s="566" customFormat="1"/>
    <row r="2203" spans="1:3" s="566" customFormat="1"/>
    <row r="2204" spans="1:3" s="566" customFormat="1"/>
    <row r="2205" spans="1:3" s="566" customFormat="1"/>
    <row r="2206" spans="1:3" s="566" customFormat="1"/>
    <row r="2207" spans="1:3" s="566" customFormat="1"/>
    <row r="2208" spans="1:3" s="566" customFormat="1"/>
    <row r="2209" spans="1:3" s="566" customFormat="1"/>
    <row r="2210" spans="1:3" s="566" customFormat="1"/>
    <row r="2211" spans="1:3" s="566" customFormat="1"/>
    <row r="2212" spans="1:3" s="566" customFormat="1"/>
    <row r="2213" spans="1:3" s="566" customFormat="1"/>
    <row r="2214" spans="1:3" s="566" customFormat="1"/>
    <row r="2215" spans="1:3" s="566" customFormat="1"/>
    <row r="2216" spans="1:3" s="566" customFormat="1"/>
    <row r="2217" spans="1:3" s="566" customFormat="1"/>
    <row r="2218" spans="1:3" s="566" customFormat="1"/>
    <row r="2219" spans="1:3" s="566" customFormat="1"/>
    <row r="2220" spans="1:3" s="566" customFormat="1"/>
    <row r="2221" spans="1:3" s="566" customFormat="1"/>
    <row r="2222" spans="1:3" s="566" customFormat="1"/>
    <row r="2223" spans="1:3" s="566" customFormat="1"/>
    <row r="2224" spans="1:3" s="566" customFormat="1"/>
    <row r="2225" spans="1:3" s="566" customFormat="1"/>
    <row r="2226" spans="1:3" s="566" customFormat="1"/>
    <row r="2227" spans="1:3" s="566" customFormat="1"/>
    <row r="2228" spans="1:3" s="566" customFormat="1"/>
    <row r="2229" spans="1:3" s="566" customFormat="1"/>
    <row r="2230" spans="1:3" s="566" customFormat="1"/>
    <row r="2231" spans="1:3" s="566" customFormat="1"/>
    <row r="2232" spans="1:3" s="566" customFormat="1"/>
    <row r="2233" spans="1:3" s="566" customFormat="1"/>
    <row r="2234" spans="1:3" s="566" customFormat="1"/>
    <row r="2235" spans="1:3" s="566" customFormat="1"/>
    <row r="2236" spans="1:3" s="566" customFormat="1"/>
    <row r="2237" spans="1:3" s="566" customFormat="1"/>
    <row r="2238" spans="1:3" s="566" customFormat="1"/>
    <row r="2239" spans="1:3" s="566" customFormat="1"/>
    <row r="2240" spans="1:3" s="566" customFormat="1"/>
    <row r="2241" spans="1:3" s="566" customFormat="1"/>
    <row r="2242" spans="1:3" s="566" customFormat="1"/>
    <row r="2243" spans="1:3" s="566" customFormat="1"/>
    <row r="2244" spans="1:3" s="566" customFormat="1"/>
    <row r="2245" spans="1:3" s="566" customFormat="1"/>
    <row r="2246" spans="1:3" s="566" customFormat="1"/>
    <row r="2247" spans="1:3" s="566" customFormat="1"/>
    <row r="2248" spans="1:3" s="566" customFormat="1"/>
    <row r="2249" spans="1:3" s="566" customFormat="1"/>
    <row r="2250" spans="1:3" s="566" customFormat="1"/>
    <row r="2251" spans="1:3" s="566" customFormat="1"/>
    <row r="2252" spans="1:3" s="566" customFormat="1"/>
    <row r="2253" spans="1:3" s="566" customFormat="1"/>
    <row r="2254" spans="1:3" s="566" customFormat="1"/>
    <row r="2255" spans="1:3" s="566" customFormat="1"/>
    <row r="2256" spans="1:3" s="566" customFormat="1"/>
    <row r="2257" spans="1:3" s="566" customFormat="1"/>
    <row r="2258" spans="1:3" s="566" customFormat="1"/>
    <row r="2259" spans="1:3" s="566" customFormat="1"/>
    <row r="2260" spans="1:3" s="566" customFormat="1"/>
    <row r="2261" spans="1:3" s="566" customFormat="1"/>
    <row r="2262" spans="1:3" s="566" customFormat="1"/>
    <row r="2263" spans="1:3" s="566" customFormat="1"/>
    <row r="2264" spans="1:3" s="566" customFormat="1"/>
    <row r="2265" spans="1:3" s="566" customFormat="1"/>
    <row r="2266" spans="1:3" s="566" customFormat="1"/>
    <row r="2267" spans="1:3" s="566" customFormat="1"/>
    <row r="2268" spans="1:3" s="566" customFormat="1"/>
    <row r="2269" spans="1:3" s="566" customFormat="1"/>
    <row r="2270" spans="1:3" s="566" customFormat="1"/>
    <row r="2271" spans="1:3" s="566" customFormat="1"/>
    <row r="2272" spans="1:3" s="566" customFormat="1"/>
    <row r="2273" spans="1:3" s="566" customFormat="1"/>
    <row r="2274" spans="1:3" s="566" customFormat="1"/>
    <row r="2275" spans="1:3" s="566" customFormat="1"/>
    <row r="2276" spans="1:3" s="566" customFormat="1"/>
    <row r="2277" spans="1:3" s="566" customFormat="1"/>
    <row r="2278" spans="1:3" s="566" customFormat="1"/>
    <row r="2279" spans="1:3" s="566" customFormat="1"/>
    <row r="2280" spans="1:3" s="566" customFormat="1"/>
    <row r="2281" spans="1:3" s="566" customFormat="1"/>
    <row r="2282" spans="1:3" s="566" customFormat="1"/>
    <row r="2283" spans="1:3" s="566" customFormat="1"/>
    <row r="2284" spans="1:3" s="566" customFormat="1"/>
    <row r="2285" spans="1:3" s="566" customFormat="1"/>
    <row r="2286" spans="1:3" s="566" customFormat="1"/>
    <row r="2287" spans="1:3" s="566" customFormat="1"/>
    <row r="2288" spans="1:3" s="566" customFormat="1"/>
    <row r="2289" spans="1:3" s="566" customFormat="1"/>
    <row r="2290" spans="1:3" s="566" customFormat="1"/>
    <row r="2291" spans="1:3" s="566" customFormat="1"/>
    <row r="2292" spans="1:3" s="566" customFormat="1"/>
    <row r="2293" spans="1:3" s="566" customFormat="1"/>
    <row r="2294" spans="1:3" s="566" customFormat="1"/>
    <row r="2295" spans="1:3" s="566" customFormat="1"/>
    <row r="2296" spans="1:3" s="566" customFormat="1"/>
    <row r="2297" spans="1:3" s="566" customFormat="1"/>
    <row r="2298" spans="1:3" s="566" customFormat="1"/>
    <row r="2299" spans="1:3" s="566" customFormat="1"/>
    <row r="2300" spans="1:3" s="566" customFormat="1"/>
    <row r="2301" spans="1:3" s="566" customFormat="1"/>
    <row r="2302" spans="1:3" s="566" customFormat="1"/>
    <row r="2303" spans="1:3" s="566" customFormat="1"/>
    <row r="2304" spans="1:3" s="566" customFormat="1"/>
    <row r="2305" spans="1:3" s="566" customFormat="1"/>
    <row r="2306" spans="1:3" s="566" customFormat="1"/>
    <row r="2307" spans="1:3" s="566" customFormat="1"/>
    <row r="2308" spans="1:3" s="566" customFormat="1"/>
    <row r="2309" spans="1:3" s="566" customFormat="1"/>
    <row r="2310" spans="1:3" s="566" customFormat="1"/>
    <row r="2311" spans="1:3" s="566" customFormat="1"/>
    <row r="2312" spans="1:3" s="566" customFormat="1"/>
    <row r="2313" spans="1:3" s="566" customFormat="1"/>
    <row r="2314" spans="1:3" s="566" customFormat="1"/>
    <row r="2315" spans="1:3" s="566" customFormat="1"/>
    <row r="2316" spans="1:3" s="566" customFormat="1"/>
    <row r="2317" spans="1:3" s="566" customFormat="1"/>
    <row r="2318" spans="1:3" s="566" customFormat="1"/>
    <row r="2319" spans="1:3" s="566" customFormat="1"/>
    <row r="2320" spans="1:3" s="566" customFormat="1"/>
    <row r="2321" spans="1:3" s="566" customFormat="1"/>
    <row r="2322" spans="1:3" s="566" customFormat="1"/>
    <row r="2323" spans="1:3" s="566" customFormat="1"/>
    <row r="2324" spans="1:3" s="566" customFormat="1"/>
    <row r="2325" spans="1:3" s="566" customFormat="1"/>
    <row r="2326" spans="1:3" s="566" customFormat="1"/>
    <row r="2327" spans="1:3" s="566" customFormat="1"/>
    <row r="2328" spans="1:3" s="566" customFormat="1"/>
    <row r="2329" spans="1:3" s="566" customFormat="1"/>
    <row r="2330" spans="1:3" s="566" customFormat="1"/>
    <row r="2331" spans="1:3" s="566" customFormat="1"/>
    <row r="2332" spans="1:3" s="566" customFormat="1"/>
    <row r="2333" spans="1:3" s="566" customFormat="1"/>
    <row r="2334" spans="1:3" s="566" customFormat="1"/>
    <row r="2335" spans="1:3" s="566" customFormat="1"/>
    <row r="2336" spans="1:3" s="566" customFormat="1"/>
    <row r="2337" spans="1:3" s="566" customFormat="1"/>
    <row r="2338" spans="1:3" s="566" customFormat="1"/>
    <row r="2339" spans="1:3" s="566" customFormat="1"/>
    <row r="2340" spans="1:3" s="566" customFormat="1"/>
    <row r="2341" spans="1:3" s="566" customFormat="1"/>
    <row r="2342" spans="1:3" s="566" customFormat="1"/>
    <row r="2343" spans="1:3" s="566" customFormat="1"/>
    <row r="2344" spans="1:3" s="566" customFormat="1"/>
    <row r="2345" spans="1:3" s="566" customFormat="1"/>
    <row r="2346" spans="1:3" s="566" customFormat="1"/>
    <row r="2347" spans="1:3" s="566" customFormat="1"/>
    <row r="2348" spans="1:3" s="566" customFormat="1"/>
    <row r="2349" spans="1:3" s="566" customFormat="1"/>
    <row r="2350" spans="1:3" s="566" customFormat="1"/>
    <row r="2351" spans="1:3" s="566" customFormat="1"/>
    <row r="2352" spans="1:3" s="566" customFormat="1"/>
    <row r="2353" spans="1:3" s="566" customFormat="1"/>
    <row r="2354" spans="1:3" s="566" customFormat="1"/>
    <row r="2355" spans="1:3" s="566" customFormat="1"/>
    <row r="2356" spans="1:3" s="566" customFormat="1"/>
    <row r="2357" spans="1:3" s="566" customFormat="1"/>
    <row r="2358" spans="1:3" s="566" customFormat="1"/>
    <row r="2359" spans="1:3" s="566" customFormat="1"/>
    <row r="2360" spans="1:3" s="566" customFormat="1"/>
    <row r="2361" spans="1:3" s="566" customFormat="1"/>
    <row r="2362" spans="1:3" s="566" customFormat="1"/>
    <row r="2363" spans="1:3" s="566" customFormat="1"/>
    <row r="2364" spans="1:3" s="566" customFormat="1"/>
    <row r="2365" spans="1:3" s="566" customFormat="1"/>
    <row r="2366" spans="1:3" s="566" customFormat="1"/>
    <row r="2367" spans="1:3" s="566" customFormat="1"/>
    <row r="2368" spans="1:3" s="566" customFormat="1"/>
    <row r="2369" spans="1:3" s="566" customFormat="1"/>
    <row r="2370" spans="1:3" s="566" customFormat="1"/>
    <row r="2371" spans="1:3" s="566" customFormat="1"/>
    <row r="2372" spans="1:3" s="566" customFormat="1"/>
    <row r="2373" spans="1:3" s="566" customFormat="1"/>
    <row r="2374" spans="1:3" s="566" customFormat="1"/>
    <row r="2375" spans="1:3" s="566" customFormat="1"/>
    <row r="2376" spans="1:3" s="566" customFormat="1"/>
    <row r="2377" spans="1:3" s="566" customFormat="1"/>
    <row r="2378" spans="1:3" s="566" customFormat="1"/>
    <row r="2379" spans="1:3" s="566" customFormat="1"/>
    <row r="2380" spans="1:3" s="566" customFormat="1"/>
    <row r="2381" spans="1:3" s="566" customFormat="1"/>
    <row r="2382" spans="1:3" s="566" customFormat="1"/>
    <row r="2383" spans="1:3" s="566" customFormat="1"/>
    <row r="2384" spans="1:3" s="566" customFormat="1"/>
    <row r="2385" spans="1:3" s="566" customFormat="1"/>
    <row r="2386" spans="1:3" s="566" customFormat="1"/>
    <row r="2387" spans="1:3" s="566" customFormat="1"/>
    <row r="2388" spans="1:3" s="566" customFormat="1"/>
    <row r="2389" spans="1:3" s="566" customFormat="1"/>
    <row r="2390" spans="1:3" s="566" customFormat="1"/>
    <row r="2391" spans="1:3" s="566" customFormat="1"/>
    <row r="2392" spans="1:3" s="566" customFormat="1"/>
    <row r="2393" spans="1:3" s="566" customFormat="1"/>
    <row r="2394" spans="1:3" s="566" customFormat="1"/>
    <row r="2395" spans="1:3" s="566" customFormat="1"/>
    <row r="2396" spans="1:3" s="566" customFormat="1"/>
    <row r="2397" spans="1:3" s="566" customFormat="1"/>
    <row r="2398" spans="1:3" s="566" customFormat="1"/>
    <row r="2399" spans="1:3" s="566" customFormat="1"/>
    <row r="2400" spans="1:3" s="566" customFormat="1"/>
    <row r="2401" spans="1:3" s="566" customFormat="1"/>
    <row r="2402" spans="1:3" s="566" customFormat="1"/>
    <row r="2403" spans="1:3" s="566" customFormat="1"/>
    <row r="2404" spans="1:3" s="566" customFormat="1"/>
    <row r="2405" spans="1:3" s="566" customFormat="1"/>
    <row r="2406" spans="1:3" s="566" customFormat="1"/>
    <row r="2407" spans="1:3" s="566" customFormat="1"/>
    <row r="2408" spans="1:3" s="566" customFormat="1"/>
    <row r="2409" spans="1:3" s="566" customFormat="1"/>
    <row r="2410" spans="1:3" s="566" customFormat="1"/>
    <row r="2411" spans="1:3" s="566" customFormat="1"/>
    <row r="2412" spans="1:3" s="566" customFormat="1"/>
    <row r="2413" spans="1:3" s="566" customFormat="1"/>
    <row r="2414" spans="1:3" s="566" customFormat="1"/>
    <row r="2415" spans="1:3" s="566" customFormat="1"/>
    <row r="2416" spans="1:3" s="566" customFormat="1"/>
    <row r="2417" spans="1:3" s="566" customFormat="1"/>
    <row r="2418" spans="1:3" s="566" customFormat="1"/>
    <row r="2419" spans="1:3" s="566" customFormat="1"/>
    <row r="2420" spans="1:3" s="566" customFormat="1"/>
    <row r="2421" spans="1:3" s="566" customFormat="1"/>
    <row r="2422" spans="1:3" s="566" customFormat="1"/>
    <row r="2423" spans="1:3" s="566" customFormat="1"/>
    <row r="2424" spans="1:3" s="566" customFormat="1"/>
    <row r="2425" spans="1:3" s="566" customFormat="1"/>
    <row r="2426" spans="1:3" s="566" customFormat="1"/>
    <row r="2427" spans="1:3" s="566" customFormat="1"/>
    <row r="2428" spans="1:3" s="566" customFormat="1"/>
    <row r="2429" spans="1:3" s="566" customFormat="1"/>
    <row r="2430" spans="1:3" s="566" customFormat="1"/>
    <row r="2431" spans="1:3" s="566" customFormat="1"/>
    <row r="2432" spans="1:3" s="566" customFormat="1"/>
    <row r="2433" spans="1:3" s="566" customFormat="1"/>
    <row r="2434" spans="1:3" s="566" customFormat="1"/>
    <row r="2435" spans="1:3" s="566" customFormat="1"/>
    <row r="2436" spans="1:3" s="566" customFormat="1"/>
    <row r="2437" spans="1:3" s="566" customFormat="1"/>
    <row r="2438" spans="1:3" s="566" customFormat="1"/>
    <row r="2439" spans="1:3" s="566" customFormat="1"/>
    <row r="2440" spans="1:3" s="566" customFormat="1"/>
    <row r="2441" spans="1:3" s="566" customFormat="1"/>
    <row r="2442" spans="1:3" s="566" customFormat="1"/>
    <row r="2443" spans="1:3" s="566" customFormat="1"/>
    <row r="2444" spans="1:3" s="566" customFormat="1"/>
    <row r="2445" spans="1:3" s="566" customFormat="1"/>
    <row r="2446" spans="1:3" s="566" customFormat="1"/>
    <row r="2447" spans="1:3" s="566" customFormat="1"/>
    <row r="2448" spans="1:3" s="566" customFormat="1"/>
    <row r="2449" spans="1:3" s="566" customFormat="1"/>
    <row r="2450" spans="1:3" s="566" customFormat="1"/>
    <row r="2451" spans="1:3" s="566" customFormat="1"/>
    <row r="2452" spans="1:3" s="566" customFormat="1"/>
    <row r="2453" spans="1:3" s="566" customFormat="1"/>
    <row r="2454" spans="1:3" s="566" customFormat="1"/>
    <row r="2455" spans="1:3" s="566" customFormat="1"/>
    <row r="2456" spans="1:3" s="566" customFormat="1"/>
    <row r="2457" spans="1:3" s="566" customFormat="1"/>
    <row r="2458" spans="1:3" s="566" customFormat="1"/>
    <row r="2459" spans="1:3" s="566" customFormat="1"/>
    <row r="2460" spans="1:3" s="566" customFormat="1"/>
    <row r="2461" spans="1:3" s="566" customFormat="1"/>
    <row r="2462" spans="1:3" s="566" customFormat="1"/>
    <row r="2463" spans="1:3" s="566" customFormat="1"/>
    <row r="2464" spans="1:3" s="566" customFormat="1"/>
    <row r="2465" spans="1:3" s="566" customFormat="1"/>
    <row r="2466" spans="1:3" s="566" customFormat="1"/>
    <row r="2467" spans="1:3" s="566" customFormat="1"/>
    <row r="2468" spans="1:3" s="566" customFormat="1"/>
    <row r="2469" spans="1:3" s="566" customFormat="1"/>
    <row r="2470" spans="1:3" s="566" customFormat="1"/>
    <row r="2471" spans="1:3" s="566" customFormat="1"/>
    <row r="2472" spans="1:3" s="566" customFormat="1"/>
    <row r="2473" spans="1:3" s="566" customFormat="1"/>
    <row r="2474" spans="1:3" s="566" customFormat="1"/>
    <row r="2475" spans="1:3" s="566" customFormat="1"/>
    <row r="2476" spans="1:3" s="566" customFormat="1"/>
    <row r="2477" spans="1:3" s="566" customFormat="1"/>
    <row r="2478" spans="1:3" s="566" customFormat="1"/>
    <row r="2479" spans="1:3" s="566" customFormat="1"/>
    <row r="2480" spans="1:3" s="566" customFormat="1"/>
    <row r="2481" spans="1:3" s="566" customFormat="1"/>
    <row r="2482" spans="1:3" s="566" customFormat="1"/>
    <row r="2483" spans="1:3" s="566" customFormat="1"/>
    <row r="2484" spans="1:3" s="566" customFormat="1"/>
    <row r="2485" spans="1:3" s="566" customFormat="1"/>
    <row r="2486" spans="1:3" s="566" customFormat="1"/>
    <row r="2487" spans="1:3" s="566" customFormat="1"/>
    <row r="2488" spans="1:3" s="566" customFormat="1"/>
    <row r="2489" spans="1:3" s="566" customFormat="1"/>
    <row r="2490" spans="1:3" s="566" customFormat="1"/>
    <row r="2491" spans="1:3" s="566" customFormat="1"/>
    <row r="2492" spans="1:3" s="566" customFormat="1"/>
    <row r="2493" spans="1:3" s="566" customFormat="1"/>
    <row r="2494" spans="1:3" s="566" customFormat="1"/>
    <row r="2495" spans="1:3" s="566" customFormat="1"/>
    <row r="2496" spans="1:3" s="566" customFormat="1"/>
    <row r="2497" spans="1:3" s="566" customFormat="1"/>
    <row r="2498" spans="1:3" s="566" customFormat="1"/>
    <row r="2499" spans="1:3" s="566" customFormat="1"/>
    <row r="2500" spans="1:3" s="566" customFormat="1"/>
    <row r="2501" spans="1:3" s="566" customFormat="1"/>
    <row r="2502" spans="1:3" s="566" customFormat="1"/>
    <row r="2503" spans="1:3" s="566" customFormat="1"/>
    <row r="2504" spans="1:3" s="566" customFormat="1"/>
    <row r="2505" spans="1:3" s="566" customFormat="1"/>
    <row r="2506" spans="1:3" s="566" customFormat="1"/>
    <row r="2507" spans="1:3" s="566" customFormat="1"/>
    <row r="2508" spans="1:3" s="566" customFormat="1"/>
    <row r="2509" spans="1:3" s="566" customFormat="1"/>
    <row r="2510" spans="1:3" s="566" customFormat="1"/>
    <row r="2511" spans="1:3" s="566" customFormat="1"/>
    <row r="2512" spans="1:3" s="566" customFormat="1"/>
    <row r="2513" spans="1:3" s="566" customFormat="1"/>
    <row r="2514" spans="1:3" s="566" customFormat="1"/>
    <row r="2515" spans="1:3" s="566" customFormat="1"/>
    <row r="2516" spans="1:3" s="566" customFormat="1"/>
    <row r="2517" spans="1:3" s="566" customFormat="1"/>
    <row r="2518" spans="1:3" s="566" customFormat="1"/>
    <row r="2519" spans="1:3" s="566" customFormat="1"/>
    <row r="2520" spans="1:3" s="566" customFormat="1"/>
    <row r="2521" spans="1:3" s="566" customFormat="1"/>
    <row r="2522" spans="1:3" s="566" customFormat="1"/>
    <row r="2523" spans="1:3" s="566" customFormat="1"/>
    <row r="2524" spans="1:3" s="566" customFormat="1"/>
    <row r="2525" spans="1:3" s="566" customFormat="1"/>
    <row r="2526" spans="1:3" s="566" customFormat="1"/>
    <row r="2527" spans="1:3" s="566" customFormat="1"/>
    <row r="2528" spans="1:3" s="566" customFormat="1"/>
    <row r="2529" spans="1:3" s="566" customFormat="1"/>
    <row r="2530" spans="1:3" s="566" customFormat="1"/>
    <row r="2531" spans="1:3" s="566" customFormat="1"/>
    <row r="2532" spans="1:3" s="566" customFormat="1"/>
    <row r="2533" spans="1:3" s="566" customFormat="1"/>
    <row r="2534" spans="1:3" s="566" customFormat="1"/>
    <row r="2535" spans="1:3" s="566" customFormat="1"/>
    <row r="2536" spans="1:3" s="566" customFormat="1"/>
    <row r="2537" spans="1:3" s="566" customFormat="1"/>
    <row r="2538" spans="1:3" s="566" customFormat="1"/>
    <row r="2539" spans="1:3" s="566" customFormat="1"/>
    <row r="2540" spans="1:3" s="566" customFormat="1"/>
    <row r="2541" spans="1:3" s="566" customFormat="1"/>
    <row r="2542" spans="1:3" s="566" customFormat="1"/>
    <row r="2543" spans="1:3" s="566" customFormat="1"/>
    <row r="2544" spans="1:3" s="566" customFormat="1"/>
    <row r="2545" spans="1:3" s="566" customFormat="1"/>
    <row r="2546" spans="1:3" s="566" customFormat="1"/>
    <row r="2547" spans="1:3" s="566" customFormat="1"/>
    <row r="2548" spans="1:3" s="566" customFormat="1"/>
    <row r="2549" spans="1:3" s="566" customFormat="1"/>
    <row r="2550" spans="1:3" s="566" customFormat="1"/>
    <row r="2551" spans="1:3" s="566" customFormat="1"/>
    <row r="2552" spans="1:3" s="566" customFormat="1"/>
    <row r="2553" spans="1:3" s="566" customFormat="1"/>
    <row r="2554" spans="1:3" s="566" customFormat="1"/>
    <row r="2555" spans="1:3" s="566" customFormat="1"/>
    <row r="2556" spans="1:3" s="566" customFormat="1"/>
    <row r="2557" spans="1:3" s="566" customFormat="1"/>
    <row r="2558" spans="1:3" s="566" customFormat="1"/>
    <row r="2559" spans="1:3" s="566" customFormat="1"/>
    <row r="2560" spans="1:3" s="566" customFormat="1"/>
    <row r="2561" spans="1:3" s="566" customFormat="1"/>
    <row r="2562" spans="1:3" s="566" customFormat="1"/>
    <row r="2563" spans="1:3" s="566" customFormat="1"/>
    <row r="2564" spans="1:3" s="566" customFormat="1"/>
    <row r="2565" spans="1:3" s="566" customFormat="1"/>
    <row r="2566" spans="1:3" s="566" customFormat="1"/>
    <row r="2567" spans="1:3" s="566" customFormat="1"/>
    <row r="2568" spans="1:3" s="566" customFormat="1"/>
    <row r="2569" spans="1:3" s="566" customFormat="1"/>
    <row r="2570" spans="1:3" s="566" customFormat="1"/>
    <row r="2571" spans="1:3" s="566" customFormat="1"/>
    <row r="2572" spans="1:3" s="566" customFormat="1"/>
    <row r="2573" spans="1:3" s="566" customFormat="1"/>
    <row r="2574" spans="1:3" s="566" customFormat="1"/>
    <row r="2575" spans="1:3" s="566" customFormat="1"/>
    <row r="2576" spans="1:3" s="566" customFormat="1"/>
    <row r="2577" spans="1:3" s="566" customFormat="1"/>
    <row r="2578" spans="1:3" s="566" customFormat="1"/>
    <row r="2579" spans="1:3" s="566" customFormat="1"/>
    <row r="2580" spans="1:3" s="566" customFormat="1"/>
    <row r="2581" spans="1:3" s="566" customFormat="1"/>
    <row r="2582" spans="1:3" s="566" customFormat="1"/>
    <row r="2583" spans="1:3" s="566" customFormat="1"/>
    <row r="2584" spans="1:3" s="566" customFormat="1"/>
    <row r="2585" spans="1:3" s="566" customFormat="1"/>
    <row r="2586" spans="1:3" s="566" customFormat="1"/>
    <row r="2587" spans="1:3" s="566" customFormat="1"/>
    <row r="2588" spans="1:3" s="566" customFormat="1"/>
    <row r="2589" spans="1:3" s="566" customFormat="1"/>
    <row r="2590" spans="1:3" s="566" customFormat="1"/>
    <row r="2591" spans="1:3" s="566" customFormat="1"/>
    <row r="2592" spans="1:3" s="566" customFormat="1"/>
    <row r="2593" spans="1:3" s="566" customFormat="1"/>
    <row r="2594" spans="1:3" s="566" customFormat="1"/>
    <row r="2595" spans="1:3" s="566" customFormat="1"/>
    <row r="2596" spans="1:3" s="566" customFormat="1"/>
    <row r="2597" spans="1:3" s="566" customFormat="1"/>
    <row r="2598" spans="1:3" s="566" customFormat="1"/>
    <row r="2599" spans="1:3" s="566" customFormat="1"/>
    <row r="2600" spans="1:3" s="566" customFormat="1"/>
    <row r="2601" spans="1:3" s="566" customFormat="1"/>
    <row r="2602" spans="1:3" s="566" customFormat="1"/>
    <row r="2603" spans="1:3" s="566" customFormat="1"/>
    <row r="2604" spans="1:3" s="566" customFormat="1"/>
    <row r="2605" spans="1:3" s="566" customFormat="1"/>
    <row r="2606" spans="1:3" s="566" customFormat="1"/>
    <row r="2607" spans="1:3" s="566" customFormat="1"/>
    <row r="2608" spans="1:3" s="566" customFormat="1"/>
    <row r="2609" spans="1:3" s="566" customFormat="1"/>
    <row r="2610" spans="1:3" s="566" customFormat="1"/>
    <row r="2611" spans="1:3" s="566" customFormat="1"/>
    <row r="2612" spans="1:3" s="566" customFormat="1"/>
    <row r="2613" spans="1:3" s="566" customFormat="1"/>
    <row r="2614" spans="1:3" s="566" customFormat="1"/>
    <row r="2615" spans="1:3" s="566" customFormat="1"/>
    <row r="2616" spans="1:3" s="566" customFormat="1"/>
    <row r="2617" spans="1:3" s="566" customFormat="1"/>
    <row r="2618" spans="1:3" s="566" customFormat="1"/>
    <row r="2619" spans="1:3" s="566" customFormat="1"/>
    <row r="2620" spans="1:3" s="566" customFormat="1"/>
    <row r="2621" spans="1:3" s="566" customFormat="1"/>
    <row r="2622" spans="1:3" s="566" customFormat="1"/>
    <row r="2623" spans="1:3" s="566" customFormat="1"/>
    <row r="2624" spans="1:3" s="566" customFormat="1"/>
    <row r="2625" spans="1:3" s="566" customFormat="1"/>
    <row r="2626" spans="1:3" s="566" customFormat="1"/>
    <row r="2627" spans="1:3" s="566" customFormat="1"/>
    <row r="2628" spans="1:3" s="566" customFormat="1"/>
    <row r="2629" spans="1:3" s="566" customFormat="1"/>
    <row r="2630" spans="1:3" s="566" customFormat="1"/>
    <row r="2631" spans="1:3" s="566" customFormat="1"/>
    <row r="2632" spans="1:3" s="566" customFormat="1"/>
    <row r="2633" spans="1:3" s="566" customFormat="1"/>
    <row r="2634" spans="1:3" s="566" customFormat="1"/>
    <row r="2635" spans="1:3" s="566" customFormat="1"/>
    <row r="2636" spans="1:3" s="566" customFormat="1"/>
    <row r="2637" spans="1:3" s="566" customFormat="1"/>
    <row r="2638" spans="1:3" s="566" customFormat="1"/>
    <row r="2639" spans="1:3" s="566" customFormat="1"/>
    <row r="2640" spans="1:3" s="566" customFormat="1"/>
    <row r="2641" spans="1:3" s="566" customFormat="1"/>
    <row r="2642" spans="1:3" s="566" customFormat="1"/>
    <row r="2643" spans="1:3" s="566" customFormat="1"/>
    <row r="2644" spans="1:3" s="566" customFormat="1"/>
    <row r="2645" spans="1:3" s="566" customFormat="1"/>
    <row r="2646" spans="1:3" s="566" customFormat="1"/>
    <row r="2647" spans="1:3" s="566" customFormat="1"/>
    <row r="2648" spans="1:3" s="566" customFormat="1"/>
    <row r="2649" spans="1:3" s="566" customFormat="1"/>
    <row r="2650" spans="1:3" s="566" customFormat="1"/>
    <row r="2651" spans="1:3" s="566" customFormat="1"/>
    <row r="2652" spans="1:3" s="566" customFormat="1"/>
    <row r="2653" spans="1:3" s="566" customFormat="1"/>
    <row r="2654" spans="1:3" s="566" customFormat="1"/>
    <row r="2655" spans="1:3" s="566" customFormat="1"/>
    <row r="2656" spans="1:3" s="566" customFormat="1"/>
    <row r="2657" spans="1:3" s="566" customFormat="1"/>
    <row r="2658" spans="1:3" s="566" customFormat="1"/>
    <row r="2659" spans="1:3" s="566" customFormat="1"/>
    <row r="2660" spans="1:3" s="566" customFormat="1"/>
    <row r="2661" spans="1:3" s="566" customFormat="1"/>
    <row r="2662" spans="1:3" s="566" customFormat="1"/>
    <row r="2663" spans="1:3" s="566" customFormat="1"/>
    <row r="2664" spans="1:3" s="566" customFormat="1"/>
    <row r="2665" spans="1:3" s="566" customFormat="1"/>
    <row r="2666" spans="1:3" s="566" customFormat="1"/>
    <row r="2667" spans="1:3" s="566" customFormat="1"/>
    <row r="2668" spans="1:3" s="566" customFormat="1"/>
    <row r="2669" spans="1:3" s="566" customFormat="1"/>
    <row r="2670" spans="1:3" s="566" customFormat="1"/>
    <row r="2671" spans="1:3" s="566" customFormat="1"/>
    <row r="2672" spans="1:3" s="566" customFormat="1"/>
    <row r="2673" spans="1:3" s="566" customFormat="1"/>
    <row r="2674" spans="1:3" s="566" customFormat="1"/>
    <row r="2675" spans="1:3" s="566" customFormat="1"/>
    <row r="2676" spans="1:3" s="566" customFormat="1"/>
    <row r="2677" spans="1:3" s="566" customFormat="1"/>
    <row r="2678" spans="1:3" s="566" customFormat="1"/>
    <row r="2679" spans="1:3" s="566" customFormat="1"/>
    <row r="2680" spans="1:3" s="566" customFormat="1"/>
    <row r="2681" spans="1:3" s="566" customFormat="1"/>
    <row r="2682" spans="1:3" s="566" customFormat="1"/>
    <row r="2683" spans="1:3" s="566" customFormat="1"/>
    <row r="2684" spans="1:3" s="566" customFormat="1"/>
    <row r="2685" spans="1:3" s="566" customFormat="1"/>
    <row r="2686" spans="1:3" s="566" customFormat="1"/>
    <row r="2687" spans="1:3" s="566" customFormat="1"/>
    <row r="2688" spans="1:3" s="566" customFormat="1"/>
    <row r="2689" spans="1:3" s="566" customFormat="1"/>
    <row r="2690" spans="1:3" s="566" customFormat="1"/>
    <row r="2691" spans="1:3" s="566" customFormat="1"/>
    <row r="2692" spans="1:3" s="566" customFormat="1"/>
    <row r="2693" spans="1:3" s="566" customFormat="1"/>
    <row r="2694" spans="1:3" s="566" customFormat="1"/>
    <row r="2695" spans="1:3" s="566" customFormat="1"/>
    <row r="2696" spans="1:3" s="566" customFormat="1"/>
    <row r="2697" spans="1:3" s="566" customFormat="1"/>
    <row r="2698" spans="1:3" s="566" customFormat="1"/>
    <row r="2699" spans="1:3" s="566" customFormat="1"/>
    <row r="2700" spans="1:3" s="566" customFormat="1"/>
    <row r="2701" spans="1:3" s="566" customFormat="1"/>
    <row r="2702" spans="1:3" s="566" customFormat="1"/>
    <row r="2703" spans="1:3" s="566" customFormat="1"/>
    <row r="2704" spans="1:3" s="566" customFormat="1"/>
    <row r="2705" spans="1:3" s="566" customFormat="1"/>
    <row r="2706" spans="1:3" s="566" customFormat="1"/>
    <row r="2707" spans="1:3" s="566" customFormat="1"/>
    <row r="2708" spans="1:3" s="566" customFormat="1"/>
    <row r="2709" spans="1:3" s="566" customFormat="1"/>
    <row r="2710" spans="1:3" s="566" customFormat="1"/>
    <row r="2711" spans="1:3" s="566" customFormat="1"/>
    <row r="2712" spans="1:3" s="566" customFormat="1"/>
    <row r="2713" spans="1:3" s="566" customFormat="1"/>
    <row r="2714" spans="1:3" s="566" customFormat="1"/>
    <row r="2715" spans="1:3" s="566" customFormat="1"/>
    <row r="2716" spans="1:3" s="566" customFormat="1"/>
    <row r="2717" spans="1:3" s="566" customFormat="1"/>
    <row r="2718" spans="1:3" s="566" customFormat="1"/>
    <row r="2719" spans="1:3" s="566" customFormat="1"/>
    <row r="2720" spans="1:3" s="566" customFormat="1"/>
    <row r="2721" spans="1:3" s="566" customFormat="1"/>
    <row r="2722" spans="1:3" s="566" customFormat="1"/>
    <row r="2723" spans="1:3" s="566" customFormat="1"/>
    <row r="2724" spans="1:3" s="566" customFormat="1"/>
    <row r="2725" spans="1:3" s="566" customFormat="1"/>
    <row r="2726" spans="1:3" s="566" customFormat="1"/>
    <row r="2727" spans="1:3" s="566" customFormat="1"/>
    <row r="2728" spans="1:3" s="566" customFormat="1"/>
    <row r="2729" spans="1:3" s="566" customFormat="1"/>
    <row r="2730" spans="1:3" s="566" customFormat="1"/>
    <row r="2731" spans="1:3" s="566" customFormat="1"/>
    <row r="2732" spans="1:3" s="566" customFormat="1"/>
    <row r="2733" spans="1:3" s="566" customFormat="1"/>
    <row r="2734" spans="1:3" s="566" customFormat="1"/>
    <row r="2735" spans="1:3" s="566" customFormat="1"/>
    <row r="2736" spans="1:3" s="566" customFormat="1"/>
    <row r="2737" spans="1:3" s="566" customFormat="1"/>
    <row r="2738" spans="1:3" s="566" customFormat="1"/>
    <row r="2739" spans="1:3" s="566" customFormat="1"/>
    <row r="2740" spans="1:3" s="566" customFormat="1"/>
    <row r="2741" spans="1:3" s="566" customFormat="1"/>
    <row r="2742" spans="1:3" s="566" customFormat="1"/>
    <row r="2743" spans="1:3" s="566" customFormat="1"/>
    <row r="2744" spans="1:3" s="566" customFormat="1"/>
    <row r="2745" spans="1:3" s="566" customFormat="1"/>
    <row r="2746" spans="1:3" s="566" customFormat="1"/>
    <row r="2747" spans="1:3" s="566" customFormat="1"/>
    <row r="2748" spans="1:3" s="566" customFormat="1"/>
    <row r="2749" spans="1:3" s="566" customFormat="1"/>
    <row r="2750" spans="1:3" s="566" customFormat="1"/>
    <row r="2751" spans="1:3" s="566" customFormat="1"/>
    <row r="2752" spans="1:3" s="566" customFormat="1"/>
    <row r="2753" spans="1:3" s="566" customFormat="1"/>
    <row r="2754" spans="1:3" s="566" customFormat="1"/>
    <row r="2755" spans="1:3" s="566" customFormat="1"/>
    <row r="2756" spans="1:3" s="566" customFormat="1"/>
    <row r="2757" spans="1:3" s="566" customFormat="1"/>
    <row r="2758" spans="1:3" s="566" customFormat="1"/>
    <row r="2759" spans="1:3" s="566" customFormat="1"/>
    <row r="2760" spans="1:3" s="566" customFormat="1"/>
    <row r="2761" spans="1:3" s="566" customFormat="1"/>
    <row r="2762" spans="1:3" s="566" customFormat="1"/>
    <row r="2763" spans="1:3" s="566" customFormat="1"/>
    <row r="2764" spans="1:3" s="566" customFormat="1"/>
    <row r="2765" spans="1:3" s="566" customFormat="1"/>
    <row r="2766" spans="1:3" s="566" customFormat="1"/>
    <row r="2767" spans="1:3" s="566" customFormat="1"/>
    <row r="2768" spans="1:3" s="566" customFormat="1"/>
    <row r="2769" spans="1:3" s="566" customFormat="1"/>
    <row r="2770" spans="1:3" s="566" customFormat="1"/>
    <row r="2771" spans="1:3" s="566" customFormat="1"/>
    <row r="2772" spans="1:3" s="566" customFormat="1"/>
    <row r="2773" spans="1:3" s="566" customFormat="1"/>
    <row r="2774" spans="1:3" s="566" customFormat="1"/>
    <row r="2775" spans="1:3" s="566" customFormat="1"/>
    <row r="2776" spans="1:3" s="566" customFormat="1"/>
    <row r="2777" spans="1:3" s="566" customFormat="1"/>
    <row r="2778" spans="1:3" s="566" customFormat="1"/>
    <row r="2779" spans="1:3" s="566" customFormat="1"/>
    <row r="2780" spans="1:3" s="566" customFormat="1"/>
    <row r="2781" spans="1:3" s="566" customFormat="1"/>
    <row r="2782" spans="1:3" s="566" customFormat="1"/>
    <row r="2783" spans="1:3" s="566" customFormat="1"/>
    <row r="2784" spans="1:3" s="566" customFormat="1"/>
    <row r="2785" spans="1:3" s="566" customFormat="1"/>
    <row r="2786" spans="1:3" s="566" customFormat="1"/>
    <row r="2787" spans="1:3" s="566" customFormat="1"/>
    <row r="2788" spans="1:3" s="566" customFormat="1"/>
    <row r="2789" spans="1:3" s="566" customFormat="1"/>
    <row r="2790" spans="1:3" s="566" customFormat="1"/>
    <row r="2791" spans="1:3" s="566" customFormat="1"/>
    <row r="2792" spans="1:3" s="566" customFormat="1"/>
    <row r="2793" spans="1:3" s="566" customFormat="1"/>
    <row r="2794" spans="1:3" s="566" customFormat="1"/>
    <row r="2795" spans="1:3" s="566" customFormat="1"/>
    <row r="2796" spans="1:3" s="566" customFormat="1"/>
    <row r="2797" spans="1:3" s="566" customFormat="1"/>
    <row r="2798" spans="1:3" s="566" customFormat="1"/>
    <row r="2799" spans="1:3" s="566" customFormat="1"/>
    <row r="2800" spans="1:3" s="566" customFormat="1"/>
    <row r="2801" spans="1:3" s="566" customFormat="1"/>
    <row r="2802" spans="1:3" s="566" customFormat="1"/>
    <row r="2803" spans="1:3" s="566" customFormat="1"/>
    <row r="2804" spans="1:3" s="566" customFormat="1"/>
    <row r="2805" spans="1:3" s="566" customFormat="1"/>
    <row r="2806" spans="1:3" s="566" customFormat="1"/>
    <row r="2807" spans="1:3" s="566" customFormat="1"/>
    <row r="2808" spans="1:3" s="566" customFormat="1"/>
    <row r="2809" spans="1:3" s="566" customFormat="1"/>
    <row r="2810" spans="1:3" s="566" customFormat="1"/>
    <row r="2811" spans="1:3" s="566" customFormat="1"/>
    <row r="2812" spans="1:3" s="566" customFormat="1"/>
    <row r="2813" spans="1:3" s="566" customFormat="1"/>
    <row r="2814" spans="1:3" s="566" customFormat="1"/>
    <row r="2815" spans="1:3" s="566" customFormat="1"/>
    <row r="2816" spans="1:3" s="566" customFormat="1"/>
    <row r="2817" spans="1:3" s="566" customFormat="1"/>
    <row r="2818" spans="1:3" s="566" customFormat="1"/>
    <row r="2819" spans="1:3" s="566" customFormat="1"/>
    <row r="2820" spans="1:3" s="566" customFormat="1"/>
    <row r="2821" spans="1:3" s="566" customFormat="1"/>
    <row r="2822" spans="1:3" s="566" customFormat="1"/>
    <row r="2823" spans="1:3" s="566" customFormat="1"/>
    <row r="2824" spans="1:3" s="566" customFormat="1"/>
    <row r="2825" spans="1:3" s="566" customFormat="1"/>
    <row r="2826" spans="1:3" s="566" customFormat="1"/>
    <row r="2827" spans="1:3" s="566" customFormat="1"/>
    <row r="2828" spans="1:3" s="566" customFormat="1"/>
    <row r="2829" spans="1:3" s="566" customFormat="1"/>
    <row r="2830" spans="1:3" s="566" customFormat="1"/>
    <row r="2831" spans="1:3" s="566" customFormat="1"/>
    <row r="2832" spans="1:3" s="566" customFormat="1"/>
    <row r="2833" spans="1:3" s="566" customFormat="1"/>
    <row r="2834" spans="1:3" s="566" customFormat="1"/>
    <row r="2835" spans="1:3" s="566" customFormat="1"/>
    <row r="2836" spans="1:3" s="566" customFormat="1"/>
    <row r="2837" spans="1:3" s="566" customFormat="1"/>
    <row r="2838" spans="1:3" s="566" customFormat="1"/>
    <row r="2839" spans="1:3" s="566" customFormat="1"/>
    <row r="2840" spans="1:3" s="566" customFormat="1"/>
    <row r="2841" spans="1:3" s="566" customFormat="1"/>
    <row r="2842" spans="1:3" s="566" customFormat="1"/>
    <row r="2843" spans="1:3" s="566" customFormat="1"/>
    <row r="2844" spans="1:3" s="566" customFormat="1"/>
    <row r="2845" spans="1:3" s="566" customFormat="1"/>
    <row r="2846" spans="1:3" s="566" customFormat="1"/>
    <row r="2847" spans="1:3" s="566" customFormat="1"/>
    <row r="2848" spans="1:3" s="566" customFormat="1"/>
    <row r="2849" spans="1:3" s="566" customFormat="1"/>
    <row r="2850" spans="1:3" s="566" customFormat="1"/>
    <row r="2851" spans="1:3" s="566" customFormat="1"/>
    <row r="2852" spans="1:3" s="566" customFormat="1"/>
    <row r="2853" spans="1:3" s="566" customFormat="1"/>
    <row r="2854" spans="1:3" s="566" customFormat="1"/>
    <row r="2855" spans="1:3" s="566" customFormat="1"/>
    <row r="2856" spans="1:3" s="566" customFormat="1"/>
    <row r="2857" spans="1:3" s="566" customFormat="1"/>
    <row r="2858" spans="1:3" s="566" customFormat="1"/>
    <row r="2859" spans="1:3" s="566" customFormat="1"/>
    <row r="2860" spans="1:3" s="566" customFormat="1"/>
    <row r="2861" spans="1:3" s="566" customFormat="1"/>
    <row r="2862" spans="1:3" s="566" customFormat="1"/>
    <row r="2863" spans="1:3" s="566" customFormat="1"/>
    <row r="2864" spans="1:3" s="566" customFormat="1"/>
    <row r="2865" spans="1:3" s="566" customFormat="1"/>
    <row r="2866" spans="1:3" s="566" customFormat="1"/>
    <row r="2867" spans="1:3" s="566" customFormat="1"/>
    <row r="2868" spans="1:3" s="566" customFormat="1"/>
    <row r="2869" spans="1:3" s="566" customFormat="1"/>
    <row r="2870" spans="1:3" s="566" customFormat="1"/>
    <row r="2871" spans="1:3" s="566" customFormat="1"/>
    <row r="2872" spans="1:3" s="566" customFormat="1"/>
    <row r="2873" spans="1:3" s="566" customFormat="1"/>
    <row r="2874" spans="1:3" s="566" customFormat="1"/>
    <row r="2875" spans="1:3" s="566" customFormat="1"/>
    <row r="2876" spans="1:3" s="566" customFormat="1"/>
    <row r="2877" spans="1:3" s="566" customFormat="1"/>
    <row r="2878" spans="1:3" s="566" customFormat="1"/>
    <row r="2879" spans="1:3" s="566" customFormat="1"/>
    <row r="2880" spans="1:3" s="566" customFormat="1"/>
    <row r="2881" spans="1:3" s="566" customFormat="1"/>
    <row r="2882" spans="1:3" s="566" customFormat="1"/>
    <row r="2883" spans="1:3" s="566" customFormat="1"/>
    <row r="2884" spans="1:3" s="566" customFormat="1"/>
    <row r="2885" spans="1:3" s="566" customFormat="1"/>
    <row r="2886" spans="1:3" s="566" customFormat="1"/>
    <row r="2887" spans="1:3" s="566" customFormat="1"/>
    <row r="2888" spans="1:3" s="566" customFormat="1"/>
    <row r="2889" spans="1:3" s="566" customFormat="1"/>
    <row r="2890" spans="1:3" s="566" customFormat="1"/>
    <row r="2891" spans="1:3" s="566" customFormat="1"/>
    <row r="2892" spans="1:3" s="566" customFormat="1"/>
    <row r="2893" spans="1:3" s="566" customFormat="1"/>
    <row r="2894" spans="1:3" s="566" customFormat="1"/>
    <row r="2895" spans="1:3" s="566" customFormat="1"/>
    <row r="2896" spans="1:3" s="566" customFormat="1"/>
    <row r="2897" spans="1:3" s="566" customFormat="1"/>
    <row r="2898" spans="1:3" s="566" customFormat="1"/>
    <row r="2899" spans="1:3" s="566" customFormat="1"/>
    <row r="2900" spans="1:3" s="566" customFormat="1"/>
    <row r="2901" spans="1:3" s="566" customFormat="1"/>
    <row r="2902" spans="1:3" s="566" customFormat="1"/>
    <row r="2903" spans="1:3" s="566" customFormat="1"/>
    <row r="2904" spans="1:3" s="566" customFormat="1"/>
    <row r="2905" spans="1:3" s="566" customFormat="1"/>
    <row r="2906" spans="1:3" s="566" customFormat="1"/>
    <row r="2907" spans="1:3" s="566" customFormat="1"/>
    <row r="2908" spans="1:3" s="566" customFormat="1"/>
    <row r="2909" spans="1:3" s="566" customFormat="1"/>
    <row r="2910" spans="1:3" s="566" customFormat="1"/>
    <row r="2911" spans="1:3" s="566" customFormat="1"/>
    <row r="2912" spans="1:3" s="566" customFormat="1"/>
    <row r="2913" spans="1:3" s="566" customFormat="1"/>
    <row r="2914" spans="1:3" s="566" customFormat="1"/>
    <row r="2915" spans="1:3" s="566" customFormat="1"/>
    <row r="2916" spans="1:3" s="566" customFormat="1"/>
    <row r="2917" spans="1:3" s="566" customFormat="1"/>
    <row r="2918" spans="1:3" s="566" customFormat="1"/>
    <row r="2919" spans="1:3" s="566" customFormat="1"/>
    <row r="2920" spans="1:3" s="566" customFormat="1"/>
    <row r="2921" spans="1:3" s="566" customFormat="1"/>
    <row r="2922" spans="1:3" s="566" customFormat="1"/>
    <row r="2923" spans="1:3" s="566" customFormat="1"/>
    <row r="2924" spans="1:3" s="566" customFormat="1"/>
    <row r="2925" spans="1:3" s="566" customFormat="1"/>
    <row r="2926" spans="1:3" s="566" customFormat="1"/>
    <row r="2927" spans="1:3" s="566" customFormat="1"/>
    <row r="2928" spans="1:3" s="566" customFormat="1"/>
    <row r="2929" spans="1:3" s="566" customFormat="1"/>
    <row r="2930" spans="1:3" s="566" customFormat="1"/>
    <row r="2931" spans="1:3" s="566" customFormat="1"/>
    <row r="2932" spans="1:3" s="566" customFormat="1"/>
    <row r="2933" spans="1:3" s="566" customFormat="1"/>
    <row r="2934" spans="1:3" s="566" customFormat="1"/>
    <row r="2935" spans="1:3" s="566" customFormat="1"/>
    <row r="2936" spans="1:3" s="566" customFormat="1"/>
    <row r="2937" spans="1:3" s="566" customFormat="1"/>
    <row r="2938" spans="1:3" s="566" customFormat="1"/>
    <row r="2939" spans="1:3" s="566" customFormat="1"/>
    <row r="2940" spans="1:3" s="566" customFormat="1"/>
    <row r="2941" spans="1:3" s="566" customFormat="1"/>
    <row r="2942" spans="1:3" s="566" customFormat="1"/>
    <row r="2943" spans="1:3" s="566" customFormat="1"/>
    <row r="2944" spans="1:3" s="566" customFormat="1"/>
    <row r="2945" spans="1:3" s="566" customFormat="1"/>
    <row r="2946" spans="1:3" s="566" customFormat="1"/>
    <row r="2947" spans="1:3" s="566" customFormat="1"/>
    <row r="2948" spans="1:3" s="566" customFormat="1"/>
    <row r="2949" spans="1:3" s="566" customFormat="1"/>
    <row r="2950" spans="1:3" s="566" customFormat="1"/>
    <row r="2951" spans="1:3" s="566" customFormat="1"/>
    <row r="2952" spans="1:3" s="566" customFormat="1"/>
    <row r="2953" spans="1:3" s="566" customFormat="1"/>
    <row r="2954" spans="1:3" s="566" customFormat="1"/>
    <row r="2955" spans="1:3" s="566" customFormat="1"/>
    <row r="2956" spans="1:3" s="566" customFormat="1"/>
    <row r="2957" spans="1:3" s="566" customFormat="1"/>
    <row r="2958" spans="1:3" s="566" customFormat="1"/>
    <row r="2959" spans="1:3" s="566" customFormat="1"/>
    <row r="2960" spans="1:3" s="566" customFormat="1"/>
    <row r="2961" spans="1:3" s="566" customFormat="1"/>
    <row r="2962" spans="1:3" s="566" customFormat="1"/>
    <row r="2963" spans="1:3" s="566" customFormat="1"/>
    <row r="2964" spans="1:3" s="566" customFormat="1"/>
    <row r="2965" spans="1:3" s="566" customFormat="1"/>
    <row r="2966" spans="1:3" s="566" customFormat="1"/>
    <row r="2967" spans="1:3" s="566" customFormat="1"/>
    <row r="2968" spans="1:3" s="566" customFormat="1"/>
    <row r="2969" spans="1:3" s="566" customFormat="1"/>
    <row r="2970" spans="1:3" s="566" customFormat="1"/>
    <row r="2971" spans="1:3" s="566" customFormat="1"/>
    <row r="2972" spans="1:3" s="566" customFormat="1"/>
    <row r="2973" spans="1:3" s="566" customFormat="1"/>
    <row r="2974" spans="1:3" s="566" customFormat="1"/>
    <row r="2975" spans="1:3" s="566" customFormat="1"/>
    <row r="2976" spans="1:3" s="566" customFormat="1"/>
    <row r="2977" spans="1:3" s="566" customFormat="1"/>
    <row r="2978" spans="1:3" s="566" customFormat="1"/>
    <row r="2979" spans="1:3" s="566" customFormat="1"/>
    <row r="2980" spans="1:3" s="566" customFormat="1"/>
    <row r="2981" spans="1:3" s="566" customFormat="1"/>
    <row r="2982" spans="1:3" s="566" customFormat="1"/>
    <row r="2983" spans="1:3" s="566" customFormat="1"/>
    <row r="2984" spans="1:3" s="566" customFormat="1"/>
    <row r="2985" spans="1:3" s="566" customFormat="1"/>
    <row r="2986" spans="1:3" s="566" customFormat="1"/>
    <row r="2987" spans="1:3" s="566" customFormat="1"/>
    <row r="2988" spans="1:3" s="566" customFormat="1"/>
    <row r="2989" spans="1:3" s="566" customFormat="1"/>
    <row r="2990" spans="1:3" s="566" customFormat="1"/>
    <row r="2991" spans="1:3" s="566" customFormat="1"/>
    <row r="2992" spans="1:3" s="566" customFormat="1"/>
    <row r="2993" spans="1:3" s="566" customFormat="1"/>
    <row r="2994" spans="1:3" s="566" customFormat="1"/>
    <row r="2995" spans="1:3" s="566" customFormat="1"/>
    <row r="2996" spans="1:3" s="566" customFormat="1"/>
    <row r="2997" spans="1:3" s="566" customFormat="1"/>
    <row r="2998" spans="1:3" s="566" customFormat="1"/>
    <row r="2999" spans="1:3" s="566" customFormat="1"/>
    <row r="3000" spans="1:3" s="566" customFormat="1"/>
    <row r="3001" spans="1:3" s="566" customFormat="1"/>
    <row r="3002" spans="1:3" s="566" customFormat="1"/>
    <row r="3003" spans="1:3" s="566" customFormat="1"/>
    <row r="3004" spans="1:3" s="566" customFormat="1"/>
    <row r="3005" spans="1:3" s="566" customFormat="1"/>
    <row r="3006" spans="1:3" s="566" customFormat="1"/>
    <row r="3007" spans="1:3" s="566" customFormat="1"/>
    <row r="3008" spans="1:3" s="566" customFormat="1"/>
    <row r="3009" spans="1:3" s="566" customFormat="1"/>
    <row r="3010" spans="1:3" s="566" customFormat="1"/>
    <row r="3011" spans="1:3" s="566" customFormat="1"/>
    <row r="3012" spans="1:3" s="566" customFormat="1"/>
    <row r="3013" spans="1:3" s="566" customFormat="1"/>
    <row r="3014" spans="1:3" s="566" customFormat="1"/>
    <row r="3015" spans="1:3" s="566" customFormat="1"/>
    <row r="3016" spans="1:3" s="566" customFormat="1"/>
    <row r="3017" spans="1:3" s="566" customFormat="1"/>
    <row r="3018" spans="1:3" s="566" customFormat="1"/>
    <row r="3019" spans="1:3" s="566" customFormat="1"/>
    <row r="3020" spans="1:3" s="566" customFormat="1"/>
    <row r="3021" spans="1:3" s="566" customFormat="1"/>
    <row r="3022" spans="1:3" s="566" customFormat="1"/>
    <row r="3023" spans="1:3" s="566" customFormat="1"/>
    <row r="3024" spans="1:3" s="566" customFormat="1"/>
    <row r="3025" spans="1:3" s="566" customFormat="1"/>
    <row r="3026" spans="1:3" s="566" customFormat="1"/>
    <row r="3027" spans="1:3" s="566" customFormat="1"/>
    <row r="3028" spans="1:3" s="566" customFormat="1"/>
    <row r="3029" spans="1:3" s="566" customFormat="1"/>
    <row r="3030" spans="1:3" s="566" customFormat="1"/>
    <row r="3031" spans="1:3" s="566" customFormat="1"/>
    <row r="3032" spans="1:3" s="566" customFormat="1"/>
    <row r="3033" spans="1:3" s="566" customFormat="1"/>
    <row r="3034" spans="1:3" s="566" customFormat="1"/>
    <row r="3035" spans="1:3" s="566" customFormat="1"/>
    <row r="3036" spans="1:3" s="566" customFormat="1"/>
    <row r="3037" spans="1:3" s="566" customFormat="1"/>
    <row r="3038" spans="1:3" s="566" customFormat="1"/>
    <row r="3039" spans="1:3" s="566" customFormat="1"/>
    <row r="3040" spans="1:3" s="566" customFormat="1"/>
    <row r="3041" spans="1:3" s="566" customFormat="1"/>
    <row r="3042" spans="1:3" s="566" customFormat="1"/>
    <row r="3043" spans="1:3" s="566" customFormat="1"/>
    <row r="3044" spans="1:3" s="566" customFormat="1"/>
    <row r="3045" spans="1:3" s="566" customFormat="1"/>
    <row r="3046" spans="1:3" s="566" customFormat="1"/>
    <row r="3047" spans="1:3" s="566" customFormat="1"/>
    <row r="3048" spans="1:3" s="566" customFormat="1"/>
    <row r="3049" spans="1:3" s="566" customFormat="1"/>
    <row r="3050" spans="1:3" s="566" customFormat="1"/>
    <row r="3051" spans="1:3" s="566" customFormat="1"/>
    <row r="3052" spans="1:3" s="566" customFormat="1"/>
    <row r="3053" spans="1:3" s="566" customFormat="1"/>
    <row r="3054" spans="1:3" s="566" customFormat="1"/>
    <row r="3055" spans="1:3" s="566" customFormat="1"/>
    <row r="3056" spans="1:3" s="566" customFormat="1"/>
    <row r="3057" spans="1:3" s="566" customFormat="1"/>
    <row r="3058" spans="1:3" s="566" customFormat="1"/>
    <row r="3059" spans="1:3" s="566" customFormat="1"/>
    <row r="3060" spans="1:3" s="566" customFormat="1"/>
    <row r="3061" spans="1:3" s="566" customFormat="1"/>
    <row r="3062" spans="1:3" s="566" customFormat="1"/>
    <row r="3063" spans="1:3" s="566" customFormat="1"/>
    <row r="3064" spans="1:3" s="566" customFormat="1"/>
    <row r="3065" spans="1:3" s="566" customFormat="1"/>
    <row r="3066" spans="1:3" s="566" customFormat="1"/>
    <row r="3067" spans="1:3" s="566" customFormat="1"/>
    <row r="3068" spans="1:3" s="566" customFormat="1"/>
    <row r="3069" spans="1:3" s="566" customFormat="1"/>
    <row r="3070" spans="1:3" s="566" customFormat="1"/>
    <row r="3071" spans="1:3" s="566" customFormat="1"/>
    <row r="3072" spans="1:3" s="566" customFormat="1"/>
    <row r="3073" spans="1:3" s="566" customFormat="1"/>
    <row r="3074" spans="1:3" s="566" customFormat="1"/>
    <row r="3075" spans="1:3" s="566" customFormat="1"/>
    <row r="3076" spans="1:3" s="566" customFormat="1"/>
    <row r="3077" spans="1:3" s="566" customFormat="1"/>
    <row r="3078" spans="1:3" s="566" customFormat="1"/>
    <row r="3079" spans="1:3" s="566" customFormat="1"/>
    <row r="3080" spans="1:3" s="566" customFormat="1"/>
    <row r="3081" spans="1:3" s="566" customFormat="1"/>
    <row r="3082" spans="1:3" s="566" customFormat="1"/>
    <row r="3083" spans="1:3" s="566" customFormat="1"/>
    <row r="3084" spans="1:3" s="566" customFormat="1"/>
    <row r="3085" spans="1:3" s="566" customFormat="1"/>
    <row r="3086" spans="1:3" s="566" customFormat="1"/>
    <row r="3087" spans="1:3" s="566" customFormat="1"/>
    <row r="3088" spans="1:3" s="566" customFormat="1"/>
    <row r="3089" spans="1:3" s="566" customFormat="1"/>
    <row r="3090" spans="1:3" s="566" customFormat="1"/>
    <row r="3091" spans="1:3" s="566" customFormat="1"/>
    <row r="3092" spans="1:3" s="566" customFormat="1"/>
    <row r="3093" spans="1:3" s="566" customFormat="1"/>
    <row r="3094" spans="1:3" s="566" customFormat="1"/>
    <row r="3095" spans="1:3" s="566" customFormat="1"/>
    <row r="3096" spans="1:3" s="566" customFormat="1"/>
    <row r="3097" spans="1:3" s="566" customFormat="1"/>
    <row r="3098" spans="1:3" s="566" customFormat="1"/>
    <row r="3099" spans="1:3" s="566" customFormat="1"/>
    <row r="3100" spans="1:3" s="566" customFormat="1"/>
    <row r="3101" spans="1:3" s="566" customFormat="1"/>
    <row r="3102" spans="1:3" s="566" customFormat="1"/>
    <row r="3103" spans="1:3" s="566" customFormat="1"/>
    <row r="3104" spans="1:3" s="566" customFormat="1"/>
    <row r="3105" spans="1:3" s="566" customFormat="1"/>
    <row r="3106" spans="1:3" s="566" customFormat="1"/>
    <row r="3107" spans="1:3" s="566" customFormat="1"/>
    <row r="3108" spans="1:3" s="566" customFormat="1"/>
    <row r="3109" spans="1:3" s="566" customFormat="1"/>
    <row r="3110" spans="1:3" s="566" customFormat="1"/>
    <row r="3111" spans="1:3" s="566" customFormat="1"/>
    <row r="3112" spans="1:3" s="566" customFormat="1"/>
    <row r="3113" spans="1:3" s="566" customFormat="1"/>
    <row r="3114" spans="1:3" s="566" customFormat="1"/>
    <row r="3115" spans="1:3" s="566" customFormat="1"/>
    <row r="3116" spans="1:3" s="566" customFormat="1"/>
    <row r="3117" spans="1:3" s="566" customFormat="1"/>
    <row r="3118" spans="1:3" s="566" customFormat="1"/>
    <row r="3119" spans="1:3" s="566" customFormat="1"/>
    <row r="3120" spans="1:3" s="566" customFormat="1"/>
    <row r="3121" spans="1:3" s="566" customFormat="1"/>
    <row r="3122" spans="1:3" s="566" customFormat="1"/>
    <row r="3123" spans="1:3" s="566" customFormat="1"/>
    <row r="3124" spans="1:3" s="566" customFormat="1"/>
    <row r="3125" spans="1:3" s="566" customFormat="1"/>
    <row r="3126" spans="1:3" s="566" customFormat="1"/>
    <row r="3127" spans="1:3" s="566" customFormat="1"/>
    <row r="3128" spans="1:3" s="566" customFormat="1"/>
    <row r="3129" spans="1:3" s="566" customFormat="1"/>
    <row r="3130" spans="1:3" s="566" customFormat="1"/>
    <row r="3131" spans="1:3" s="566" customFormat="1"/>
    <row r="3132" spans="1:3" s="566" customFormat="1"/>
    <row r="3133" spans="1:3" s="566" customFormat="1"/>
    <row r="3134" spans="1:3" s="566" customFormat="1"/>
    <row r="3135" spans="1:3" s="566" customFormat="1"/>
    <row r="3136" spans="1:3" s="566" customFormat="1"/>
    <row r="3137" spans="1:3" s="566" customFormat="1"/>
    <row r="3138" spans="1:3" s="566" customFormat="1"/>
    <row r="3139" spans="1:3" s="566" customFormat="1"/>
    <row r="3140" spans="1:3" s="566" customFormat="1"/>
    <row r="3141" spans="1:3" s="566" customFormat="1"/>
    <row r="3142" spans="1:3" s="566" customFormat="1"/>
    <row r="3143" spans="1:3" s="566" customFormat="1"/>
    <row r="3144" spans="1:3" s="566" customFormat="1"/>
    <row r="3145" spans="1:3" s="566" customFormat="1"/>
    <row r="3146" spans="1:3" s="566" customFormat="1"/>
    <row r="3147" spans="1:3" s="566" customFormat="1"/>
    <row r="3148" spans="1:3" s="566" customFormat="1"/>
    <row r="3149" spans="1:3" s="566" customFormat="1"/>
    <row r="3150" spans="1:3" s="566" customFormat="1"/>
    <row r="3151" spans="1:3" s="566" customFormat="1"/>
    <row r="3152" spans="1:3" s="566" customFormat="1"/>
    <row r="3153" spans="1:3" s="566" customFormat="1"/>
    <row r="3154" spans="1:3" s="566" customFormat="1"/>
    <row r="3155" spans="1:3" s="566" customFormat="1"/>
    <row r="3156" spans="1:3" s="566" customFormat="1"/>
    <row r="3157" spans="1:3" s="566" customFormat="1"/>
    <row r="3158" spans="1:3" s="566" customFormat="1"/>
    <row r="3159" spans="1:3" s="566" customFormat="1"/>
    <row r="3160" spans="1:3" s="566" customFormat="1"/>
    <row r="3161" spans="1:3" s="566" customFormat="1"/>
    <row r="3162" spans="1:3" s="566" customFormat="1"/>
    <row r="3163" spans="1:3" s="566" customFormat="1"/>
    <row r="3164" spans="1:3" s="566" customFormat="1"/>
    <row r="3165" spans="1:3" s="566" customFormat="1"/>
    <row r="3166" spans="1:3" s="566" customFormat="1"/>
    <row r="3167" spans="1:3" s="566" customFormat="1"/>
    <row r="3168" spans="1:3" s="566" customFormat="1"/>
    <row r="3169" spans="1:3" s="566" customFormat="1"/>
    <row r="3170" spans="1:3" s="566" customFormat="1"/>
    <row r="3171" spans="1:3" s="566" customFormat="1"/>
    <row r="3172" spans="1:3" s="566" customFormat="1"/>
    <row r="3173" spans="1:3" s="566" customFormat="1"/>
    <row r="3174" spans="1:3" s="566" customFormat="1"/>
    <row r="3175" spans="1:3" s="566" customFormat="1"/>
    <row r="3176" spans="1:3" s="566" customFormat="1"/>
    <row r="3177" spans="1:3" s="566" customFormat="1"/>
    <row r="3178" spans="1:3" s="566" customFormat="1"/>
    <row r="3179" spans="1:3" s="566" customFormat="1"/>
    <row r="3180" spans="1:3" s="566" customFormat="1"/>
    <row r="3181" spans="1:3" s="566" customFormat="1"/>
    <row r="3182" spans="1:3" s="566" customFormat="1"/>
    <row r="3183" spans="1:3" s="566" customFormat="1"/>
    <row r="3184" spans="1:3" s="566" customFormat="1"/>
    <row r="3185" spans="1:3" s="566" customFormat="1"/>
    <row r="3186" spans="1:3" s="566" customFormat="1"/>
    <row r="3187" spans="1:3" s="566" customFormat="1"/>
    <row r="3188" spans="1:3" s="566" customFormat="1"/>
    <row r="3189" spans="1:3" s="566" customFormat="1"/>
    <row r="3190" spans="1:3" s="566" customFormat="1"/>
    <row r="3191" spans="1:3" s="566" customFormat="1"/>
    <row r="3192" spans="1:3" s="566" customFormat="1"/>
    <row r="3193" spans="1:3" s="566" customFormat="1"/>
    <row r="3194" spans="1:3" s="566" customFormat="1"/>
    <row r="3195" spans="1:3" s="566" customFormat="1"/>
    <row r="3196" spans="1:3" s="566" customFormat="1"/>
    <row r="3197" spans="1:3" s="566" customFormat="1"/>
    <row r="3198" spans="1:3" s="566" customFormat="1"/>
    <row r="3199" spans="1:3" s="566" customFormat="1"/>
    <row r="3200" spans="1:3" s="566" customFormat="1"/>
    <row r="3201" spans="1:3" s="566" customFormat="1"/>
    <row r="3202" spans="1:3" s="566" customFormat="1"/>
    <row r="3203" spans="1:3" s="566" customFormat="1"/>
    <row r="3204" spans="1:3" s="566" customFormat="1"/>
    <row r="3205" spans="1:3" s="566" customFormat="1"/>
    <row r="3206" spans="1:3" s="566" customFormat="1"/>
    <row r="3207" spans="1:3" s="566" customFormat="1"/>
    <row r="3208" spans="1:3" s="566" customFormat="1"/>
    <row r="3209" spans="1:3" s="566" customFormat="1"/>
    <row r="3210" spans="1:3" s="566" customFormat="1"/>
    <row r="3211" spans="1:3" s="566" customFormat="1"/>
    <row r="3212" spans="1:3" s="566" customFormat="1"/>
    <row r="3213" spans="1:3" s="566" customFormat="1"/>
    <row r="3214" spans="1:3" s="566" customFormat="1"/>
    <row r="3215" spans="1:3" s="566" customFormat="1"/>
    <row r="3216" spans="1:3" s="566" customFormat="1"/>
    <row r="3217" spans="1:3" s="566" customFormat="1"/>
    <row r="3218" spans="1:3" s="566" customFormat="1"/>
    <row r="3219" spans="1:3" s="566" customFormat="1"/>
    <row r="3220" spans="1:3" s="566" customFormat="1"/>
    <row r="3221" spans="1:3" s="566" customFormat="1"/>
    <row r="3222" spans="1:3" s="566" customFormat="1"/>
    <row r="3223" spans="1:3" s="566" customFormat="1"/>
    <row r="3224" spans="1:3" s="566" customFormat="1"/>
    <row r="3225" spans="1:3" s="566" customFormat="1"/>
    <row r="3226" spans="1:3" s="566" customFormat="1"/>
    <row r="3227" spans="1:3" s="566" customFormat="1"/>
    <row r="3228" spans="1:3" s="566" customFormat="1"/>
    <row r="3229" spans="1:3" s="566" customFormat="1"/>
    <row r="3230" spans="1:3" s="566" customFormat="1"/>
    <row r="3231" spans="1:3" s="566" customFormat="1"/>
    <row r="3232" spans="1:3" s="566" customFormat="1"/>
    <row r="3233" spans="1:3" s="566" customFormat="1"/>
    <row r="3234" spans="1:3" s="566" customFormat="1"/>
    <row r="3235" spans="1:3" s="566" customFormat="1"/>
    <row r="3236" spans="1:3" s="566" customFormat="1"/>
    <row r="3237" spans="1:3" s="566" customFormat="1"/>
    <row r="3238" spans="1:3" s="566" customFormat="1"/>
    <row r="3239" spans="1:3" s="566" customFormat="1"/>
    <row r="3240" spans="1:3" s="566" customFormat="1"/>
    <row r="3241" spans="1:3" s="566" customFormat="1"/>
    <row r="3242" spans="1:3" s="566" customFormat="1"/>
    <row r="3243" spans="1:3" s="566" customFormat="1"/>
    <row r="3244" spans="1:3" s="566" customFormat="1"/>
    <row r="3245" spans="1:3" s="566" customFormat="1"/>
    <row r="3246" spans="1:3" s="566" customFormat="1"/>
    <row r="3247" spans="1:3" s="566" customFormat="1"/>
    <row r="3248" spans="1:3" s="566" customFormat="1"/>
    <row r="3249" spans="1:3" s="566" customFormat="1"/>
    <row r="3250" spans="1:3" s="566" customFormat="1"/>
    <row r="3251" spans="1:3" s="566" customFormat="1"/>
    <row r="3252" spans="1:3" s="566" customFormat="1"/>
    <row r="3253" spans="1:3" s="566" customFormat="1"/>
    <row r="3254" spans="1:3" s="566" customFormat="1"/>
    <row r="3255" spans="1:3" s="566" customFormat="1"/>
    <row r="3256" spans="1:3" s="566" customFormat="1"/>
    <row r="3257" spans="1:3" s="566" customFormat="1"/>
    <row r="3258" spans="1:3" s="566" customFormat="1"/>
    <row r="3259" spans="1:3" s="566" customFormat="1"/>
    <row r="3260" spans="1:3" s="566" customFormat="1"/>
    <row r="3261" spans="1:3" s="566" customFormat="1"/>
    <row r="3262" spans="1:3" s="566" customFormat="1"/>
    <row r="3263" spans="1:3" s="566" customFormat="1"/>
    <row r="3264" spans="1:3" s="566" customFormat="1"/>
    <row r="3265" spans="1:3" s="566" customFormat="1"/>
    <row r="3266" spans="1:3" s="566" customFormat="1"/>
    <row r="3267" spans="1:3" s="566" customFormat="1"/>
    <row r="3268" spans="1:3" s="566" customFormat="1"/>
    <row r="3269" spans="1:3" s="566" customFormat="1"/>
    <row r="3270" spans="1:3" s="566" customFormat="1"/>
    <row r="3271" spans="1:3" s="566" customFormat="1"/>
    <row r="3272" spans="1:3" s="566" customFormat="1"/>
    <row r="3273" spans="1:3" s="566" customFormat="1"/>
    <row r="3274" spans="1:3" s="566" customFormat="1"/>
    <row r="3275" spans="1:3" s="566" customFormat="1"/>
    <row r="3276" spans="1:3" s="566" customFormat="1"/>
    <row r="3277" spans="1:3" s="566" customFormat="1"/>
    <row r="3278" spans="1:3" s="566" customFormat="1"/>
    <row r="3279" spans="1:3" s="566" customFormat="1"/>
    <row r="3280" spans="1:3" s="566" customFormat="1"/>
    <row r="3281" spans="1:3" s="566" customFormat="1"/>
    <row r="3282" spans="1:3" s="566" customFormat="1"/>
    <row r="3283" spans="1:3" s="566" customFormat="1"/>
    <row r="3284" spans="1:3" s="566" customFormat="1"/>
    <row r="3285" spans="1:3" s="566" customFormat="1"/>
    <row r="3286" spans="1:3" s="566" customFormat="1"/>
    <row r="3287" spans="1:3" s="566" customFormat="1"/>
    <row r="3288" spans="1:3" s="566" customFormat="1"/>
    <row r="3289" spans="1:3" s="566" customFormat="1"/>
    <row r="3290" spans="1:3" s="566" customFormat="1"/>
    <row r="3291" spans="1:3" s="566" customFormat="1"/>
    <row r="3292" spans="1:3" s="566" customFormat="1"/>
    <row r="3293" spans="1:3" s="566" customFormat="1"/>
    <row r="3294" spans="1:3" s="566" customFormat="1"/>
    <row r="3295" spans="1:3" s="566" customFormat="1"/>
    <row r="3296" spans="1:3" s="566" customFormat="1"/>
    <row r="3297" spans="1:3" s="566" customFormat="1"/>
    <row r="3298" spans="1:3" s="566" customFormat="1"/>
    <row r="3299" spans="1:3" s="566" customFormat="1"/>
    <row r="3300" spans="1:3" s="566" customFormat="1"/>
    <row r="3301" spans="1:3" s="566" customFormat="1"/>
    <row r="3302" spans="1:3" s="566" customFormat="1"/>
    <row r="3303" spans="1:3" s="566" customFormat="1"/>
    <row r="3304" spans="1:3" s="566" customFormat="1"/>
    <row r="3305" spans="1:3" s="566" customFormat="1"/>
    <row r="3306" spans="1:3" s="566" customFormat="1"/>
    <row r="3307" spans="1:3" s="566" customFormat="1"/>
    <row r="3308" spans="1:3" s="566" customFormat="1"/>
    <row r="3309" spans="1:3" s="566" customFormat="1"/>
    <row r="3310" spans="1:3" s="566" customFormat="1"/>
    <row r="3311" spans="1:3" s="566" customFormat="1"/>
    <row r="3312" spans="1:3" s="566" customFormat="1"/>
    <row r="3313" spans="1:3" s="566" customFormat="1"/>
    <row r="3314" spans="1:3" s="566" customFormat="1"/>
    <row r="3315" spans="1:3" s="566" customFormat="1"/>
    <row r="3316" spans="1:3" s="566" customFormat="1"/>
    <row r="3317" spans="1:3" s="566" customFormat="1"/>
    <row r="3318" spans="1:3" s="566" customFormat="1"/>
    <row r="3319" spans="1:3" s="566" customFormat="1"/>
    <row r="3320" spans="1:3" s="566" customFormat="1"/>
    <row r="3321" spans="1:3" s="566" customFormat="1"/>
    <row r="3322" spans="1:3" s="566" customFormat="1"/>
    <row r="3323" spans="1:3" s="566" customFormat="1"/>
    <row r="3324" spans="1:3" s="566" customFormat="1"/>
    <row r="3325" spans="1:3" s="566" customFormat="1"/>
    <row r="3326" spans="1:3" s="566" customFormat="1"/>
    <row r="3327" spans="1:3" s="566" customFormat="1"/>
    <row r="3328" spans="1:3" s="566" customFormat="1"/>
    <row r="3329" spans="1:3" s="566" customFormat="1"/>
    <row r="3330" spans="1:3" s="566" customFormat="1"/>
    <row r="3331" spans="1:3" s="566" customFormat="1"/>
    <row r="3332" spans="1:3" s="566" customFormat="1"/>
    <row r="3333" spans="1:3" s="566" customFormat="1"/>
    <row r="3334" spans="1:3" s="566" customFormat="1"/>
    <row r="3335" spans="1:3" s="566" customFormat="1"/>
    <row r="3336" spans="1:3" s="566" customFormat="1"/>
    <row r="3337" spans="1:3" s="566" customFormat="1"/>
    <row r="3338" spans="1:3" s="566" customFormat="1"/>
    <row r="3339" spans="1:3" s="566" customFormat="1"/>
    <row r="3340" spans="1:3" s="566" customFormat="1"/>
    <row r="3341" spans="1:3" s="566" customFormat="1"/>
    <row r="3342" spans="1:3" s="566" customFormat="1"/>
    <row r="3343" spans="1:3" s="566" customFormat="1"/>
    <row r="3344" spans="1:3" s="566" customFormat="1"/>
    <row r="3345" spans="1:3" s="566" customFormat="1"/>
    <row r="3346" spans="1:3" s="566" customFormat="1"/>
    <row r="3347" spans="1:3" s="566" customFormat="1"/>
    <row r="3348" spans="1:3" s="566" customFormat="1"/>
    <row r="3349" spans="1:3" s="566" customFormat="1"/>
    <row r="3350" spans="1:3" s="566" customFormat="1"/>
    <row r="3351" spans="1:3" s="566" customFormat="1"/>
    <row r="3352" spans="1:3" s="566" customFormat="1"/>
    <row r="3353" spans="1:3" s="566" customFormat="1"/>
    <row r="3354" spans="1:3" s="566" customFormat="1"/>
    <row r="3355" spans="1:3" s="566" customFormat="1"/>
    <row r="3356" spans="1:3" s="566" customFormat="1"/>
    <row r="3357" spans="1:3" s="566" customFormat="1"/>
    <row r="3358" spans="1:3" s="566" customFormat="1"/>
    <row r="3359" spans="1:3" s="566" customFormat="1"/>
    <row r="3360" spans="1:3" s="566" customFormat="1"/>
    <row r="3361" spans="1:3" s="566" customFormat="1"/>
    <row r="3362" spans="1:3" s="566" customFormat="1"/>
    <row r="3363" spans="1:3" s="566" customFormat="1"/>
    <row r="3364" spans="1:3" s="566" customFormat="1"/>
    <row r="3365" spans="1:3" s="566" customFormat="1"/>
    <row r="3366" spans="1:3" s="566" customFormat="1"/>
    <row r="3367" spans="1:3" s="566" customFormat="1"/>
    <row r="3368" spans="1:3" s="566" customFormat="1"/>
    <row r="3369" spans="1:3" s="566" customFormat="1"/>
    <row r="3370" spans="1:3" s="566" customFormat="1"/>
    <row r="3371" spans="1:3" s="566" customFormat="1"/>
    <row r="3372" spans="1:3" s="566" customFormat="1"/>
    <row r="3373" spans="1:3" s="566" customFormat="1"/>
    <row r="3374" spans="1:3" s="566" customFormat="1"/>
    <row r="3375" spans="1:3" s="566" customFormat="1"/>
    <row r="3376" spans="1:3" s="566" customFormat="1"/>
    <row r="3377" spans="1:3" s="566" customFormat="1"/>
    <row r="3378" spans="1:3" s="566" customFormat="1"/>
    <row r="3379" spans="1:3" s="566" customFormat="1"/>
    <row r="3380" spans="1:3" s="566" customFormat="1"/>
    <row r="3381" spans="1:3" s="566" customFormat="1"/>
    <row r="3382" spans="1:3" s="566" customFormat="1"/>
    <row r="3383" spans="1:3" s="566" customFormat="1"/>
    <row r="3384" spans="1:3" s="566" customFormat="1"/>
    <row r="3385" spans="1:3" s="566" customFormat="1"/>
    <row r="3386" spans="1:3" s="566" customFormat="1"/>
    <row r="3387" spans="1:3" s="566" customFormat="1"/>
    <row r="3388" spans="1:3" s="566" customFormat="1"/>
    <row r="3389" spans="1:3" s="566" customFormat="1"/>
    <row r="3390" spans="1:3" s="566" customFormat="1"/>
    <row r="3391" spans="1:3" s="566" customFormat="1"/>
    <row r="3392" spans="1:3" s="566" customFormat="1"/>
    <row r="3393" spans="1:3" s="566" customFormat="1"/>
    <row r="3394" spans="1:3" s="566" customFormat="1"/>
    <row r="3395" spans="1:3" s="566" customFormat="1"/>
    <row r="3396" spans="1:3" s="566" customFormat="1"/>
    <row r="3397" spans="1:3" s="566" customFormat="1"/>
    <row r="3398" spans="1:3" s="566" customFormat="1"/>
    <row r="3399" spans="1:3" s="566" customFormat="1"/>
    <row r="3400" spans="1:3" s="566" customFormat="1"/>
    <row r="3401" spans="1:3" s="566" customFormat="1"/>
    <row r="3402" spans="1:3" s="566" customFormat="1"/>
    <row r="3403" spans="1:3" s="566" customFormat="1"/>
    <row r="3404" spans="1:3" s="566" customFormat="1"/>
    <row r="3405" spans="1:3" s="566" customFormat="1"/>
    <row r="3406" spans="1:3" s="566" customFormat="1"/>
    <row r="3407" spans="1:3" s="566" customFormat="1"/>
    <row r="3408" spans="1:3" s="566" customFormat="1"/>
    <row r="3409" spans="1:3" s="566" customFormat="1"/>
    <row r="3410" spans="1:3" s="566" customFormat="1"/>
    <row r="3411" spans="1:3" s="566" customFormat="1"/>
    <row r="3412" spans="1:3" s="566" customFormat="1"/>
    <row r="3413" spans="1:3" s="566" customFormat="1"/>
    <row r="3414" spans="1:3" s="566" customFormat="1"/>
    <row r="3415" spans="1:3" s="566" customFormat="1"/>
    <row r="3416" spans="1:3" s="566" customFormat="1"/>
    <row r="3417" spans="1:3" s="566" customFormat="1"/>
    <row r="3418" spans="1:3" s="566" customFormat="1"/>
    <row r="3419" spans="1:3" s="566" customFormat="1"/>
    <row r="3420" spans="1:3" s="566" customFormat="1"/>
    <row r="3421" spans="1:3" s="566" customFormat="1"/>
    <row r="3422" spans="1:3" s="566" customFormat="1"/>
    <row r="3423" spans="1:3" s="566" customFormat="1"/>
    <row r="3424" spans="1:3" s="566" customFormat="1"/>
    <row r="3425" spans="1:3" s="566" customFormat="1"/>
    <row r="3426" spans="1:3" s="566" customFormat="1"/>
    <row r="3427" spans="1:3" s="566" customFormat="1"/>
    <row r="3428" spans="1:3" s="566" customFormat="1"/>
    <row r="3429" spans="1:3" s="566" customFormat="1"/>
    <row r="3430" spans="1:3" s="566" customFormat="1"/>
    <row r="3431" spans="1:3" s="566" customFormat="1"/>
    <row r="3432" spans="1:3" s="566" customFormat="1"/>
    <row r="3433" spans="1:3" s="566" customFormat="1"/>
    <row r="3434" spans="1:3" s="566" customFormat="1"/>
    <row r="3435" spans="1:3" s="566" customFormat="1"/>
    <row r="3436" spans="1:3" s="566" customFormat="1"/>
    <row r="3437" spans="1:3" s="566" customFormat="1"/>
    <row r="3438" spans="1:3" s="566" customFormat="1"/>
    <row r="3439" spans="1:3" s="566" customFormat="1"/>
    <row r="3440" spans="1:3" s="566" customFormat="1"/>
    <row r="3441" spans="1:3" s="566" customFormat="1"/>
    <row r="3442" spans="1:3" s="566" customFormat="1"/>
    <row r="3443" spans="1:3" s="566" customFormat="1"/>
    <row r="3444" spans="1:3" s="566" customFormat="1"/>
    <row r="3445" spans="1:3" s="566" customFormat="1"/>
    <row r="3446" spans="1:3" s="566" customFormat="1"/>
    <row r="3447" spans="1:3" s="566" customFormat="1"/>
    <row r="3448" spans="1:3" s="566" customFormat="1"/>
    <row r="3449" spans="1:3" s="566" customFormat="1"/>
    <row r="3450" spans="1:3" s="566" customFormat="1"/>
    <row r="3451" spans="1:3" s="566" customFormat="1"/>
    <row r="3452" spans="1:3" s="566" customFormat="1"/>
    <row r="3453" spans="1:3" s="566" customFormat="1"/>
    <row r="3454" spans="1:3" s="566" customFormat="1"/>
    <row r="3455" spans="1:3" s="566" customFormat="1"/>
    <row r="3456" spans="1:3" s="566" customFormat="1"/>
    <row r="3457" spans="1:3" s="566" customFormat="1"/>
    <row r="3458" spans="1:3" s="566" customFormat="1"/>
    <row r="3459" spans="1:3" s="566" customFormat="1"/>
    <row r="3460" spans="1:3" s="566" customFormat="1"/>
    <row r="3461" spans="1:3" s="566" customFormat="1"/>
    <row r="3462" spans="1:3" s="566" customFormat="1"/>
    <row r="3463" spans="1:3" s="566" customFormat="1"/>
    <row r="3464" spans="1:3" s="566" customFormat="1"/>
    <row r="3465" spans="1:3" s="566" customFormat="1"/>
    <row r="3466" spans="1:3" s="566" customFormat="1"/>
    <row r="3467" spans="1:3" s="566" customFormat="1"/>
    <row r="3468" spans="1:3" s="566" customFormat="1"/>
    <row r="3469" spans="1:3" s="566" customFormat="1"/>
    <row r="3470" spans="1:3" s="566" customFormat="1"/>
    <row r="3471" spans="1:3" s="566" customFormat="1"/>
    <row r="3472" spans="1:3" s="566" customFormat="1"/>
    <row r="3473" spans="1:3" s="566" customFormat="1"/>
    <row r="3474" spans="1:3" s="566" customFormat="1"/>
    <row r="3475" spans="1:3" s="566" customFormat="1"/>
    <row r="3476" spans="1:3" s="566" customFormat="1"/>
    <row r="3477" spans="1:3" s="566" customFormat="1"/>
    <row r="3478" spans="1:3" s="566" customFormat="1"/>
    <row r="3479" spans="1:3" s="566" customFormat="1"/>
    <row r="3480" spans="1:3" s="566" customFormat="1"/>
    <row r="3481" spans="1:3" s="566" customFormat="1"/>
    <row r="3482" spans="1:3" s="566" customFormat="1"/>
    <row r="3483" spans="1:3" s="566" customFormat="1"/>
    <row r="3484" spans="1:3" s="566" customFormat="1"/>
    <row r="3485" spans="1:3" s="566" customFormat="1"/>
    <row r="3486" spans="1:3" s="566" customFormat="1"/>
    <row r="3487" spans="1:3" s="566" customFormat="1"/>
    <row r="3488" spans="1:3" s="566" customFormat="1"/>
    <row r="3489" spans="1:3" s="566" customFormat="1"/>
    <row r="3490" spans="1:3" s="566" customFormat="1"/>
    <row r="3491" spans="1:3" s="566" customFormat="1"/>
    <row r="3492" spans="1:3" s="566" customFormat="1"/>
    <row r="3493" spans="1:3" s="566" customFormat="1"/>
    <row r="3494" spans="1:3" s="566" customFormat="1"/>
    <row r="3495" spans="1:3" s="566" customFormat="1"/>
    <row r="3496" spans="1:3" s="566" customFormat="1"/>
    <row r="3497" spans="1:3" s="566" customFormat="1"/>
    <row r="3498" spans="1:3" s="566" customFormat="1"/>
    <row r="3499" spans="1:3" s="566" customFormat="1"/>
    <row r="3500" spans="1:3" s="566" customFormat="1"/>
    <row r="3501" spans="1:3" s="566" customFormat="1"/>
    <row r="3502" spans="1:3" s="566" customFormat="1"/>
    <row r="3503" spans="1:3" s="566" customFormat="1"/>
    <row r="3504" spans="1:3" s="566" customFormat="1"/>
    <row r="3505" spans="1:3" s="566" customFormat="1"/>
    <row r="3506" spans="1:3" s="566" customFormat="1"/>
    <row r="3507" spans="1:3" s="566" customFormat="1"/>
    <row r="3508" spans="1:3" s="566" customFormat="1"/>
    <row r="3509" spans="1:3" s="566" customFormat="1"/>
    <row r="3510" spans="1:3" s="566" customFormat="1"/>
    <row r="3511" spans="1:3" s="566" customFormat="1"/>
    <row r="3512" spans="1:3" s="566" customFormat="1"/>
    <row r="3513" spans="1:3" s="566" customFormat="1"/>
    <row r="3514" spans="1:3" s="566" customFormat="1"/>
    <row r="3515" spans="1:3" s="566" customFormat="1"/>
    <row r="3516" spans="1:3" s="566" customFormat="1"/>
    <row r="3517" spans="1:3" s="566" customFormat="1"/>
    <row r="3518" spans="1:3" s="566" customFormat="1"/>
    <row r="3519" spans="1:3" s="566" customFormat="1"/>
    <row r="3520" spans="1:3" s="566" customFormat="1"/>
    <row r="3521" spans="1:3" s="566" customFormat="1"/>
    <row r="3522" spans="1:3" s="566" customFormat="1"/>
    <row r="3523" spans="1:3" s="566" customFormat="1"/>
    <row r="3524" spans="1:3" s="566" customFormat="1"/>
    <row r="3525" spans="1:3" s="566" customFormat="1"/>
    <row r="3526" spans="1:3" s="566" customFormat="1"/>
    <row r="3527" spans="1:3" s="566" customFormat="1"/>
    <row r="3528" spans="1:3" s="566" customFormat="1"/>
    <row r="3529" spans="1:3" s="566" customFormat="1"/>
    <row r="3530" spans="1:3" s="566" customFormat="1"/>
    <row r="3531" spans="1:3" s="566" customFormat="1"/>
    <row r="3532" spans="1:3" s="566" customFormat="1"/>
    <row r="3533" spans="1:3" s="566" customFormat="1"/>
    <row r="3534" spans="1:3" s="566" customFormat="1"/>
    <row r="3535" spans="1:3" s="566" customFormat="1"/>
    <row r="3536" spans="1:3" s="566" customFormat="1"/>
    <row r="3537" spans="1:3" s="566" customFormat="1"/>
    <row r="3538" spans="1:3" s="566" customFormat="1"/>
    <row r="3539" spans="1:3" s="566" customFormat="1"/>
    <row r="3540" spans="1:3" s="566" customFormat="1"/>
    <row r="3541" spans="1:3" s="566" customFormat="1"/>
    <row r="3542" spans="1:3" s="566" customFormat="1"/>
    <row r="3543" spans="1:3" s="566" customFormat="1"/>
    <row r="3544" spans="1:3" s="566" customFormat="1"/>
    <row r="3545" spans="1:3" s="566" customFormat="1"/>
    <row r="3546" spans="1:3" s="566" customFormat="1"/>
    <row r="3547" spans="1:3" s="566" customFormat="1"/>
    <row r="3548" spans="1:3" s="566" customFormat="1"/>
    <row r="3549" spans="1:3" s="566" customFormat="1"/>
    <row r="3550" spans="1:3" s="566" customFormat="1"/>
    <row r="3551" spans="1:3" s="566" customFormat="1"/>
    <row r="3552" spans="1:3" s="566" customFormat="1"/>
    <row r="3553" spans="1:3" s="566" customFormat="1"/>
    <row r="3554" spans="1:3" s="566" customFormat="1"/>
    <row r="3555" spans="1:3" s="566" customFormat="1"/>
    <row r="3556" spans="1:3" s="566" customFormat="1"/>
    <row r="3557" spans="1:3" s="566" customFormat="1"/>
    <row r="3558" spans="1:3" s="566" customFormat="1"/>
    <row r="3559" spans="1:3" s="566" customFormat="1"/>
    <row r="3560" spans="1:3" s="566" customFormat="1"/>
    <row r="3561" spans="1:3" s="566" customFormat="1"/>
    <row r="3562" spans="1:3" s="566" customFormat="1"/>
    <row r="3563" spans="1:3" s="566" customFormat="1"/>
    <row r="3564" spans="1:3" s="566" customFormat="1"/>
    <row r="3565" spans="1:3" s="566" customFormat="1"/>
    <row r="3566" spans="1:3" s="566" customFormat="1"/>
    <row r="3567" spans="1:3" s="566" customFormat="1"/>
    <row r="3568" spans="1:3" s="566" customFormat="1"/>
    <row r="3569" spans="1:3" s="566" customFormat="1"/>
    <row r="3570" spans="1:3" s="566" customFormat="1"/>
    <row r="3571" spans="1:3" s="566" customFormat="1"/>
    <row r="3572" spans="1:3" s="566" customFormat="1"/>
    <row r="3573" spans="1:3" s="566" customFormat="1"/>
    <row r="3574" spans="1:3" s="566" customFormat="1"/>
    <row r="3575" spans="1:3" s="566" customFormat="1"/>
    <row r="3576" spans="1:3" s="566" customFormat="1"/>
    <row r="3577" spans="1:3" s="566" customFormat="1"/>
    <row r="3578" spans="1:3" s="566" customFormat="1"/>
    <row r="3579" spans="1:3" s="566" customFormat="1"/>
    <row r="3580" spans="1:3" s="566" customFormat="1"/>
    <row r="3581" spans="1:3" s="566" customFormat="1"/>
    <row r="3582" spans="1:3" s="566" customFormat="1"/>
    <row r="3583" spans="1:3" s="566" customFormat="1"/>
    <row r="3584" spans="1:3" s="566" customFormat="1"/>
    <row r="3585" spans="1:3" s="566" customFormat="1"/>
    <row r="3586" spans="1:3" s="566" customFormat="1"/>
    <row r="3587" spans="1:3" s="566" customFormat="1"/>
    <row r="3588" spans="1:3" s="566" customFormat="1"/>
    <row r="3589" spans="1:3" s="566" customFormat="1"/>
    <row r="3590" spans="1:3" s="566" customFormat="1"/>
    <row r="3591" spans="1:3" s="566" customFormat="1"/>
    <row r="3592" spans="1:3" s="566" customFormat="1"/>
    <row r="3593" spans="1:3" s="566" customFormat="1"/>
    <row r="3594" spans="1:3" s="566" customFormat="1"/>
    <row r="3595" spans="1:3" s="566" customFormat="1"/>
    <row r="3596" spans="1:3" s="566" customFormat="1"/>
    <row r="3597" spans="1:3" s="566" customFormat="1"/>
    <row r="3598" spans="1:3" s="566" customFormat="1"/>
    <row r="3599" spans="1:3" s="566" customFormat="1"/>
    <row r="3600" spans="1:3" s="566" customFormat="1"/>
    <row r="3601" spans="1:3" s="566" customFormat="1"/>
    <row r="3602" spans="1:3" s="566" customFormat="1"/>
    <row r="3603" spans="1:3" s="566" customFormat="1"/>
    <row r="3604" spans="1:3" s="566" customFormat="1"/>
    <row r="3605" spans="1:3" s="566" customFormat="1"/>
    <row r="3606" spans="1:3" s="566" customFormat="1"/>
    <row r="3607" spans="1:3" s="566" customFormat="1"/>
    <row r="3608" spans="1:3" s="566" customFormat="1"/>
    <row r="3609" spans="1:3" s="566" customFormat="1"/>
    <row r="3610" spans="1:3" s="566" customFormat="1"/>
    <row r="3611" spans="1:3" s="566" customFormat="1"/>
    <row r="3612" spans="1:3" s="566" customFormat="1"/>
    <row r="3613" spans="1:3" s="566" customFormat="1"/>
    <row r="3614" spans="1:3" s="566" customFormat="1"/>
    <row r="3615" spans="1:3" s="566" customFormat="1"/>
    <row r="3616" spans="1:3" s="566" customFormat="1"/>
    <row r="3617" spans="1:3" s="566" customFormat="1"/>
    <row r="3618" spans="1:3" s="566" customFormat="1"/>
    <row r="3619" spans="1:3" s="566" customFormat="1"/>
    <row r="3620" spans="1:3" s="566" customFormat="1"/>
    <row r="3621" spans="1:3" s="566" customFormat="1"/>
    <row r="3622" spans="1:3" s="566" customFormat="1"/>
    <row r="3623" spans="1:3" s="566" customFormat="1"/>
    <row r="3624" spans="1:3" s="566" customFormat="1"/>
    <row r="3625" spans="1:3" s="566" customFormat="1"/>
    <row r="3626" spans="1:3" s="566" customFormat="1"/>
    <row r="3627" spans="1:3" s="566" customFormat="1"/>
    <row r="3628" spans="1:3" s="566" customFormat="1"/>
    <row r="3629" spans="1:3" s="566" customFormat="1"/>
    <row r="3630" spans="1:3" s="566" customFormat="1"/>
    <row r="3631" spans="1:3" s="566" customFormat="1"/>
    <row r="3632" spans="1:3" s="566" customFormat="1"/>
    <row r="3633" spans="1:3" s="566" customFormat="1"/>
    <row r="3634" spans="1:3" s="566" customFormat="1"/>
    <row r="3635" spans="1:3" s="566" customFormat="1"/>
    <row r="3636" spans="1:3" s="566" customFormat="1"/>
    <row r="3637" spans="1:3" s="566" customFormat="1"/>
    <row r="3638" spans="1:3" s="566" customFormat="1"/>
    <row r="3639" spans="1:3" s="566" customFormat="1"/>
    <row r="3640" spans="1:3" s="566" customFormat="1"/>
    <row r="3641" spans="1:3" s="566" customFormat="1"/>
    <row r="3642" spans="1:3" s="566" customFormat="1"/>
    <row r="3643" spans="1:3" s="566" customFormat="1"/>
    <row r="3644" spans="1:3" s="566" customFormat="1"/>
    <row r="3645" spans="1:3" s="566" customFormat="1"/>
    <row r="3646" spans="1:3" s="566" customFormat="1"/>
    <row r="3647" spans="1:3" s="566" customFormat="1"/>
    <row r="3648" spans="1:3" s="566" customFormat="1"/>
    <row r="3649" spans="1:3" s="566" customFormat="1"/>
    <row r="3650" spans="1:3" s="566" customFormat="1"/>
    <row r="3651" spans="1:3" s="566" customFormat="1"/>
    <row r="3652" spans="1:3" s="566" customFormat="1"/>
    <row r="3653" spans="1:3" s="566" customFormat="1"/>
    <row r="3654" spans="1:3" s="566" customFormat="1"/>
    <row r="3655" spans="1:3" s="566" customFormat="1"/>
    <row r="3656" spans="1:3" s="566" customFormat="1"/>
    <row r="3657" spans="1:3" s="566" customFormat="1"/>
    <row r="3658" spans="1:3" s="566" customFormat="1"/>
    <row r="3659" spans="1:3" s="566" customFormat="1"/>
    <row r="3660" spans="1:3" s="566" customFormat="1"/>
    <row r="3661" spans="1:3" s="566" customFormat="1"/>
    <row r="3662" spans="1:3" s="566" customFormat="1"/>
    <row r="3663" spans="1:3" s="566" customFormat="1"/>
    <row r="3664" spans="1:3" s="566" customFormat="1"/>
    <row r="3665" spans="1:3" s="566" customFormat="1"/>
    <row r="3666" spans="1:3" s="566" customFormat="1"/>
    <row r="3667" spans="1:3" s="566" customFormat="1"/>
    <row r="3668" spans="1:3" s="566" customFormat="1"/>
    <row r="3669" spans="1:3" s="566" customFormat="1"/>
    <row r="3670" spans="1:3" s="566" customFormat="1"/>
    <row r="3671" spans="1:3" s="566" customFormat="1"/>
    <row r="3672" spans="1:3" s="566" customFormat="1"/>
    <row r="3673" spans="1:3" s="566" customFormat="1"/>
    <row r="3674" spans="1:3" s="566" customFormat="1"/>
    <row r="3675" spans="1:3" s="566" customFormat="1"/>
    <row r="3676" spans="1:3" s="566" customFormat="1"/>
    <row r="3677" spans="1:3" s="566" customFormat="1"/>
    <row r="3678" spans="1:3" s="566" customFormat="1"/>
    <row r="3679" spans="1:3" s="566" customFormat="1"/>
    <row r="3680" spans="1:3" s="566" customFormat="1"/>
    <row r="3681" spans="1:3" s="566" customFormat="1"/>
    <row r="3682" spans="1:3" s="566" customFormat="1"/>
    <row r="3683" spans="1:3" s="566" customFormat="1"/>
    <row r="3684" spans="1:3" s="566" customFormat="1"/>
    <row r="3685" spans="1:3" s="566" customFormat="1"/>
    <row r="3686" spans="1:3" s="566" customFormat="1"/>
    <row r="3687" spans="1:3" s="566" customFormat="1"/>
    <row r="3688" spans="1:3" s="566" customFormat="1"/>
    <row r="3689" spans="1:3" s="566" customFormat="1"/>
    <row r="3690" spans="1:3" s="566" customFormat="1"/>
    <row r="3691" spans="1:3" s="566" customFormat="1"/>
    <row r="3692" spans="1:3" s="566" customFormat="1"/>
    <row r="3693" spans="1:3" s="566" customFormat="1"/>
    <row r="3694" spans="1:3" s="566" customFormat="1"/>
    <row r="3695" spans="1:3" s="566" customFormat="1"/>
    <row r="3696" spans="1:3" s="566" customFormat="1"/>
    <row r="3697" spans="1:3" s="566" customFormat="1"/>
    <row r="3698" spans="1:3" s="566" customFormat="1"/>
    <row r="3699" spans="1:3" s="566" customFormat="1"/>
    <row r="3700" spans="1:3" s="566" customFormat="1"/>
    <row r="3701" spans="1:3" s="566" customFormat="1"/>
    <row r="3702" spans="1:3" s="566" customFormat="1"/>
    <row r="3703" spans="1:3" s="566" customFormat="1"/>
    <row r="3704" spans="1:3" s="566" customFormat="1"/>
    <row r="3705" spans="1:3" s="566" customFormat="1"/>
    <row r="3706" spans="1:3" s="566" customFormat="1"/>
    <row r="3707" spans="1:3" s="566" customFormat="1"/>
    <row r="3708" spans="1:3" s="566" customFormat="1"/>
    <row r="3709" spans="1:3" s="566" customFormat="1"/>
    <row r="3710" spans="1:3" s="566" customFormat="1"/>
    <row r="3711" spans="1:3" s="566" customFormat="1"/>
    <row r="3712" spans="1:3" s="566" customFormat="1"/>
    <row r="3713" spans="1:3" s="566" customFormat="1"/>
    <row r="3714" spans="1:3" s="566" customFormat="1"/>
    <row r="3715" spans="1:3" s="566" customFormat="1"/>
    <row r="3716" spans="1:3" s="566" customFormat="1"/>
    <row r="3717" spans="1:3" s="566" customFormat="1"/>
    <row r="3718" spans="1:3" s="566" customFormat="1"/>
    <row r="3719" spans="1:3" s="566" customFormat="1"/>
    <row r="3720" spans="1:3" s="566" customFormat="1"/>
    <row r="3721" spans="1:3" s="566" customFormat="1"/>
    <row r="3722" spans="1:3" s="566" customFormat="1"/>
    <row r="3723" spans="1:3" s="566" customFormat="1"/>
    <row r="3724" spans="1:3" s="566" customFormat="1"/>
    <row r="3725" spans="1:3" s="566" customFormat="1"/>
    <row r="3726" spans="1:3" s="566" customFormat="1"/>
    <row r="3727" spans="1:3" s="566" customFormat="1"/>
    <row r="3728" spans="1:3" s="566" customFormat="1"/>
    <row r="3729" spans="1:3" s="566" customFormat="1"/>
    <row r="3730" spans="1:3" s="566" customFormat="1"/>
    <row r="3731" spans="1:3" s="566" customFormat="1"/>
    <row r="3732" spans="1:3" s="566" customFormat="1"/>
    <row r="3733" spans="1:3" s="566" customFormat="1"/>
    <row r="3734" spans="1:3" s="566" customFormat="1"/>
    <row r="3735" spans="1:3" s="566" customFormat="1"/>
    <row r="3736" spans="1:3" s="566" customFormat="1"/>
    <row r="3737" spans="1:3" s="566" customFormat="1"/>
    <row r="3738" spans="1:3" s="566" customFormat="1"/>
    <row r="3739" spans="1:3" s="566" customFormat="1"/>
    <row r="3740" spans="1:3" s="566" customFormat="1"/>
    <row r="3741" spans="1:3" s="566" customFormat="1"/>
    <row r="3742" spans="1:3" s="566" customFormat="1"/>
    <row r="3743" spans="1:3" s="566" customFormat="1"/>
    <row r="3744" spans="1:3" s="566" customFormat="1"/>
    <row r="3745" spans="1:3" s="566" customFormat="1"/>
    <row r="3746" spans="1:3" s="566" customFormat="1"/>
    <row r="3747" spans="1:3" s="566" customFormat="1"/>
    <row r="3748" spans="1:3" s="566" customFormat="1"/>
    <row r="3749" spans="1:3" s="566" customFormat="1"/>
    <row r="3750" spans="1:3" s="566" customFormat="1"/>
    <row r="3751" spans="1:3" s="566" customFormat="1"/>
    <row r="3752" spans="1:3" s="566" customFormat="1"/>
    <row r="3753" spans="1:3" s="566" customFormat="1"/>
    <row r="3754" spans="1:3" s="566" customFormat="1"/>
    <row r="3755" spans="1:3" s="566" customFormat="1"/>
    <row r="3756" spans="1:3" s="566" customFormat="1"/>
    <row r="3757" spans="1:3" s="566" customFormat="1"/>
    <row r="3758" spans="1:3" s="566" customFormat="1"/>
    <row r="3759" spans="1:3" s="566" customFormat="1"/>
    <row r="3760" spans="1:3" s="566" customFormat="1"/>
    <row r="3761" spans="1:3" s="566" customFormat="1"/>
    <row r="3762" spans="1:3" s="566" customFormat="1"/>
    <row r="3763" spans="1:3" s="566" customFormat="1"/>
    <row r="3764" spans="1:3" s="566" customFormat="1"/>
    <row r="3765" spans="1:3" s="566" customFormat="1"/>
    <row r="3766" spans="1:3" s="566" customFormat="1"/>
    <row r="3767" spans="1:3" s="566" customFormat="1"/>
    <row r="3768" spans="1:3" s="566" customFormat="1"/>
    <row r="3769" spans="1:3" s="566" customFormat="1"/>
    <row r="3770" spans="1:3" s="566" customFormat="1"/>
    <row r="3771" spans="1:3" s="566" customFormat="1"/>
    <row r="3772" spans="1:3" s="566" customFormat="1"/>
    <row r="3773" spans="1:3" s="566" customFormat="1"/>
    <row r="3774" spans="1:3" s="566" customFormat="1"/>
    <row r="3775" spans="1:3" s="566" customFormat="1"/>
    <row r="3776" spans="1:3" s="566" customFormat="1"/>
    <row r="3777" spans="1:3" s="566" customFormat="1"/>
    <row r="3778" spans="1:3" s="566" customFormat="1"/>
    <row r="3779" spans="1:3" s="566" customFormat="1"/>
    <row r="3780" spans="1:3" s="566" customFormat="1"/>
    <row r="3781" spans="1:3" s="566" customFormat="1"/>
    <row r="3782" spans="1:3" s="566" customFormat="1"/>
    <row r="3783" spans="1:3" s="566" customFormat="1"/>
    <row r="3784" spans="1:3" s="566" customFormat="1"/>
    <row r="3785" spans="1:3" s="566" customFormat="1"/>
    <row r="3786" spans="1:3" s="566" customFormat="1"/>
    <row r="3787" spans="1:3" s="566" customFormat="1"/>
    <row r="3788" spans="1:3" s="566" customFormat="1"/>
    <row r="3789" spans="1:3" s="566" customFormat="1"/>
    <row r="3790" spans="1:3" s="566" customFormat="1"/>
    <row r="3791" spans="1:3" s="566" customFormat="1"/>
    <row r="3792" spans="1:3" s="566" customFormat="1"/>
    <row r="3793" spans="1:3" s="566" customFormat="1"/>
    <row r="3794" spans="1:3" s="566" customFormat="1"/>
    <row r="3795" spans="1:3" s="566" customFormat="1"/>
    <row r="3796" spans="1:3" s="566" customFormat="1"/>
    <row r="3797" spans="1:3" s="566" customFormat="1"/>
    <row r="3798" spans="1:3" s="566" customFormat="1"/>
    <row r="3799" spans="1:3" s="566" customFormat="1"/>
    <row r="3800" spans="1:3" s="566" customFormat="1"/>
    <row r="3801" spans="1:3" s="566" customFormat="1"/>
    <row r="3802" spans="1:3" s="566" customFormat="1"/>
    <row r="3803" spans="1:3" s="566" customFormat="1"/>
    <row r="3804" spans="1:3" s="566" customFormat="1"/>
    <row r="3805" spans="1:3" s="566" customFormat="1"/>
    <row r="3806" spans="1:3" s="566" customFormat="1"/>
    <row r="3807" spans="1:3" s="566" customFormat="1"/>
    <row r="3808" spans="1:3" s="566" customFormat="1"/>
    <row r="3809" spans="1:3" s="566" customFormat="1"/>
    <row r="3810" spans="1:3" s="566" customFormat="1"/>
    <row r="3811" spans="1:3" s="566" customFormat="1"/>
    <row r="3812" spans="1:3" s="566" customFormat="1"/>
    <row r="3813" spans="1:3" s="566" customFormat="1"/>
    <row r="3814" spans="1:3" s="566" customFormat="1"/>
    <row r="3815" spans="1:3" s="566" customFormat="1"/>
    <row r="3816" spans="1:3" s="566" customFormat="1"/>
    <row r="3817" spans="1:3" s="566" customFormat="1"/>
    <row r="3818" spans="1:3" s="566" customFormat="1"/>
    <row r="3819" spans="1:3" s="566" customFormat="1"/>
    <row r="3820" spans="1:3" s="566" customFormat="1"/>
    <row r="3821" spans="1:3" s="566" customFormat="1"/>
    <row r="3822" spans="1:3" s="566" customFormat="1"/>
    <row r="3823" spans="1:3" s="566" customFormat="1"/>
    <row r="3824" spans="1:3" s="566" customFormat="1"/>
    <row r="3825" spans="1:3" s="566" customFormat="1"/>
    <row r="3826" spans="1:3" s="566" customFormat="1"/>
    <row r="3827" spans="1:3" s="566" customFormat="1"/>
    <row r="3828" spans="1:3" s="566" customFormat="1"/>
    <row r="3829" spans="1:3" s="566" customFormat="1"/>
    <row r="3830" spans="1:3" s="566" customFormat="1"/>
    <row r="3831" spans="1:3" s="566" customFormat="1"/>
    <row r="3832" spans="1:3" s="566" customFormat="1"/>
    <row r="3833" spans="1:3" s="566" customFormat="1"/>
    <row r="3834" spans="1:3" s="566" customFormat="1"/>
    <row r="3835" spans="1:3" s="566" customFormat="1"/>
    <row r="3836" spans="1:3" s="566" customFormat="1"/>
    <row r="3837" spans="1:3" s="566" customFormat="1"/>
    <row r="3838" spans="1:3" s="566" customFormat="1"/>
    <row r="3839" spans="1:3" s="566" customFormat="1"/>
    <row r="3840" spans="1:3" s="566" customFormat="1"/>
    <row r="3841" spans="1:3" s="566" customFormat="1"/>
    <row r="3842" spans="1:3" s="566" customFormat="1"/>
    <row r="3843" spans="1:3" s="566" customFormat="1"/>
    <row r="3844" spans="1:3" s="566" customFormat="1"/>
    <row r="3845" spans="1:3" s="566" customFormat="1"/>
    <row r="3846" spans="1:3" s="566" customFormat="1"/>
    <row r="3847" spans="1:3" s="566" customFormat="1"/>
    <row r="3848" spans="1:3" s="566" customFormat="1"/>
    <row r="3849" spans="1:3" s="566" customFormat="1"/>
    <row r="3850" spans="1:3" s="566" customFormat="1"/>
    <row r="3851" spans="1:3" s="566" customFormat="1"/>
    <row r="3852" spans="1:3" s="566" customFormat="1"/>
    <row r="3853" spans="1:3" s="566" customFormat="1"/>
    <row r="3854" spans="1:3" s="566" customFormat="1"/>
    <row r="3855" spans="1:3" s="566" customFormat="1"/>
    <row r="3856" spans="1:3" s="566" customFormat="1"/>
    <row r="3857" spans="1:3" s="566" customFormat="1"/>
    <row r="3858" spans="1:3" s="566" customFormat="1"/>
    <row r="3859" spans="1:3" s="566" customFormat="1"/>
    <row r="3860" spans="1:3" s="566" customFormat="1"/>
    <row r="3861" spans="1:3" s="566" customFormat="1"/>
    <row r="3862" spans="1:3" s="566" customFormat="1"/>
    <row r="3863" spans="1:3" s="566" customFormat="1"/>
    <row r="3864" spans="1:3" s="566" customFormat="1"/>
    <row r="3865" spans="1:3" s="566" customFormat="1"/>
    <row r="3866" spans="1:3" s="566" customFormat="1"/>
    <row r="3867" spans="1:3" s="566" customFormat="1"/>
    <row r="3868" spans="1:3" s="566" customFormat="1"/>
    <row r="3869" spans="1:3" s="566" customFormat="1"/>
    <row r="3870" spans="1:3" s="566" customFormat="1"/>
    <row r="3871" spans="1:3" s="566" customFormat="1"/>
    <row r="3872" spans="1:3" s="566" customFormat="1"/>
    <row r="3873" spans="1:3" s="566" customFormat="1"/>
    <row r="3874" spans="1:3" s="566" customFormat="1"/>
    <row r="3875" spans="1:3" s="566" customFormat="1"/>
    <row r="3876" spans="1:3" s="566" customFormat="1"/>
    <row r="3877" spans="1:3" s="566" customFormat="1"/>
    <row r="3878" spans="1:3" s="566" customFormat="1"/>
    <row r="3879" spans="1:3" s="566" customFormat="1"/>
    <row r="3880" spans="1:3" s="566" customFormat="1"/>
    <row r="3881" spans="1:3" s="566" customFormat="1"/>
    <row r="3882" spans="1:3" s="566" customFormat="1"/>
    <row r="3883" spans="1:3" s="566" customFormat="1"/>
    <row r="3884" spans="1:3" s="566" customFormat="1"/>
    <row r="3885" spans="1:3" s="566" customFormat="1"/>
    <row r="3886" spans="1:3" s="566" customFormat="1"/>
    <row r="3887" spans="1:3" s="566" customFormat="1"/>
    <row r="3888" spans="1:3" s="566" customFormat="1"/>
    <row r="3889" spans="1:3" s="566" customFormat="1"/>
    <row r="3890" spans="1:3" s="566" customFormat="1"/>
    <row r="3891" spans="1:3" s="566" customFormat="1"/>
    <row r="3892" spans="1:3" s="566" customFormat="1"/>
    <row r="3893" spans="1:3" s="566" customFormat="1"/>
    <row r="3894" spans="1:3" s="566" customFormat="1"/>
    <row r="3895" spans="1:3" s="566" customFormat="1"/>
    <row r="3896" spans="1:3" s="566" customFormat="1"/>
    <row r="3897" spans="1:3" s="566" customFormat="1"/>
    <row r="3898" spans="1:3" s="566" customFormat="1"/>
    <row r="3899" spans="1:3" s="566" customFormat="1"/>
    <row r="3900" spans="1:3" s="566" customFormat="1"/>
    <row r="3901" spans="1:3" s="566" customFormat="1"/>
    <row r="3902" spans="1:3" s="566" customFormat="1"/>
    <row r="3903" spans="1:3" s="566" customFormat="1"/>
    <row r="3904" spans="1:3" s="566" customFormat="1"/>
    <row r="3905" spans="1:3" s="566" customFormat="1"/>
    <row r="3906" spans="1:3" s="566" customFormat="1"/>
    <row r="3907" spans="1:3" s="566" customFormat="1"/>
    <row r="3908" spans="1:3" s="566" customFormat="1"/>
    <row r="3909" spans="1:3" s="566" customFormat="1"/>
    <row r="3910" spans="1:3" s="566" customFormat="1"/>
    <row r="3911" spans="1:3" s="566" customFormat="1"/>
    <row r="3912" spans="1:3" s="566" customFormat="1"/>
    <row r="3913" spans="1:3" s="566" customFormat="1"/>
    <row r="3914" spans="1:3" s="566" customFormat="1"/>
    <row r="3915" spans="1:3" s="566" customFormat="1"/>
    <row r="3916" spans="1:3" s="566" customFormat="1"/>
    <row r="3917" spans="1:3" s="566" customFormat="1"/>
    <row r="3918" spans="1:3" s="566" customFormat="1"/>
    <row r="3919" spans="1:3" s="566" customFormat="1"/>
    <row r="3920" spans="1:3" s="566" customFormat="1"/>
    <row r="3921" spans="1:3" s="566" customFormat="1"/>
    <row r="3922" spans="1:3" s="566" customFormat="1"/>
    <row r="3923" spans="1:3" s="566" customFormat="1"/>
    <row r="3924" spans="1:3" s="566" customFormat="1"/>
    <row r="3925" spans="1:3" s="566" customFormat="1"/>
    <row r="3926" spans="1:3" s="566" customFormat="1"/>
    <row r="3927" spans="1:3" s="566" customFormat="1"/>
    <row r="3928" spans="1:3" s="566" customFormat="1"/>
    <row r="3929" spans="1:3" s="566" customFormat="1"/>
    <row r="3930" spans="1:3" s="566" customFormat="1"/>
    <row r="3931" spans="1:3" s="566" customFormat="1"/>
    <row r="3932" spans="1:3" s="566" customFormat="1"/>
    <row r="3933" spans="1:3" s="566" customFormat="1"/>
    <row r="3934" spans="1:3" s="566" customFormat="1"/>
    <row r="3935" spans="1:3" s="566" customFormat="1"/>
    <row r="3936" spans="1:3" s="566" customFormat="1"/>
    <row r="3937" spans="1:3" s="566" customFormat="1"/>
    <row r="3938" spans="1:3" s="566" customFormat="1"/>
    <row r="3939" spans="1:3" s="566" customFormat="1"/>
    <row r="3940" spans="1:3" s="566" customFormat="1"/>
    <row r="3941" spans="1:3" s="566" customFormat="1"/>
    <row r="3942" spans="1:3" s="566" customFormat="1"/>
    <row r="3943" spans="1:3" s="566" customFormat="1"/>
    <row r="3944" spans="1:3" s="566" customFormat="1"/>
    <row r="3945" spans="1:3" s="566" customFormat="1"/>
    <row r="3946" spans="1:3" s="566" customFormat="1"/>
    <row r="3947" spans="1:3" s="566" customFormat="1"/>
    <row r="3948" spans="1:3" s="566" customFormat="1"/>
    <row r="3949" spans="1:3" s="566" customFormat="1"/>
    <row r="3950" spans="1:3" s="566" customFormat="1"/>
    <row r="3951" spans="1:3" s="566" customFormat="1"/>
    <row r="3952" spans="1:3" s="566" customFormat="1"/>
    <row r="3953" spans="1:3" s="566" customFormat="1"/>
    <row r="3954" spans="1:3" s="566" customFormat="1"/>
    <row r="3955" spans="1:3" s="566" customFormat="1"/>
    <row r="3956" spans="1:3" s="566" customFormat="1"/>
    <row r="3957" spans="1:3" s="566" customFormat="1"/>
    <row r="3958" spans="1:3" s="566" customFormat="1"/>
    <row r="3959" spans="1:3" s="566" customFormat="1"/>
    <row r="3960" spans="1:3" s="566" customFormat="1"/>
    <row r="3961" spans="1:3" s="566" customFormat="1"/>
    <row r="3962" spans="1:3" s="566" customFormat="1"/>
    <row r="3963" spans="1:3" s="566" customFormat="1"/>
    <row r="3964" spans="1:3" s="566" customFormat="1"/>
    <row r="3965" spans="1:3" s="566" customFormat="1"/>
    <row r="3966" spans="1:3" s="566" customFormat="1"/>
    <row r="3967" spans="1:3" s="566" customFormat="1"/>
    <row r="3968" spans="1:3" s="566" customFormat="1"/>
    <row r="3969" spans="1:3" s="566" customFormat="1"/>
    <row r="3970" spans="1:3" s="566" customFormat="1"/>
    <row r="3971" spans="1:3" s="566" customFormat="1"/>
    <row r="3972" spans="1:3" s="566" customFormat="1"/>
    <row r="3973" spans="1:3" s="566" customFormat="1"/>
    <row r="3974" spans="1:3" s="566" customFormat="1"/>
    <row r="3975" spans="1:3" s="566" customFormat="1"/>
    <row r="3976" spans="1:3" s="566" customFormat="1"/>
    <row r="3977" spans="1:3" s="566" customFormat="1"/>
    <row r="3978" spans="1:3" s="566" customFormat="1"/>
    <row r="3979" spans="1:3" s="566" customFormat="1"/>
    <row r="3980" spans="1:3" s="566" customFormat="1"/>
    <row r="3981" spans="1:3" s="566" customFormat="1"/>
    <row r="3982" spans="1:3" s="566" customFormat="1"/>
    <row r="3983" spans="1:3" s="566" customFormat="1"/>
    <row r="3984" spans="1:3" s="566" customFormat="1"/>
    <row r="3985" spans="1:3" s="566" customFormat="1"/>
    <row r="3986" spans="1:3" s="566" customFormat="1"/>
    <row r="3987" spans="1:3" s="566" customFormat="1"/>
    <row r="3988" spans="1:3" s="566" customFormat="1"/>
    <row r="3989" spans="1:3" s="566" customFormat="1"/>
    <row r="3990" spans="1:3" s="566" customFormat="1"/>
    <row r="3991" spans="1:3" s="566" customFormat="1"/>
    <row r="3992" spans="1:3" s="566" customFormat="1"/>
    <row r="3993" spans="1:3" s="566" customFormat="1"/>
    <row r="3994" spans="1:3" s="566" customFormat="1"/>
    <row r="3995" spans="1:3" s="566" customFormat="1"/>
    <row r="3996" spans="1:3" s="566" customFormat="1"/>
    <row r="3997" spans="1:3" s="566" customFormat="1"/>
    <row r="3998" spans="1:3" s="566" customFormat="1"/>
    <row r="3999" spans="1:3" s="566" customFormat="1"/>
    <row r="4000" spans="1:3" s="566" customFormat="1"/>
    <row r="4001" spans="1:3" s="566" customFormat="1"/>
    <row r="4002" spans="1:3" s="566" customFormat="1"/>
    <row r="4003" spans="1:3" s="566" customFormat="1"/>
    <row r="4004" spans="1:3" s="566" customFormat="1"/>
    <row r="4005" spans="1:3" s="566" customFormat="1"/>
    <row r="4006" spans="1:3" s="566" customFormat="1"/>
    <row r="4007" spans="1:3" s="566" customFormat="1"/>
    <row r="4008" spans="1:3" s="566" customFormat="1"/>
    <row r="4009" spans="1:3" s="566" customFormat="1"/>
    <row r="4010" spans="1:3" s="566" customFormat="1"/>
    <row r="4011" spans="1:3" s="566" customFormat="1"/>
    <row r="4012" spans="1:3" s="566" customFormat="1"/>
    <row r="4013" spans="1:3" s="566" customFormat="1"/>
    <row r="4014" spans="1:3" s="566" customFormat="1"/>
    <row r="4015" spans="1:3" s="566" customFormat="1"/>
    <row r="4016" spans="1:3" s="566" customFormat="1"/>
    <row r="4017" spans="1:3" s="566" customFormat="1"/>
    <row r="4018" spans="1:3" s="566" customFormat="1"/>
    <row r="4019" spans="1:3" s="566" customFormat="1"/>
    <row r="4020" spans="1:3" s="566" customFormat="1"/>
    <row r="4021" spans="1:3" s="566" customFormat="1"/>
    <row r="4022" spans="1:3" s="566" customFormat="1"/>
    <row r="4023" spans="1:3" s="566" customFormat="1"/>
    <row r="4024" spans="1:3" s="566" customFormat="1"/>
    <row r="4025" spans="1:3" s="566" customFormat="1"/>
    <row r="4026" spans="1:3" s="566" customFormat="1"/>
    <row r="4027" spans="1:3" s="566" customFormat="1"/>
    <row r="4028" spans="1:3" s="566" customFormat="1"/>
    <row r="4029" spans="1:3" s="566" customFormat="1"/>
    <row r="4030" spans="1:3" s="566" customFormat="1"/>
    <row r="4031" spans="1:3" s="566" customFormat="1"/>
    <row r="4032" spans="1:3" s="566" customFormat="1"/>
    <row r="4033" spans="1:3" s="566" customFormat="1"/>
    <row r="4034" spans="1:3" s="566" customFormat="1"/>
    <row r="4035" spans="1:3" s="566" customFormat="1"/>
    <row r="4036" spans="1:3" s="566" customFormat="1"/>
    <row r="4037" spans="1:3" s="566" customFormat="1"/>
    <row r="4038" spans="1:3" s="566" customFormat="1"/>
    <row r="4039" spans="1:3" s="566" customFormat="1"/>
    <row r="4040" spans="1:3" s="566" customFormat="1"/>
    <row r="4041" spans="1:3" s="566" customFormat="1"/>
    <row r="4042" spans="1:3" s="566" customFormat="1"/>
    <row r="4043" spans="1:3" s="566" customFormat="1"/>
    <row r="4044" spans="1:3" s="566" customFormat="1"/>
    <row r="4045" spans="1:3" s="566" customFormat="1"/>
    <row r="4046" spans="1:3" s="566" customFormat="1"/>
    <row r="4047" spans="1:3" s="566" customFormat="1"/>
    <row r="4048" spans="1:3" s="566" customFormat="1"/>
    <row r="4049" spans="1:3" s="566" customFormat="1"/>
    <row r="4050" spans="1:3" s="566" customFormat="1"/>
    <row r="4051" spans="1:3" s="566" customFormat="1"/>
    <row r="4052" spans="1:3" s="566" customFormat="1"/>
    <row r="4053" spans="1:3" s="566" customFormat="1"/>
    <row r="4054" spans="1:3" s="566" customFormat="1"/>
    <row r="4055" spans="1:3" s="566" customFormat="1"/>
    <row r="4056" spans="1:3" s="566" customFormat="1"/>
    <row r="4057" spans="1:3" s="566" customFormat="1"/>
    <row r="4058" spans="1:3" s="566" customFormat="1"/>
    <row r="4059" spans="1:3" s="566" customFormat="1"/>
    <row r="4060" spans="1:3" s="566" customFormat="1"/>
    <row r="4061" spans="1:3" s="566" customFormat="1"/>
    <row r="4062" spans="1:3" s="566" customFormat="1"/>
    <row r="4063" spans="1:3" s="566" customFormat="1"/>
    <row r="4064" spans="1:3" s="566" customFormat="1"/>
    <row r="4065" spans="1:3" s="566" customFormat="1"/>
    <row r="4066" spans="1:3" s="566" customFormat="1"/>
    <row r="4067" spans="1:3" s="566" customFormat="1"/>
    <row r="4068" spans="1:3" s="566" customFormat="1"/>
    <row r="4069" spans="1:3" s="566" customFormat="1"/>
    <row r="4070" spans="1:3" s="566" customFormat="1"/>
    <row r="4071" spans="1:3" s="566" customFormat="1"/>
    <row r="4072" spans="1:3" s="566" customFormat="1"/>
    <row r="4073" spans="1:3" s="566" customFormat="1"/>
    <row r="4074" spans="1:3" s="566" customFormat="1"/>
    <row r="4075" spans="1:3" s="566" customFormat="1"/>
    <row r="4076" spans="1:3" s="566" customFormat="1"/>
    <row r="4077" spans="1:3" s="566" customFormat="1"/>
    <row r="4078" spans="1:3" s="566" customFormat="1"/>
    <row r="4079" spans="1:3" s="566" customFormat="1"/>
    <row r="4080" spans="1:3" s="566" customFormat="1"/>
    <row r="4081" spans="1:3" s="566" customFormat="1"/>
    <row r="4082" spans="1:3" s="566" customFormat="1"/>
    <row r="4083" spans="1:3" s="566" customFormat="1"/>
    <row r="4084" spans="1:3" s="566" customFormat="1"/>
    <row r="4085" spans="1:3" s="566" customFormat="1"/>
    <row r="4086" spans="1:3" s="566" customFormat="1"/>
    <row r="4087" spans="1:3" s="566" customFormat="1"/>
    <row r="4088" spans="1:3" s="566" customFormat="1"/>
    <row r="4089" spans="1:3" s="566" customFormat="1"/>
    <row r="4090" spans="1:3" s="566" customFormat="1"/>
    <row r="4091" spans="1:3" s="566" customFormat="1"/>
    <row r="4092" spans="1:3" s="566" customFormat="1"/>
    <row r="4093" spans="1:3" s="566" customFormat="1"/>
    <row r="4094" spans="1:3" s="566" customFormat="1"/>
    <row r="4095" spans="1:3" s="566" customFormat="1"/>
    <row r="4096" spans="1:3" s="566" customFormat="1"/>
    <row r="4097" spans="1:3" s="566" customFormat="1"/>
    <row r="4098" spans="1:3" s="566" customFormat="1"/>
    <row r="4099" spans="1:3" s="566" customFormat="1"/>
    <row r="4100" spans="1:3" s="566" customFormat="1"/>
    <row r="4101" spans="1:3" s="566" customFormat="1"/>
    <row r="4102" spans="1:3" s="566" customFormat="1"/>
    <row r="4103" spans="1:3" s="566" customFormat="1"/>
    <row r="4104" spans="1:3" s="566" customFormat="1"/>
    <row r="4105" spans="1:3" s="566" customFormat="1"/>
    <row r="4106" spans="1:3" s="566" customFormat="1"/>
    <row r="4107" spans="1:3" s="566" customFormat="1"/>
    <row r="4108" spans="1:3" s="566" customFormat="1"/>
    <row r="4109" spans="1:3" s="566" customFormat="1"/>
    <row r="4110" spans="1:3" s="566" customFormat="1"/>
    <row r="4111" spans="1:3" s="566" customFormat="1"/>
    <row r="4112" spans="1:3" s="566" customFormat="1"/>
    <row r="4113" spans="1:3" s="566" customFormat="1"/>
    <row r="4114" spans="1:3" s="566" customFormat="1"/>
    <row r="4115" spans="1:3" s="566" customFormat="1"/>
    <row r="4116" spans="1:3" s="566" customFormat="1"/>
    <row r="4117" spans="1:3" s="566" customFormat="1"/>
    <row r="4118" spans="1:3" s="566" customFormat="1"/>
    <row r="4119" spans="1:3" s="566" customFormat="1"/>
    <row r="4120" spans="1:3" s="566" customFormat="1"/>
    <row r="4121" spans="1:3" s="566" customFormat="1"/>
    <row r="4122" spans="1:3" s="566" customFormat="1"/>
    <row r="4123" spans="1:3" s="566" customFormat="1"/>
    <row r="4124" spans="1:3" s="566" customFormat="1"/>
    <row r="4125" spans="1:3" s="566" customFormat="1"/>
    <row r="4126" spans="1:3" s="566" customFormat="1"/>
    <row r="4127" spans="1:3" s="566" customFormat="1"/>
    <row r="4128" spans="1:3" s="566" customFormat="1"/>
    <row r="4129" spans="1:3" s="566" customFormat="1"/>
    <row r="4130" spans="1:3" s="566" customFormat="1"/>
    <row r="4131" spans="1:3" s="566" customFormat="1"/>
    <row r="4132" spans="1:3" s="566" customFormat="1"/>
    <row r="4133" spans="1:3" s="566" customFormat="1"/>
    <row r="4134" spans="1:3" s="566" customFormat="1"/>
    <row r="4135" spans="1:3" s="566" customFormat="1"/>
    <row r="4136" spans="1:3" s="566" customFormat="1"/>
    <row r="4137" spans="1:3" s="566" customFormat="1"/>
    <row r="4138" spans="1:3" s="566" customFormat="1"/>
    <row r="4139" spans="1:3" s="566" customFormat="1"/>
    <row r="4140" spans="1:3" s="566" customFormat="1"/>
    <row r="4141" spans="1:3" s="566" customFormat="1"/>
    <row r="4142" spans="1:3" s="566" customFormat="1"/>
    <row r="4143" spans="1:3" s="566" customFormat="1"/>
    <row r="4144" spans="1:3" s="566" customFormat="1"/>
    <row r="4145" spans="1:3" s="566" customFormat="1"/>
    <row r="4146" spans="1:3" s="566" customFormat="1"/>
    <row r="4147" spans="1:3" s="566" customFormat="1"/>
    <row r="4148" spans="1:3" s="566" customFormat="1"/>
    <row r="4149" spans="1:3" s="566" customFormat="1"/>
    <row r="4150" spans="1:3" s="566" customFormat="1"/>
    <row r="4151" spans="1:3" s="566" customFormat="1"/>
    <row r="4152" spans="1:3" s="566" customFormat="1"/>
    <row r="4153" spans="1:3" s="566" customFormat="1"/>
    <row r="4154" spans="1:3" s="566" customFormat="1"/>
    <row r="4155" spans="1:3" s="566" customFormat="1"/>
    <row r="4156" spans="1:3" s="566" customFormat="1"/>
    <row r="4157" spans="1:3" s="566" customFormat="1"/>
    <row r="4158" spans="1:3" s="566" customFormat="1"/>
    <row r="4159" spans="1:3" s="566" customFormat="1"/>
    <row r="4160" spans="1:3" s="566" customFormat="1"/>
    <row r="4161" spans="1:3" s="566" customFormat="1"/>
    <row r="4162" spans="1:3" s="566" customFormat="1"/>
    <row r="4163" spans="1:3" s="566" customFormat="1"/>
    <row r="4164" spans="1:3" s="566" customFormat="1"/>
    <row r="4165" spans="1:3" s="566" customFormat="1"/>
    <row r="4166" spans="1:3" s="566" customFormat="1"/>
    <row r="4167" spans="1:3" s="566" customFormat="1"/>
    <row r="4168" spans="1:3" s="566" customFormat="1"/>
    <row r="4169" spans="1:3" s="566" customFormat="1"/>
    <row r="4170" spans="1:3" s="566" customFormat="1"/>
    <row r="4171" spans="1:3" s="566" customFormat="1"/>
    <row r="4172" spans="1:3" s="566" customFormat="1"/>
    <row r="4173" spans="1:3" s="566" customFormat="1"/>
    <row r="4174" spans="1:3" s="566" customFormat="1"/>
    <row r="4175" spans="1:3" s="566" customFormat="1"/>
    <row r="4176" spans="1:3" s="566" customFormat="1"/>
    <row r="4177" spans="1:3" s="566" customFormat="1"/>
    <row r="4178" spans="1:3" s="566" customFormat="1"/>
    <row r="4179" spans="1:3" s="566" customFormat="1"/>
    <row r="4180" spans="1:3" s="566" customFormat="1"/>
    <row r="4181" spans="1:3" s="566" customFormat="1"/>
    <row r="4182" spans="1:3" s="566" customFormat="1"/>
    <row r="4183" spans="1:3" s="566" customFormat="1"/>
    <row r="4184" spans="1:3" s="566" customFormat="1"/>
    <row r="4185" spans="1:3" s="566" customFormat="1"/>
    <row r="4186" spans="1:3" s="566" customFormat="1"/>
    <row r="4187" spans="1:3" s="566" customFormat="1"/>
    <row r="4188" spans="1:3" s="566" customFormat="1"/>
    <row r="4189" spans="1:3" s="566" customFormat="1"/>
    <row r="4190" spans="1:3" s="566" customFormat="1"/>
    <row r="4191" spans="1:3" s="566" customFormat="1"/>
    <row r="4192" spans="1:3" s="566" customFormat="1"/>
    <row r="4193" spans="1:3" s="566" customFormat="1"/>
    <row r="4194" spans="1:3" s="566" customFormat="1"/>
    <row r="4195" spans="1:3" s="566" customFormat="1"/>
    <row r="4196" spans="1:3" s="566" customFormat="1"/>
    <row r="4197" spans="1:3" s="566" customFormat="1"/>
    <row r="4198" spans="1:3" s="566" customFormat="1"/>
    <row r="4199" spans="1:3" s="566" customFormat="1"/>
    <row r="4200" spans="1:3" s="566" customFormat="1"/>
    <row r="4201" spans="1:3" s="566" customFormat="1"/>
    <row r="4202" spans="1:3" s="566" customFormat="1"/>
    <row r="4203" spans="1:3" s="566" customFormat="1"/>
    <row r="4204" spans="1:3" s="566" customFormat="1"/>
    <row r="4205" spans="1:3" s="566" customFormat="1"/>
    <row r="4206" spans="1:3" s="566" customFormat="1"/>
    <row r="4207" spans="1:3" s="566" customFormat="1"/>
    <row r="4208" spans="1:3" s="566" customFormat="1"/>
    <row r="4209" spans="1:3" s="566" customFormat="1"/>
    <row r="4210" spans="1:3" s="566" customFormat="1"/>
    <row r="4211" spans="1:3" s="566" customFormat="1"/>
    <row r="4212" spans="1:3" s="566" customFormat="1"/>
    <row r="4213" spans="1:3" s="566" customFormat="1"/>
    <row r="4214" spans="1:3" s="566" customFormat="1"/>
    <row r="4215" spans="1:3" s="566" customFormat="1"/>
    <row r="4216" spans="1:3" s="566" customFormat="1"/>
    <row r="4217" spans="1:3" s="566" customFormat="1"/>
    <row r="4218" spans="1:3" s="566" customFormat="1"/>
    <row r="4219" spans="1:3" s="566" customFormat="1"/>
    <row r="4220" spans="1:3" s="566" customFormat="1"/>
    <row r="4221" spans="1:3" s="566" customFormat="1"/>
    <row r="4222" spans="1:3" s="566" customFormat="1"/>
    <row r="4223" spans="1:3" s="566" customFormat="1"/>
    <row r="4224" spans="1:3" s="566" customFormat="1"/>
    <row r="4225" spans="1:3" s="566" customFormat="1"/>
    <row r="4226" spans="1:3" s="566" customFormat="1"/>
    <row r="4227" spans="1:3" s="566" customFormat="1"/>
    <row r="4228" spans="1:3" s="566" customFormat="1"/>
    <row r="4229" spans="1:3" s="566" customFormat="1"/>
    <row r="4230" spans="1:3" s="566" customFormat="1"/>
    <row r="4231" spans="1:3" s="566" customFormat="1"/>
    <row r="4232" spans="1:3" s="566" customFormat="1"/>
    <row r="4233" spans="1:3" s="566" customFormat="1"/>
    <row r="4234" spans="1:3" s="566" customFormat="1"/>
    <row r="4235" spans="1:3" s="566" customFormat="1"/>
    <row r="4236" spans="1:3" s="566" customFormat="1"/>
    <row r="4237" spans="1:3" s="566" customFormat="1"/>
    <row r="4238" spans="1:3" s="566" customFormat="1"/>
    <row r="4239" spans="1:3" s="566" customFormat="1"/>
    <row r="4240" spans="1:3" s="566" customFormat="1"/>
    <row r="4241" spans="1:3" s="566" customFormat="1"/>
    <row r="4242" spans="1:3" s="566" customFormat="1"/>
    <row r="4243" spans="1:3" s="566" customFormat="1"/>
    <row r="4244" spans="1:3" s="566" customFormat="1"/>
    <row r="4245" spans="1:3" s="566" customFormat="1"/>
    <row r="4246" spans="1:3" s="566" customFormat="1"/>
    <row r="4247" spans="1:3" s="566" customFormat="1"/>
    <row r="4248" spans="1:3" s="566" customFormat="1"/>
    <row r="4249" spans="1:3" s="566" customFormat="1"/>
    <row r="4250" spans="1:3" s="566" customFormat="1"/>
    <row r="4251" spans="1:3" s="566" customFormat="1"/>
    <row r="4252" spans="1:3" s="566" customFormat="1"/>
    <row r="4253" spans="1:3" s="566" customFormat="1"/>
    <row r="4254" spans="1:3" s="566" customFormat="1"/>
    <row r="4255" spans="1:3" s="566" customFormat="1"/>
    <row r="4256" spans="1:3" s="566" customFormat="1"/>
    <row r="4257" spans="1:3" s="566" customFormat="1"/>
    <row r="4258" spans="1:3" s="566" customFormat="1"/>
    <row r="4259" spans="1:3" s="566" customFormat="1"/>
    <row r="4260" spans="1:3" s="566" customFormat="1"/>
    <row r="4261" spans="1:3" s="566" customFormat="1"/>
    <row r="4262" spans="1:3" s="566" customFormat="1"/>
    <row r="4263" spans="1:3" s="566" customFormat="1"/>
    <row r="4264" spans="1:3" s="566" customFormat="1"/>
    <row r="4265" spans="1:3" s="566" customFormat="1"/>
    <row r="4266" spans="1:3" s="566" customFormat="1"/>
    <row r="4267" spans="1:3" s="566" customFormat="1"/>
    <row r="4268" spans="1:3" s="566" customFormat="1"/>
    <row r="4269" spans="1:3" s="566" customFormat="1"/>
    <row r="4270" spans="1:3" s="566" customFormat="1"/>
    <row r="4271" spans="1:3" s="566" customFormat="1"/>
    <row r="4272" spans="1:3" s="566" customFormat="1"/>
    <row r="4273" spans="1:3" s="566" customFormat="1"/>
    <row r="4274" spans="1:3" s="566" customFormat="1"/>
    <row r="4275" spans="1:3" s="566" customFormat="1"/>
    <row r="4276" spans="1:3" s="566" customFormat="1"/>
    <row r="4277" spans="1:3" s="566" customFormat="1"/>
    <row r="4278" spans="1:3" s="566" customFormat="1"/>
    <row r="4279" spans="1:3" s="566" customFormat="1"/>
    <row r="4280" spans="1:3" s="566" customFormat="1"/>
    <row r="4281" spans="1:3" s="566" customFormat="1"/>
    <row r="4282" spans="1:3" s="566" customFormat="1"/>
    <row r="4283" spans="1:3" s="566" customFormat="1"/>
    <row r="4284" spans="1:3" s="566" customFormat="1"/>
    <row r="4285" spans="1:3" s="566" customFormat="1"/>
    <row r="4286" spans="1:3" s="566" customFormat="1"/>
    <row r="4287" spans="1:3" s="566" customFormat="1"/>
    <row r="4288" spans="1:3" s="566" customFormat="1"/>
    <row r="4289" spans="1:3" s="566" customFormat="1"/>
    <row r="4290" spans="1:3" s="566" customFormat="1"/>
    <row r="4291" spans="1:3" s="566" customFormat="1"/>
    <row r="4292" spans="1:3" s="566" customFormat="1"/>
    <row r="4293" spans="1:3" s="566" customFormat="1"/>
    <row r="4294" spans="1:3" s="566" customFormat="1"/>
    <row r="4295" spans="1:3" s="566" customFormat="1"/>
    <row r="4296" spans="1:3" s="566" customFormat="1"/>
    <row r="4297" spans="1:3" s="566" customFormat="1"/>
    <row r="4298" spans="1:3" s="566" customFormat="1"/>
    <row r="4299" spans="1:3" s="566" customFormat="1"/>
    <row r="4300" spans="1:3" s="566" customFormat="1"/>
    <row r="4301" spans="1:3" s="566" customFormat="1"/>
    <row r="4302" spans="1:3" s="566" customFormat="1"/>
    <row r="4303" spans="1:3" s="566" customFormat="1"/>
    <row r="4304" spans="1:3" s="566" customFormat="1"/>
    <row r="4305" spans="1:3" s="566" customFormat="1"/>
    <row r="4306" spans="1:3" s="566" customFormat="1"/>
    <row r="4307" spans="1:3" s="566" customFormat="1"/>
    <row r="4308" spans="1:3" s="566" customFormat="1"/>
    <row r="4309" spans="1:3" s="566" customFormat="1"/>
    <row r="4310" spans="1:3" s="566" customFormat="1"/>
    <row r="4311" spans="1:3" s="566" customFormat="1"/>
    <row r="4312" spans="1:3" s="566" customFormat="1"/>
    <row r="4313" spans="1:3" s="566" customFormat="1"/>
    <row r="4314" spans="1:3" s="566" customFormat="1"/>
    <row r="4315" spans="1:3" s="566" customFormat="1"/>
    <row r="4316" spans="1:3" s="566" customFormat="1"/>
    <row r="4317" spans="1:3" s="566" customFormat="1"/>
    <row r="4318" spans="1:3" s="566" customFormat="1"/>
    <row r="4319" spans="1:3" s="566" customFormat="1"/>
    <row r="4320" spans="1:3" s="566" customFormat="1"/>
    <row r="4321" spans="1:3" s="566" customFormat="1"/>
    <row r="4322" spans="1:3" s="566" customFormat="1"/>
    <row r="4323" spans="1:3" s="566" customFormat="1"/>
    <row r="4324" spans="1:3" s="566" customFormat="1"/>
    <row r="4325" spans="1:3" s="566" customFormat="1"/>
    <row r="4326" spans="1:3" s="566" customFormat="1"/>
    <row r="4327" spans="1:3" s="566" customFormat="1"/>
    <row r="4328" spans="1:3" s="566" customFormat="1"/>
    <row r="4329" spans="1:3" s="566" customFormat="1"/>
    <row r="4330" spans="1:3" s="566" customFormat="1"/>
    <row r="4331" spans="1:3" s="566" customFormat="1"/>
    <row r="4332" spans="1:3" s="566" customFormat="1"/>
    <row r="4333" spans="1:3" s="566" customFormat="1"/>
    <row r="4334" spans="1:3" s="566" customFormat="1"/>
    <row r="4335" spans="1:3" s="566" customFormat="1"/>
    <row r="4336" spans="1:3" s="566" customFormat="1"/>
    <row r="4337" spans="1:3" s="566" customFormat="1"/>
    <row r="4338" spans="1:3" s="566" customFormat="1"/>
    <row r="4339" spans="1:3" s="566" customFormat="1"/>
    <row r="4340" spans="1:3" s="566" customFormat="1"/>
    <row r="4341" spans="1:3" s="566" customFormat="1"/>
    <row r="4342" spans="1:3" s="566" customFormat="1"/>
    <row r="4343" spans="1:3" s="566" customFormat="1"/>
    <row r="4344" spans="1:3" s="566" customFormat="1"/>
    <row r="4345" spans="1:3" s="566" customFormat="1"/>
    <row r="4346" spans="1:3" s="566" customFormat="1"/>
    <row r="4347" spans="1:3" s="566" customFormat="1"/>
    <row r="4348" spans="1:3" s="566" customFormat="1"/>
    <row r="4349" spans="1:3" s="566" customFormat="1"/>
    <row r="4350" spans="1:3" s="566" customFormat="1"/>
    <row r="4351" spans="1:3" s="566" customFormat="1"/>
    <row r="4352" spans="1:3" s="566" customFormat="1"/>
    <row r="4353" spans="1:3" s="566" customFormat="1"/>
    <row r="4354" spans="1:3" s="566" customFormat="1"/>
    <row r="4355" spans="1:3" s="566" customFormat="1"/>
    <row r="4356" spans="1:3" s="566" customFormat="1"/>
    <row r="4357" spans="1:3" s="566" customFormat="1"/>
    <row r="4358" spans="1:3" s="566" customFormat="1"/>
    <row r="4359" spans="1:3" s="566" customFormat="1"/>
    <row r="4360" spans="1:3" s="566" customFormat="1"/>
    <row r="4361" spans="1:3" s="566" customFormat="1"/>
    <row r="4362" spans="1:3" s="566" customFormat="1"/>
    <row r="4363" spans="1:3" s="566" customFormat="1"/>
    <row r="4364" spans="1:3" s="566" customFormat="1"/>
    <row r="4365" spans="1:3" s="566" customFormat="1"/>
    <row r="4366" spans="1:3" s="566" customFormat="1"/>
    <row r="4367" spans="1:3" s="566" customFormat="1"/>
    <row r="4368" spans="1:3" s="566" customFormat="1"/>
    <row r="4369" spans="1:3" s="566" customFormat="1"/>
    <row r="4370" spans="1:3" s="566" customFormat="1"/>
    <row r="4371" spans="1:3" s="566" customFormat="1"/>
    <row r="4372" spans="1:3" s="566" customFormat="1"/>
    <row r="4373" spans="1:3" s="566" customFormat="1"/>
    <row r="4374" spans="1:3" s="566" customFormat="1"/>
    <row r="4375" spans="1:3" s="566" customFormat="1"/>
    <row r="4376" spans="1:3" s="566" customFormat="1"/>
    <row r="4377" spans="1:3" s="566" customFormat="1"/>
    <row r="4378" spans="1:3" s="566" customFormat="1"/>
    <row r="4379" spans="1:3" s="566" customFormat="1"/>
    <row r="4380" spans="1:3" s="566" customFormat="1"/>
    <row r="4381" spans="1:3" s="566" customFormat="1"/>
    <row r="4382" spans="1:3" s="566" customFormat="1"/>
    <row r="4383" spans="1:3" s="566" customFormat="1"/>
    <row r="4384" spans="1:3" s="566" customFormat="1"/>
    <row r="4385" spans="1:3" s="566" customFormat="1"/>
    <row r="4386" spans="1:3" s="566" customFormat="1"/>
    <row r="4387" spans="1:3" s="566" customFormat="1"/>
    <row r="4388" spans="1:3" s="566" customFormat="1"/>
    <row r="4389" spans="1:3" s="566" customFormat="1"/>
    <row r="4390" spans="1:3" s="566" customFormat="1"/>
    <row r="4391" spans="1:3" s="566" customFormat="1"/>
    <row r="4392" spans="1:3" s="566" customFormat="1"/>
    <row r="4393" spans="1:3" s="566" customFormat="1"/>
    <row r="4394" spans="1:3" s="566" customFormat="1"/>
    <row r="4395" spans="1:3" s="566" customFormat="1"/>
    <row r="4396" spans="1:3" s="566" customFormat="1"/>
    <row r="4397" spans="1:3" s="566" customFormat="1"/>
    <row r="4398" spans="1:3" s="566" customFormat="1"/>
    <row r="4399" spans="1:3" s="566" customFormat="1"/>
    <row r="4400" spans="1:3" s="566" customFormat="1"/>
    <row r="4401" spans="1:3" s="566" customFormat="1"/>
    <row r="4402" spans="1:3" s="566" customFormat="1"/>
    <row r="4403" spans="1:3" s="566" customFormat="1"/>
    <row r="4404" spans="1:3" s="566" customFormat="1"/>
    <row r="4405" spans="1:3" s="566" customFormat="1"/>
    <row r="4406" spans="1:3" s="566" customFormat="1"/>
    <row r="4407" spans="1:3" s="566" customFormat="1"/>
    <row r="4408" spans="1:3" s="566" customFormat="1"/>
    <row r="4409" spans="1:3" s="566" customFormat="1"/>
    <row r="4410" spans="1:3" s="566" customFormat="1"/>
    <row r="4411" spans="1:3" s="566" customFormat="1"/>
    <row r="4412" spans="1:3" s="566" customFormat="1"/>
    <row r="4413" spans="1:3" s="566" customFormat="1"/>
    <row r="4414" spans="1:3" s="566" customFormat="1"/>
    <row r="4415" spans="1:3" s="566" customFormat="1"/>
    <row r="4416" spans="1:3" s="566" customFormat="1"/>
    <row r="4417" spans="1:3" s="566" customFormat="1"/>
    <row r="4418" spans="1:3" s="566" customFormat="1"/>
    <row r="4419" spans="1:3" s="566" customFormat="1"/>
    <row r="4420" spans="1:3" s="566" customFormat="1"/>
    <row r="4421" spans="1:3" s="566" customFormat="1"/>
    <row r="4422" spans="1:3" s="566" customFormat="1"/>
    <row r="4423" spans="1:3" s="566" customFormat="1"/>
    <row r="4424" spans="1:3" s="566" customFormat="1"/>
    <row r="4425" spans="1:3" s="566" customFormat="1"/>
    <row r="4426" spans="1:3" s="566" customFormat="1"/>
    <row r="4427" spans="1:3" s="566" customFormat="1"/>
    <row r="4428" spans="1:3" s="566" customFormat="1"/>
    <row r="4429" spans="1:3" s="566" customFormat="1"/>
    <row r="4430" spans="1:3" s="566" customFormat="1"/>
    <row r="4431" spans="1:3" s="566" customFormat="1"/>
    <row r="4432" spans="1:3" s="566" customFormat="1"/>
    <row r="4433" spans="1:3" s="566" customFormat="1"/>
    <row r="4434" spans="1:3" s="566" customFormat="1"/>
    <row r="4435" spans="1:3" s="566" customFormat="1"/>
    <row r="4436" spans="1:3" s="566" customFormat="1"/>
    <row r="4437" spans="1:3" s="566" customFormat="1"/>
    <row r="4438" spans="1:3" s="566" customFormat="1"/>
    <row r="4439" spans="1:3" s="566" customFormat="1"/>
    <row r="4440" spans="1:3" s="566" customFormat="1"/>
    <row r="4441" spans="1:3" s="566" customFormat="1"/>
    <row r="4442" spans="1:3" s="566" customFormat="1"/>
    <row r="4443" spans="1:3" s="566" customFormat="1"/>
    <row r="4444" spans="1:3" s="566" customFormat="1"/>
    <row r="4445" spans="1:3" s="566" customFormat="1"/>
    <row r="4446" spans="1:3" s="566" customFormat="1"/>
    <row r="4447" spans="1:3" s="566" customFormat="1"/>
    <row r="4448" spans="1:3" s="566" customFormat="1"/>
    <row r="4449" spans="1:3" s="566" customFormat="1"/>
    <row r="4450" spans="1:3" s="566" customFormat="1"/>
    <row r="4451" spans="1:3" s="566" customFormat="1"/>
    <row r="4452" spans="1:3" s="566" customFormat="1"/>
    <row r="4453" spans="1:3" s="566" customFormat="1"/>
    <row r="4454" spans="1:3" s="566" customFormat="1"/>
    <row r="4455" spans="1:3" s="566" customFormat="1"/>
    <row r="4456" spans="1:3" s="566" customFormat="1"/>
    <row r="4457" spans="1:3" s="566" customFormat="1"/>
    <row r="4458" spans="1:3" s="566" customFormat="1"/>
    <row r="4459" spans="1:3" s="566" customFormat="1"/>
    <row r="4460" spans="1:3" s="566" customFormat="1"/>
    <row r="4461" spans="1:3" s="566" customFormat="1"/>
    <row r="4462" spans="1:3" s="566" customFormat="1"/>
    <row r="4463" spans="1:3" s="566" customFormat="1"/>
    <row r="4464" spans="1:3" s="566" customFormat="1"/>
    <row r="4465" spans="1:3" s="566" customFormat="1"/>
    <row r="4466" spans="1:3" s="566" customFormat="1"/>
    <row r="4467" spans="1:3" s="566" customFormat="1"/>
    <row r="4468" spans="1:3" s="566" customFormat="1"/>
    <row r="4469" spans="1:3" s="566" customFormat="1"/>
    <row r="4470" spans="1:3" s="566" customFormat="1"/>
    <row r="4471" spans="1:3" s="566" customFormat="1"/>
    <row r="4472" spans="1:3" s="566" customFormat="1"/>
    <row r="4473" spans="1:3" s="566" customFormat="1"/>
    <row r="4474" spans="1:3" s="566" customFormat="1"/>
    <row r="4475" spans="1:3" s="566" customFormat="1"/>
    <row r="4476" spans="1:3" s="566" customFormat="1"/>
    <row r="4477" spans="1:3" s="566" customFormat="1"/>
    <row r="4478" spans="1:3" s="566" customFormat="1"/>
    <row r="4479" spans="1:3" s="566" customFormat="1"/>
    <row r="4480" spans="1:3" s="566" customFormat="1"/>
    <row r="4481" spans="1:3" s="566" customFormat="1"/>
    <row r="4482" spans="1:3" s="566" customFormat="1"/>
    <row r="4483" spans="1:3" s="566" customFormat="1"/>
    <row r="4484" spans="1:3" s="566" customFormat="1"/>
    <row r="4485" spans="1:3" s="566" customFormat="1"/>
    <row r="4486" spans="1:3" s="566" customFormat="1"/>
    <row r="4487" spans="1:3" s="566" customFormat="1"/>
    <row r="4488" spans="1:3" s="566" customFormat="1"/>
    <row r="4489" spans="1:3" s="566" customFormat="1"/>
    <row r="4490" spans="1:3" s="566" customFormat="1"/>
    <row r="4491" spans="1:3" s="566" customFormat="1"/>
    <row r="4492" spans="1:3" s="566" customFormat="1"/>
    <row r="4493" spans="1:3" s="566" customFormat="1"/>
    <row r="4494" spans="1:3" s="566" customFormat="1"/>
    <row r="4495" spans="1:3" s="566" customFormat="1"/>
    <row r="4496" spans="1:3" s="566" customFormat="1"/>
    <row r="4497" spans="1:3" s="566" customFormat="1"/>
    <row r="4498" spans="1:3" s="566" customFormat="1"/>
    <row r="4499" spans="1:3" s="566" customFormat="1"/>
    <row r="4500" spans="1:3" s="566" customFormat="1"/>
    <row r="4501" spans="1:3" s="566" customFormat="1"/>
    <row r="4502" spans="1:3" s="566" customFormat="1"/>
    <row r="4503" spans="1:3" s="566" customFormat="1"/>
    <row r="4504" spans="1:3" s="566" customFormat="1"/>
    <row r="4505" spans="1:3" s="566" customFormat="1"/>
    <row r="4506" spans="1:3" s="566" customFormat="1"/>
    <row r="4507" spans="1:3" s="566" customFormat="1"/>
    <row r="4508" spans="1:3" s="566" customFormat="1"/>
    <row r="4509" spans="1:3" s="566" customFormat="1"/>
    <row r="4510" spans="1:3" s="566" customFormat="1"/>
    <row r="4511" spans="1:3" s="566" customFormat="1"/>
    <row r="4512" spans="1:3" s="566" customFormat="1"/>
    <row r="4513" spans="1:3" s="566" customFormat="1"/>
    <row r="4514" spans="1:3" s="566" customFormat="1"/>
    <row r="4515" spans="1:3" s="566" customFormat="1"/>
    <row r="4516" spans="1:3" s="566" customFormat="1"/>
    <row r="4517" spans="1:3" s="566" customFormat="1"/>
    <row r="4518" spans="1:3" s="566" customFormat="1"/>
    <row r="4519" spans="1:3" s="566" customFormat="1"/>
    <row r="4520" spans="1:3" s="566" customFormat="1"/>
    <row r="4521" spans="1:3" s="566" customFormat="1"/>
    <row r="4522" spans="1:3" s="566" customFormat="1"/>
    <row r="4523" spans="1:3" s="566" customFormat="1"/>
    <row r="4524" spans="1:3" s="566" customFormat="1"/>
    <row r="4525" spans="1:3" s="566" customFormat="1"/>
    <row r="4526" spans="1:3" s="566" customFormat="1"/>
    <row r="4527" spans="1:3" s="566" customFormat="1"/>
    <row r="4528" spans="1:3" s="566" customFormat="1"/>
    <row r="4529" spans="1:3" s="566" customFormat="1"/>
    <row r="4530" spans="1:3" s="566" customFormat="1"/>
    <row r="4531" spans="1:3" s="566" customFormat="1"/>
    <row r="4532" spans="1:3" s="566" customFormat="1"/>
    <row r="4533" spans="1:3" s="566" customFormat="1"/>
    <row r="4534" spans="1:3" s="566" customFormat="1"/>
    <row r="4535" spans="1:3" s="566" customFormat="1"/>
    <row r="4536" spans="1:3" s="566" customFormat="1"/>
    <row r="4537" spans="1:3" s="566" customFormat="1"/>
    <row r="4538" spans="1:3" s="566" customFormat="1"/>
    <row r="4539" spans="1:3" s="566" customFormat="1"/>
    <row r="4540" spans="1:3" s="566" customFormat="1"/>
    <row r="4541" spans="1:3" s="566" customFormat="1"/>
    <row r="4542" spans="1:3" s="566" customFormat="1"/>
    <row r="4543" spans="1:3" s="566" customFormat="1"/>
    <row r="4544" spans="1:3" s="566" customFormat="1"/>
    <row r="4545" spans="1:3" s="566" customFormat="1"/>
    <row r="4546" spans="1:3" s="566" customFormat="1"/>
    <row r="4547" spans="1:3" s="566" customFormat="1"/>
    <row r="4548" spans="1:3" s="566" customFormat="1"/>
    <row r="4549" spans="1:3" s="566" customFormat="1"/>
    <row r="4550" spans="1:3" s="566" customFormat="1"/>
    <row r="4551" spans="1:3" s="566" customFormat="1"/>
    <row r="4552" spans="1:3" s="566" customFormat="1"/>
    <row r="4553" spans="1:3" s="566" customFormat="1"/>
    <row r="4554" spans="1:3" s="566" customFormat="1"/>
    <row r="4555" spans="1:3" s="566" customFormat="1"/>
    <row r="4556" spans="1:3" s="566" customFormat="1"/>
    <row r="4557" spans="1:3" s="566" customFormat="1"/>
    <row r="4558" spans="1:3" s="566" customFormat="1"/>
    <row r="4559" spans="1:3" s="566" customFormat="1"/>
    <row r="4560" spans="1:3" s="566" customFormat="1"/>
    <row r="4561" spans="1:3" s="566" customFormat="1"/>
    <row r="4562" spans="1:3" s="566" customFormat="1"/>
    <row r="4563" spans="1:3" s="566" customFormat="1"/>
    <row r="4564" spans="1:3" s="566" customFormat="1"/>
    <row r="4565" spans="1:3" s="566" customFormat="1"/>
    <row r="4566" spans="1:3" s="566" customFormat="1"/>
    <row r="4567" spans="1:3" s="566" customFormat="1"/>
    <row r="4568" spans="1:3" s="566" customFormat="1"/>
    <row r="4569" spans="1:3" s="566" customFormat="1"/>
    <row r="4570" spans="1:3" s="566" customFormat="1"/>
    <row r="4571" spans="1:3" s="566" customFormat="1"/>
    <row r="4572" spans="1:3" s="566" customFormat="1"/>
    <row r="4573" spans="1:3" s="566" customFormat="1"/>
    <row r="4574" spans="1:3" s="566" customFormat="1"/>
    <row r="4575" spans="1:3" s="566" customFormat="1"/>
    <row r="4576" spans="1:3" s="566" customFormat="1"/>
    <row r="4577" spans="1:3" s="566" customFormat="1"/>
    <row r="4578" spans="1:3" s="566" customFormat="1"/>
    <row r="4579" spans="1:3" s="566" customFormat="1"/>
    <row r="4580" spans="1:3" s="566" customFormat="1"/>
    <row r="4581" spans="1:3" s="566" customFormat="1"/>
    <row r="4582" spans="1:3" s="566" customFormat="1"/>
    <row r="4583" spans="1:3" s="566" customFormat="1"/>
    <row r="4584" spans="1:3" s="566" customFormat="1"/>
    <row r="4585" spans="1:3" s="566" customFormat="1"/>
    <row r="4586" spans="1:3" s="566" customFormat="1"/>
    <row r="4587" spans="1:3" s="566" customFormat="1"/>
    <row r="4588" spans="1:3" s="566" customFormat="1"/>
    <row r="4589" spans="1:3" s="566" customFormat="1"/>
    <row r="4590" spans="1:3" s="566" customFormat="1"/>
    <row r="4591" spans="1:3" s="566" customFormat="1"/>
    <row r="4592" spans="1:3" s="566" customFormat="1"/>
    <row r="4593" spans="1:3" s="566" customFormat="1"/>
    <row r="4594" spans="1:3" s="566" customFormat="1"/>
    <row r="4595" spans="1:3" s="566" customFormat="1"/>
    <row r="4596" spans="1:3" s="566" customFormat="1"/>
    <row r="4597" spans="1:3" s="566" customFormat="1"/>
    <row r="4598" spans="1:3" s="566" customFormat="1"/>
    <row r="4599" spans="1:3" s="566" customFormat="1"/>
    <row r="4600" spans="1:3" s="566" customFormat="1"/>
    <row r="4601" spans="1:3" s="566" customFormat="1"/>
    <row r="4602" spans="1:3" s="566" customFormat="1"/>
    <row r="4603" spans="1:3" s="566" customFormat="1"/>
    <row r="4604" spans="1:3" s="566" customFormat="1"/>
    <row r="4605" spans="1:3" s="566" customFormat="1"/>
    <row r="4606" spans="1:3" s="566" customFormat="1"/>
    <row r="4607" spans="1:3" s="566" customFormat="1"/>
    <row r="4608" spans="1:3" s="566" customFormat="1"/>
    <row r="4609" spans="1:3" s="566" customFormat="1"/>
    <row r="4610" spans="1:3" s="566" customFormat="1"/>
    <row r="4611" spans="1:3" s="566" customFormat="1"/>
    <row r="4612" spans="1:3" s="566" customFormat="1"/>
    <row r="4613" spans="1:3" s="566" customFormat="1"/>
    <row r="4614" spans="1:3" s="566" customFormat="1"/>
    <row r="4615" spans="1:3" s="566" customFormat="1"/>
    <row r="4616" spans="1:3" s="566" customFormat="1"/>
    <row r="4617" spans="1:3" s="566" customFormat="1"/>
    <row r="4618" spans="1:3" s="566" customFormat="1"/>
    <row r="4619" spans="1:3" s="566" customFormat="1"/>
    <row r="4620" spans="1:3" s="566" customFormat="1"/>
    <row r="4621" spans="1:3" s="566" customFormat="1"/>
    <row r="4622" spans="1:3" s="566" customFormat="1"/>
    <row r="4623" spans="1:3" s="566" customFormat="1"/>
    <row r="4624" spans="1:3" s="566" customFormat="1"/>
    <row r="4625" spans="1:3" s="566" customFormat="1"/>
    <row r="4626" spans="1:3" s="566" customFormat="1"/>
    <row r="4627" spans="1:3" s="566" customFormat="1"/>
    <row r="4628" spans="1:3" s="566" customFormat="1"/>
    <row r="4629" spans="1:3" s="566" customFormat="1"/>
    <row r="4630" spans="1:3" s="566" customFormat="1"/>
    <row r="4631" spans="1:3" s="566" customFormat="1"/>
    <row r="4632" spans="1:3" s="566" customFormat="1"/>
    <row r="4633" spans="1:3" s="566" customFormat="1"/>
    <row r="4634" spans="1:3" s="566" customFormat="1"/>
    <row r="4635" spans="1:3" s="566" customFormat="1"/>
    <row r="4636" spans="1:3" s="566" customFormat="1"/>
    <row r="4637" spans="1:3" s="566" customFormat="1"/>
    <row r="4638" spans="1:3" s="566" customFormat="1"/>
    <row r="4639" spans="1:3" s="566" customFormat="1"/>
    <row r="4640" spans="1:3" s="566" customFormat="1"/>
    <row r="4641" spans="1:3" s="566" customFormat="1"/>
    <row r="4642" spans="1:3" s="566" customFormat="1"/>
    <row r="4643" spans="1:3" s="566" customFormat="1"/>
    <row r="4644" spans="1:3" s="566" customFormat="1"/>
    <row r="4645" spans="1:3" s="566" customFormat="1"/>
    <row r="4646" spans="1:3" s="566" customFormat="1"/>
    <row r="4647" spans="1:3" s="566" customFormat="1"/>
    <row r="4648" spans="1:3" s="566" customFormat="1"/>
    <row r="4649" spans="1:3" s="566" customFormat="1"/>
    <row r="4650" spans="1:3" s="566" customFormat="1"/>
    <row r="4651" spans="1:3" s="566" customFormat="1"/>
    <row r="4652" spans="1:3" s="566" customFormat="1"/>
    <row r="4653" spans="1:3" s="566" customFormat="1"/>
    <row r="4654" spans="1:3" s="566" customFormat="1"/>
    <row r="4655" spans="1:3" s="566" customFormat="1"/>
    <row r="4656" spans="1:3" s="566" customFormat="1"/>
    <row r="4657" spans="1:3" s="566" customFormat="1"/>
    <row r="4658" spans="1:3" s="566" customFormat="1"/>
    <row r="4659" spans="1:3" s="566" customFormat="1"/>
    <row r="4660" spans="1:3" s="566" customFormat="1"/>
    <row r="4661" spans="1:3" s="566" customFormat="1"/>
    <row r="4662" spans="1:3" s="566" customFormat="1"/>
    <row r="4663" spans="1:3" s="566" customFormat="1"/>
    <row r="4664" spans="1:3" s="566" customFormat="1"/>
    <row r="4665" spans="1:3" s="566" customFormat="1"/>
    <row r="4666" spans="1:3" s="566" customFormat="1"/>
    <row r="4667" spans="1:3" s="566" customFormat="1"/>
    <row r="4668" spans="1:3" s="566" customFormat="1"/>
    <row r="4669" spans="1:3" s="566" customFormat="1"/>
    <row r="4670" spans="1:3" s="566" customFormat="1"/>
    <row r="4671" spans="1:3" s="566" customFormat="1"/>
    <row r="4672" spans="1:3" s="566" customFormat="1"/>
    <row r="4673" spans="1:3" s="566" customFormat="1"/>
    <row r="4674" spans="1:3" s="566" customFormat="1"/>
    <row r="4675" spans="1:3" s="566" customFormat="1"/>
    <row r="4676" spans="1:3" s="566" customFormat="1"/>
    <row r="4677" spans="1:3" s="566" customFormat="1"/>
    <row r="4678" spans="1:3" s="566" customFormat="1"/>
    <row r="4679" spans="1:3" s="566" customFormat="1"/>
    <row r="4680" spans="1:3" s="566" customFormat="1"/>
    <row r="4681" spans="1:3" s="566" customFormat="1"/>
    <row r="4682" spans="1:3" s="566" customFormat="1"/>
    <row r="4683" spans="1:3" s="566" customFormat="1"/>
    <row r="4684" spans="1:3" s="566" customFormat="1"/>
    <row r="4685" spans="1:3" s="566" customFormat="1"/>
    <row r="4686" spans="1:3" s="566" customFormat="1"/>
    <row r="4687" spans="1:3" s="566" customFormat="1"/>
    <row r="4688" spans="1:3" s="566" customFormat="1"/>
    <row r="4689" spans="1:3" s="566" customFormat="1"/>
    <row r="4690" spans="1:3" s="566" customFormat="1"/>
    <row r="4691" spans="1:3" s="566" customFormat="1"/>
    <row r="4692" spans="1:3" s="566" customFormat="1"/>
    <row r="4693" spans="1:3" s="566" customFormat="1"/>
    <row r="4694" spans="1:3" s="566" customFormat="1"/>
    <row r="4695" spans="1:3" s="566" customFormat="1"/>
    <row r="4696" spans="1:3" s="566" customFormat="1"/>
    <row r="4697" spans="1:3" s="566" customFormat="1"/>
    <row r="4698" spans="1:3" s="566" customFormat="1"/>
    <row r="4699" spans="1:3" s="566" customFormat="1"/>
    <row r="4700" spans="1:3" s="566" customFormat="1"/>
    <row r="4701" spans="1:3" s="566" customFormat="1"/>
    <row r="4702" spans="1:3" s="566" customFormat="1"/>
    <row r="4703" spans="1:3" s="566" customFormat="1"/>
    <row r="4704" spans="1:3" s="566" customFormat="1"/>
    <row r="4705" spans="1:3" s="566" customFormat="1"/>
    <row r="4706" spans="1:3" s="566" customFormat="1"/>
    <row r="4707" spans="1:3" s="566" customFormat="1"/>
    <row r="4708" spans="1:3" s="566" customFormat="1"/>
    <row r="4709" spans="1:3" s="566" customFormat="1"/>
    <row r="4710" spans="1:3" s="566" customFormat="1"/>
    <row r="4711" spans="1:3" s="566" customFormat="1"/>
    <row r="4712" spans="1:3" s="566" customFormat="1"/>
    <row r="4713" spans="1:3" s="566" customFormat="1"/>
    <row r="4714" spans="1:3" s="566" customFormat="1"/>
    <row r="4715" spans="1:3" s="566" customFormat="1"/>
    <row r="4716" spans="1:3" s="566" customFormat="1"/>
    <row r="4717" spans="1:3" s="566" customFormat="1"/>
    <row r="4718" spans="1:3" s="566" customFormat="1"/>
    <row r="4719" spans="1:3" s="566" customFormat="1"/>
    <row r="4720" spans="1:3" s="566" customFormat="1"/>
    <row r="4721" spans="1:3" s="566" customFormat="1"/>
    <row r="4722" spans="1:3" s="566" customFormat="1"/>
    <row r="4723" spans="1:3" s="566" customFormat="1"/>
    <row r="4724" spans="1:3" s="566" customFormat="1"/>
    <row r="4725" spans="1:3" s="566" customFormat="1"/>
    <row r="4726" spans="1:3" s="566" customFormat="1"/>
    <row r="4727" spans="1:3" s="566" customFormat="1"/>
    <row r="4728" spans="1:3" s="566" customFormat="1"/>
    <row r="4729" spans="1:3" s="566" customFormat="1"/>
    <row r="4730" spans="1:3" s="566" customFormat="1"/>
    <row r="4731" spans="1:3" s="566" customFormat="1"/>
    <row r="4732" spans="1:3" s="566" customFormat="1"/>
    <row r="4733" spans="1:3" s="566" customFormat="1"/>
    <row r="4734" spans="1:3" s="566" customFormat="1"/>
    <row r="4735" spans="1:3" s="566" customFormat="1"/>
    <row r="4736" spans="1:3" s="566" customFormat="1"/>
    <row r="4737" spans="1:3" s="566" customFormat="1"/>
    <row r="4738" spans="1:3" s="566" customFormat="1"/>
    <row r="4739" spans="1:3" s="566" customFormat="1"/>
    <row r="4740" spans="1:3" s="566" customFormat="1"/>
    <row r="4741" spans="1:3" s="566" customFormat="1"/>
    <row r="4742" spans="1:3" s="566" customFormat="1"/>
    <row r="4743" spans="1:3" s="566" customFormat="1"/>
    <row r="4744" spans="1:3" s="566" customFormat="1"/>
    <row r="4745" spans="1:3" s="566" customFormat="1"/>
    <row r="4746" spans="1:3" s="566" customFormat="1"/>
    <row r="4747" spans="1:3" s="566" customFormat="1"/>
    <row r="4748" spans="1:3" s="566" customFormat="1"/>
    <row r="4749" spans="1:3" s="566" customFormat="1"/>
    <row r="4750" spans="1:3" s="566" customFormat="1"/>
    <row r="4751" spans="1:3" s="566" customFormat="1"/>
    <row r="4752" spans="1:3" s="566" customFormat="1"/>
    <row r="4753" spans="1:3" s="566" customFormat="1"/>
    <row r="4754" spans="1:3" s="566" customFormat="1"/>
    <row r="4755" spans="1:3" s="566" customFormat="1"/>
    <row r="4756" spans="1:3" s="566" customFormat="1"/>
    <row r="4757" spans="1:3" s="566" customFormat="1"/>
    <row r="4758" spans="1:3" s="566" customFormat="1"/>
    <row r="4759" spans="1:3" s="566" customFormat="1"/>
    <row r="4760" spans="1:3" s="566" customFormat="1"/>
    <row r="4761" spans="1:3" s="566" customFormat="1"/>
    <row r="4762" spans="1:3" s="566" customFormat="1"/>
    <row r="4763" spans="1:3" s="566" customFormat="1"/>
    <row r="4764" spans="1:3" s="566" customFormat="1"/>
    <row r="4765" spans="1:3" s="566" customFormat="1"/>
    <row r="4766" spans="1:3" s="566" customFormat="1"/>
    <row r="4767" spans="1:3" s="566" customFormat="1"/>
    <row r="4768" spans="1:3" s="566" customFormat="1"/>
    <row r="4769" spans="1:3" s="566" customFormat="1"/>
    <row r="4770" spans="1:3" s="566" customFormat="1"/>
    <row r="4771" spans="1:3" s="566" customFormat="1"/>
    <row r="4772" spans="1:3" s="566" customFormat="1"/>
    <row r="4773" spans="1:3" s="566" customFormat="1"/>
    <row r="4774" spans="1:3" s="566" customFormat="1"/>
    <row r="4775" spans="1:3" s="566" customFormat="1"/>
    <row r="4776" spans="1:3" s="566" customFormat="1"/>
    <row r="4777" spans="1:3" s="566" customFormat="1"/>
    <row r="4778" spans="1:3" s="566" customFormat="1"/>
    <row r="4779" spans="1:3" s="566" customFormat="1"/>
    <row r="4780" spans="1:3" s="566" customFormat="1"/>
    <row r="4781" spans="1:3" s="566" customFormat="1"/>
    <row r="4782" spans="1:3" s="566" customFormat="1"/>
    <row r="4783" spans="1:3" s="566" customFormat="1"/>
    <row r="4784" spans="1:3" s="566" customFormat="1"/>
    <row r="4785" spans="1:3" s="566" customFormat="1"/>
    <row r="4786" spans="1:3" s="566" customFormat="1"/>
    <row r="4787" spans="1:3" s="566" customFormat="1"/>
    <row r="4788" spans="1:3" s="566" customFormat="1"/>
    <row r="4789" spans="1:3" s="566" customFormat="1"/>
    <row r="4790" spans="1:3" s="566" customFormat="1"/>
    <row r="4791" spans="1:3" s="566" customFormat="1"/>
    <row r="4792" spans="1:3" s="566" customFormat="1"/>
    <row r="4793" spans="1:3" s="566" customFormat="1"/>
    <row r="4794" spans="1:3" s="566" customFormat="1"/>
    <row r="4795" spans="1:3" s="566" customFormat="1"/>
    <row r="4796" spans="1:3" s="566" customFormat="1"/>
    <row r="4797" spans="1:3" s="566" customFormat="1"/>
    <row r="4798" spans="1:3" s="566" customFormat="1"/>
    <row r="4799" spans="1:3" s="566" customFormat="1"/>
    <row r="4800" spans="1:3" s="566" customFormat="1"/>
    <row r="4801" spans="1:3" s="566" customFormat="1"/>
    <row r="4802" spans="1:3" s="566" customFormat="1"/>
    <row r="4803" spans="1:3" s="566" customFormat="1"/>
    <row r="4804" spans="1:3" s="566" customFormat="1"/>
    <row r="4805" spans="1:3" s="566" customFormat="1"/>
    <row r="4806" spans="1:3" s="566" customFormat="1"/>
    <row r="4807" spans="1:3" s="566" customFormat="1"/>
    <row r="4808" spans="1:3" s="566" customFormat="1"/>
    <row r="4809" spans="1:3" s="566" customFormat="1"/>
    <row r="4810" spans="1:3" s="566" customFormat="1"/>
    <row r="4811" spans="1:3" s="566" customFormat="1"/>
    <row r="4812" spans="1:3" s="566" customFormat="1"/>
    <row r="4813" spans="1:3" s="566" customFormat="1"/>
    <row r="4814" spans="1:3" s="566" customFormat="1"/>
    <row r="4815" spans="1:3" s="566" customFormat="1"/>
    <row r="4816" spans="1:3" s="566" customFormat="1"/>
    <row r="4817" spans="1:3" s="566" customFormat="1"/>
    <row r="4818" spans="1:3" s="566" customFormat="1"/>
    <row r="4819" spans="1:3" s="566" customFormat="1"/>
    <row r="4820" spans="1:3" s="566" customFormat="1"/>
    <row r="4821" spans="1:3" s="566" customFormat="1"/>
    <row r="4822" spans="1:3" s="566" customFormat="1"/>
    <row r="4823" spans="1:3" s="566" customFormat="1"/>
    <row r="4824" spans="1:3" s="566" customFormat="1"/>
    <row r="4825" spans="1:3" s="566" customFormat="1"/>
    <row r="4826" spans="1:3" s="566" customFormat="1"/>
    <row r="4827" spans="1:3" s="566" customFormat="1"/>
    <row r="4828" spans="1:3" s="566" customFormat="1"/>
    <row r="4829" spans="1:3" s="566" customFormat="1"/>
    <row r="4830" spans="1:3" s="566" customFormat="1"/>
    <row r="4831" spans="1:3" s="566" customFormat="1"/>
    <row r="4832" spans="1:3" s="566" customFormat="1"/>
    <row r="4833" spans="1:3" s="566" customFormat="1"/>
    <row r="4834" spans="1:3" s="566" customFormat="1"/>
    <row r="4835" spans="1:3" s="566" customFormat="1"/>
    <row r="4836" spans="1:3" s="566" customFormat="1"/>
    <row r="4837" spans="1:3" s="566" customFormat="1"/>
    <row r="4838" spans="1:3" s="566" customFormat="1"/>
    <row r="4839" spans="1:3" s="566" customFormat="1"/>
    <row r="4840" spans="1:3" s="566" customFormat="1"/>
    <row r="4841" spans="1:3" s="566" customFormat="1"/>
    <row r="4842" spans="1:3" s="566" customFormat="1"/>
    <row r="4843" spans="1:3" s="566" customFormat="1"/>
    <row r="4844" spans="1:3" s="566" customFormat="1"/>
    <row r="4845" spans="1:3" s="566" customFormat="1"/>
    <row r="4846" spans="1:3" s="566" customFormat="1"/>
    <row r="4847" spans="1:3" s="566" customFormat="1"/>
    <row r="4848" spans="1:3" s="566" customFormat="1"/>
    <row r="4849" spans="1:3" s="566" customFormat="1"/>
    <row r="4850" spans="1:3" s="566" customFormat="1"/>
    <row r="4851" spans="1:3" s="566" customFormat="1"/>
    <row r="4852" spans="1:3" s="566" customFormat="1"/>
    <row r="4853" spans="1:3" s="566" customFormat="1"/>
    <row r="4854" spans="1:3" s="566" customFormat="1"/>
    <row r="4855" spans="1:3" s="566" customFormat="1"/>
    <row r="4856" spans="1:3" s="566" customFormat="1"/>
    <row r="4857" spans="1:3" s="566" customFormat="1"/>
    <row r="4858" spans="1:3" s="566" customFormat="1"/>
    <row r="4859" spans="1:3" s="566" customFormat="1"/>
    <row r="4860" spans="1:3" s="566" customFormat="1"/>
    <row r="4861" spans="1:3" s="566" customFormat="1"/>
    <row r="4862" spans="1:3" s="566" customFormat="1"/>
    <row r="4863" spans="1:3" s="566" customFormat="1"/>
    <row r="4864" spans="1:3" s="566" customFormat="1"/>
    <row r="4865" spans="1:3" s="566" customFormat="1"/>
    <row r="4866" spans="1:3" s="566" customFormat="1"/>
    <row r="4867" spans="1:3" s="566" customFormat="1"/>
    <row r="4868" spans="1:3" s="566" customFormat="1"/>
    <row r="4869" spans="1:3" s="566" customFormat="1"/>
    <row r="4870" spans="1:3" s="566" customFormat="1"/>
    <row r="4871" spans="1:3" s="566" customFormat="1"/>
    <row r="4872" spans="1:3" s="566" customFormat="1"/>
    <row r="4873" spans="1:3" s="566" customFormat="1"/>
    <row r="4874" spans="1:3" s="566" customFormat="1"/>
    <row r="4875" spans="1:3" s="566" customFormat="1"/>
    <row r="4876" spans="1:3" s="566" customFormat="1"/>
    <row r="4877" spans="1:3" s="566" customFormat="1"/>
    <row r="4878" spans="1:3" s="566" customFormat="1"/>
    <row r="4879" spans="1:3" s="566" customFormat="1"/>
    <row r="4880" spans="1:3" s="566" customFormat="1"/>
    <row r="4881" spans="1:3" s="566" customFormat="1"/>
    <row r="4882" spans="1:3" s="566" customFormat="1"/>
    <row r="4883" spans="1:3" s="566" customFormat="1"/>
    <row r="4884" spans="1:3" s="566" customFormat="1"/>
    <row r="4885" spans="1:3" s="566" customFormat="1"/>
    <row r="4886" spans="1:3" s="566" customFormat="1"/>
    <row r="4887" spans="1:3" s="566" customFormat="1"/>
    <row r="4888" spans="1:3" s="566" customFormat="1"/>
    <row r="4889" spans="1:3" s="566" customFormat="1"/>
    <row r="4890" spans="1:3" s="566" customFormat="1"/>
    <row r="4891" spans="1:3" s="566" customFormat="1"/>
    <row r="4892" spans="1:3" s="566" customFormat="1"/>
    <row r="4893" spans="1:3" s="566" customFormat="1"/>
    <row r="4894" spans="1:3" s="566" customFormat="1"/>
    <row r="4895" spans="1:3" s="566" customFormat="1"/>
    <row r="4896" spans="1:3" s="566" customFormat="1"/>
    <row r="4897" spans="1:3" s="566" customFormat="1"/>
    <row r="4898" spans="1:3" s="566" customFormat="1"/>
    <row r="4899" spans="1:3" s="566" customFormat="1"/>
    <row r="4900" spans="1:3" s="566" customFormat="1"/>
    <row r="4901" spans="1:3" s="566" customFormat="1"/>
    <row r="4902" spans="1:3" s="566" customFormat="1"/>
    <row r="4903" spans="1:3" s="566" customFormat="1"/>
    <row r="4904" spans="1:3" s="566" customFormat="1"/>
    <row r="4905" spans="1:3" s="566" customFormat="1"/>
    <row r="4906" spans="1:3" s="566" customFormat="1"/>
    <row r="4907" spans="1:3" s="566" customFormat="1"/>
    <row r="4908" spans="1:3" s="566" customFormat="1"/>
    <row r="4909" spans="1:3" s="566" customFormat="1"/>
    <row r="4910" spans="1:3" s="566" customFormat="1"/>
    <row r="4911" spans="1:3" s="566" customFormat="1"/>
    <row r="4912" spans="1:3" s="566" customFormat="1"/>
    <row r="4913" spans="1:3" s="566" customFormat="1"/>
    <row r="4914" spans="1:3" s="566" customFormat="1"/>
    <row r="4915" spans="1:3" s="566" customFormat="1"/>
    <row r="4916" spans="1:3" s="566" customFormat="1"/>
    <row r="4917" spans="1:3" s="566" customFormat="1"/>
    <row r="4918" spans="1:3" s="566" customFormat="1"/>
    <row r="4919" spans="1:3" s="566" customFormat="1"/>
    <row r="4920" spans="1:3" s="566" customFormat="1"/>
    <row r="4921" spans="1:3" s="566" customFormat="1"/>
    <row r="4922" spans="1:3" s="566" customFormat="1"/>
    <row r="4923" spans="1:3" s="566" customFormat="1"/>
    <row r="4924" spans="1:3" s="566" customFormat="1"/>
    <row r="4925" spans="1:3" s="566" customFormat="1"/>
    <row r="4926" spans="1:3" s="566" customFormat="1"/>
    <row r="4927" spans="1:3" s="566" customFormat="1"/>
    <row r="4928" spans="1:3" s="566" customFormat="1"/>
    <row r="4929" spans="1:3" s="566" customFormat="1"/>
    <row r="4930" spans="1:3" s="566" customFormat="1"/>
    <row r="4931" spans="1:3" s="566" customFormat="1"/>
    <row r="4932" spans="1:3" s="566" customFormat="1"/>
    <row r="4933" spans="1:3" s="566" customFormat="1"/>
    <row r="4934" spans="1:3" s="566" customFormat="1"/>
    <row r="4935" spans="1:3" s="566" customFormat="1"/>
    <row r="4936" spans="1:3" s="566" customFormat="1"/>
    <row r="4937" spans="1:3" s="566" customFormat="1"/>
    <row r="4938" spans="1:3" s="566" customFormat="1"/>
    <row r="4939" spans="1:3" s="566" customFormat="1"/>
    <row r="4940" spans="1:3" s="566" customFormat="1"/>
    <row r="4941" spans="1:3" s="566" customFormat="1"/>
    <row r="4942" spans="1:3" s="566" customFormat="1"/>
    <row r="4943" spans="1:3" s="566" customFormat="1"/>
    <row r="4944" spans="1:3" s="566" customFormat="1"/>
    <row r="4945" spans="1:3" s="566" customFormat="1"/>
    <row r="4946" spans="1:3" s="566" customFormat="1"/>
    <row r="4947" spans="1:3" s="566" customFormat="1"/>
    <row r="4948" spans="1:3" s="566" customFormat="1"/>
    <row r="4949" spans="1:3" s="566" customFormat="1"/>
    <row r="4950" spans="1:3" s="566" customFormat="1"/>
    <row r="4951" spans="1:3" s="566" customFormat="1"/>
    <row r="4952" spans="1:3" s="566" customFormat="1"/>
    <row r="4953" spans="1:3" s="566" customFormat="1"/>
    <row r="4954" spans="1:3" s="566" customFormat="1"/>
    <row r="4955" spans="1:3" s="566" customFormat="1"/>
    <row r="4956" spans="1:3" s="566" customFormat="1"/>
    <row r="4957" spans="1:3" s="566" customFormat="1"/>
    <row r="4958" spans="1:3" s="566" customFormat="1"/>
    <row r="4959" spans="1:3" s="566" customFormat="1"/>
    <row r="4960" spans="1:3" s="566" customFormat="1"/>
    <row r="4961" spans="1:3" s="566" customFormat="1"/>
    <row r="4962" spans="1:3" s="566" customFormat="1"/>
    <row r="4963" spans="1:3" s="566" customFormat="1"/>
    <row r="4964" spans="1:3" s="566" customFormat="1"/>
    <row r="4965" spans="1:3" s="566" customFormat="1"/>
    <row r="4966" spans="1:3" s="566" customFormat="1"/>
    <row r="4967" spans="1:3" s="566" customFormat="1"/>
    <row r="4968" spans="1:3" s="566" customFormat="1"/>
    <row r="4969" spans="1:3" s="566" customFormat="1"/>
    <row r="4970" spans="1:3" s="566" customFormat="1"/>
    <row r="4971" spans="1:3" s="566" customFormat="1"/>
    <row r="4972" spans="1:3" s="566" customFormat="1"/>
    <row r="4973" spans="1:3" s="566" customFormat="1"/>
    <row r="4974" spans="1:3" s="566" customFormat="1"/>
    <row r="4975" spans="1:3" s="566" customFormat="1"/>
    <row r="4976" spans="1:3" s="566" customFormat="1"/>
    <row r="4977" spans="1:3" s="566" customFormat="1"/>
    <row r="4978" spans="1:3" s="566" customFormat="1"/>
    <row r="4979" spans="1:3" s="566" customFormat="1"/>
    <row r="4980" spans="1:3" s="566" customFormat="1"/>
    <row r="4981" spans="1:3" s="566" customFormat="1"/>
    <row r="4982" spans="1:3" s="566" customFormat="1"/>
    <row r="4983" spans="1:3" s="566" customFormat="1"/>
    <row r="4984" spans="1:3" s="566" customFormat="1"/>
    <row r="4985" spans="1:3" s="566" customFormat="1"/>
    <row r="4986" spans="1:3" s="566" customFormat="1"/>
    <row r="4987" spans="1:3" s="566" customFormat="1"/>
    <row r="4988" spans="1:3" s="566" customFormat="1"/>
    <row r="4989" spans="1:3" s="566" customFormat="1"/>
    <row r="4990" spans="1:3" s="566" customFormat="1"/>
    <row r="4991" spans="1:3" s="566" customFormat="1"/>
    <row r="4992" spans="1:3" s="566" customFormat="1"/>
    <row r="4993" spans="1:3" s="566" customFormat="1"/>
    <row r="4994" spans="1:3" s="566" customFormat="1"/>
    <row r="4995" spans="1:3" s="566" customFormat="1"/>
    <row r="4996" spans="1:3" s="566" customFormat="1"/>
    <row r="4997" spans="1:3" s="566" customFormat="1"/>
    <row r="4998" spans="1:3" s="566" customFormat="1"/>
    <row r="4999" spans="1:3" s="566" customFormat="1"/>
    <row r="5000" spans="1:3" s="566" customFormat="1"/>
    <row r="5001" spans="1:3" s="566" customFormat="1"/>
    <row r="5002" spans="1:3" s="566" customFormat="1"/>
    <row r="5003" spans="1:3" s="566" customFormat="1"/>
    <row r="5004" spans="1:3" s="566" customFormat="1"/>
    <row r="5005" spans="1:3" s="566" customFormat="1"/>
    <row r="5006" spans="1:3" s="566" customFormat="1"/>
    <row r="5007" spans="1:3" s="566" customFormat="1"/>
    <row r="5008" spans="1:3" s="566" customFormat="1"/>
    <row r="5009" spans="1:3" s="566" customFormat="1"/>
    <row r="5010" spans="1:3" s="566" customFormat="1"/>
    <row r="5011" spans="1:3" s="566" customFormat="1"/>
    <row r="5012" spans="1:3" s="566" customFormat="1"/>
    <row r="5013" spans="1:3" s="566" customFormat="1"/>
    <row r="5014" spans="1:3" s="566" customFormat="1"/>
    <row r="5015" spans="1:3" s="566" customFormat="1"/>
    <row r="5016" spans="1:3" s="566" customFormat="1"/>
    <row r="5017" spans="1:3" s="566" customFormat="1"/>
    <row r="5018" spans="1:3" s="566" customFormat="1"/>
    <row r="5019" spans="1:3" s="566" customFormat="1"/>
    <row r="5020" spans="1:3" s="566" customFormat="1"/>
    <row r="5021" spans="1:3" s="566" customFormat="1"/>
    <row r="5022" spans="1:3" s="566" customFormat="1"/>
    <row r="5023" spans="1:3" s="566" customFormat="1"/>
    <row r="5024" spans="1:3" s="566" customFormat="1"/>
    <row r="5025" spans="1:3" s="566" customFormat="1"/>
    <row r="5026" spans="1:3" s="566" customFormat="1"/>
    <row r="5027" spans="1:3" s="566" customFormat="1"/>
    <row r="5028" spans="1:3" s="566" customFormat="1"/>
    <row r="5029" spans="1:3" s="566" customFormat="1"/>
    <row r="5030" spans="1:3" s="566" customFormat="1"/>
    <row r="5031" spans="1:3" s="566" customFormat="1"/>
    <row r="5032" spans="1:3" s="566" customFormat="1"/>
    <row r="5033" spans="1:3" s="566" customFormat="1"/>
    <row r="5034" spans="1:3" s="566" customFormat="1"/>
    <row r="5035" spans="1:3" s="566" customFormat="1"/>
    <row r="5036" spans="1:3" s="566" customFormat="1"/>
    <row r="5037" spans="1:3" s="566" customFormat="1"/>
    <row r="5038" spans="1:3" s="566" customFormat="1"/>
    <row r="5039" spans="1:3" s="566" customFormat="1"/>
    <row r="5040" spans="1:3" s="566" customFormat="1"/>
    <row r="5041" spans="1:3" s="566" customFormat="1"/>
    <row r="5042" spans="1:3" s="566" customFormat="1"/>
    <row r="5043" spans="1:3" s="566" customFormat="1"/>
    <row r="5044" spans="1:3" s="566" customFormat="1"/>
    <row r="5045" spans="1:3" s="566" customFormat="1"/>
    <row r="5046" spans="1:3" s="566" customFormat="1"/>
    <row r="5047" spans="1:3" s="566" customFormat="1"/>
    <row r="5048" spans="1:3" s="566" customFormat="1"/>
    <row r="5049" spans="1:3" s="566" customFormat="1"/>
    <row r="5050" spans="1:3" s="566" customFormat="1"/>
    <row r="5051" spans="1:3" s="566" customFormat="1"/>
    <row r="5052" spans="1:3" s="566" customFormat="1"/>
    <row r="5053" spans="1:3" s="566" customFormat="1"/>
    <row r="5054" spans="1:3" s="566" customFormat="1"/>
    <row r="5055" spans="1:3" s="566" customFormat="1"/>
    <row r="5056" spans="1:3" s="566" customFormat="1"/>
    <row r="5057" spans="1:3" s="566" customFormat="1"/>
    <row r="5058" spans="1:3" s="566" customFormat="1"/>
    <row r="5059" spans="1:3" s="566" customFormat="1"/>
    <row r="5060" spans="1:3" s="566" customFormat="1"/>
    <row r="5061" spans="1:3" s="566" customFormat="1"/>
    <row r="5062" spans="1:3" s="566" customFormat="1"/>
    <row r="5063" spans="1:3" s="566" customFormat="1"/>
    <row r="5064" spans="1:3" s="566" customFormat="1"/>
    <row r="5065" spans="1:3" s="566" customFormat="1"/>
    <row r="5066" spans="1:3" s="566" customFormat="1"/>
    <row r="5067" spans="1:3" s="566" customFormat="1"/>
    <row r="5068" spans="1:3" s="566" customFormat="1"/>
    <row r="5069" spans="1:3" s="566" customFormat="1"/>
    <row r="5070" spans="1:3" s="566" customFormat="1"/>
    <row r="5071" spans="1:3" s="566" customFormat="1"/>
    <row r="5072" spans="1:3" s="566" customFormat="1"/>
    <row r="5073" spans="1:3" s="566" customFormat="1"/>
    <row r="5074" spans="1:3" s="566" customFormat="1"/>
    <row r="5075" spans="1:3" s="566" customFormat="1"/>
    <row r="5076" spans="1:3" s="566" customFormat="1"/>
    <row r="5077" spans="1:3" s="566" customFormat="1"/>
    <row r="5078" spans="1:3" s="566" customFormat="1"/>
    <row r="5079" spans="1:3" s="566" customFormat="1"/>
    <row r="5080" spans="1:3" s="566" customFormat="1"/>
    <row r="5081" spans="1:3" s="566" customFormat="1"/>
    <row r="5082" spans="1:3" s="566" customFormat="1"/>
    <row r="5083" spans="1:3" s="566" customFormat="1"/>
    <row r="5084" spans="1:3" s="566" customFormat="1"/>
    <row r="5085" spans="1:3" s="566" customFormat="1"/>
    <row r="5086" spans="1:3" s="566" customFormat="1"/>
    <row r="5087" spans="1:3" s="566" customFormat="1"/>
    <row r="5088" spans="1:3" s="566" customFormat="1"/>
    <row r="5089" spans="1:3" s="566" customFormat="1"/>
    <row r="5090" spans="1:3" s="566" customFormat="1"/>
    <row r="5091" spans="1:3" s="566" customFormat="1"/>
    <row r="5092" spans="1:3" s="566" customFormat="1"/>
    <row r="5093" spans="1:3" s="566" customFormat="1"/>
    <row r="5094" spans="1:3" s="566" customFormat="1"/>
    <row r="5095" spans="1:3" s="566" customFormat="1"/>
    <row r="5096" spans="1:3" s="566" customFormat="1"/>
    <row r="5097" spans="1:3" s="566" customFormat="1"/>
    <row r="5098" spans="1:3" s="566" customFormat="1"/>
    <row r="5099" spans="1:3" s="566" customFormat="1"/>
    <row r="5100" spans="1:3" s="566" customFormat="1"/>
    <row r="5101" spans="1:3" s="566" customFormat="1"/>
    <row r="5102" spans="1:3" s="566" customFormat="1"/>
    <row r="5103" spans="1:3" s="566" customFormat="1"/>
    <row r="5104" spans="1:3" s="566" customFormat="1"/>
    <row r="5105" spans="1:3" s="566" customFormat="1"/>
    <row r="5106" spans="1:3" s="566" customFormat="1"/>
    <row r="5107" spans="1:3" s="566" customFormat="1"/>
    <row r="5108" spans="1:3" s="566" customFormat="1"/>
    <row r="5109" spans="1:3" s="566" customFormat="1"/>
    <row r="5110" spans="1:3" s="566" customFormat="1"/>
    <row r="5111" spans="1:3" s="566" customFormat="1"/>
    <row r="5112" spans="1:3" s="566" customFormat="1"/>
    <row r="5113" spans="1:3" s="566" customFormat="1"/>
    <row r="5114" spans="1:3" s="566" customFormat="1"/>
    <row r="5115" spans="1:3" s="566" customFormat="1"/>
    <row r="5116" spans="1:3" s="566" customFormat="1"/>
    <row r="5117" spans="1:3" s="566" customFormat="1"/>
    <row r="5118" spans="1:3" s="566" customFormat="1"/>
    <row r="5119" spans="1:3" s="566" customFormat="1"/>
    <row r="5120" spans="1:3" s="566" customFormat="1"/>
    <row r="5121" spans="1:3" s="566" customFormat="1"/>
    <row r="5122" spans="1:3" s="566" customFormat="1"/>
    <row r="5123" spans="1:3" s="566" customFormat="1"/>
    <row r="5124" spans="1:3" s="566" customFormat="1"/>
    <row r="5125" spans="1:3" s="566" customFormat="1"/>
    <row r="5126" spans="1:3" s="566" customFormat="1"/>
    <row r="5127" spans="1:3" s="566" customFormat="1"/>
    <row r="5128" spans="1:3" s="566" customFormat="1"/>
    <row r="5129" spans="1:3" s="566" customFormat="1"/>
    <row r="5130" spans="1:3" s="566" customFormat="1"/>
    <row r="5131" spans="1:3" s="566" customFormat="1"/>
    <row r="5132" spans="1:3" s="566" customFormat="1"/>
    <row r="5133" spans="1:3" s="566" customFormat="1"/>
    <row r="5134" spans="1:3" s="566" customFormat="1"/>
    <row r="5135" spans="1:3" s="566" customFormat="1"/>
    <row r="5136" spans="1:3" s="566" customFormat="1"/>
    <row r="5137" spans="1:3" s="566" customFormat="1"/>
    <row r="5138" spans="1:3" s="566" customFormat="1"/>
    <row r="5139" spans="1:3" s="566" customFormat="1"/>
    <row r="5140" spans="1:3" s="566" customFormat="1"/>
    <row r="5141" spans="1:3" s="566" customFormat="1"/>
    <row r="5142" spans="1:3" s="566" customFormat="1"/>
    <row r="5143" spans="1:3" s="566" customFormat="1"/>
    <row r="5144" spans="1:3" s="566" customFormat="1"/>
    <row r="5145" spans="1:3" s="566" customFormat="1"/>
    <row r="5146" spans="1:3" s="566" customFormat="1"/>
    <row r="5147" spans="1:3" s="566" customFormat="1"/>
    <row r="5148" spans="1:3" s="566" customFormat="1"/>
    <row r="5149" spans="1:3" s="566" customFormat="1"/>
    <row r="5150" spans="1:3" s="566" customFormat="1"/>
    <row r="5151" spans="1:3" s="566" customFormat="1"/>
    <row r="5152" spans="1:3" s="566" customFormat="1"/>
    <row r="5153" spans="1:3" s="566" customFormat="1"/>
    <row r="5154" spans="1:3" s="566" customFormat="1"/>
    <row r="5155" spans="1:3" s="566" customFormat="1"/>
    <row r="5156" spans="1:3" s="566" customFormat="1"/>
    <row r="5157" spans="1:3" s="566" customFormat="1"/>
    <row r="5158" spans="1:3" s="566" customFormat="1"/>
    <row r="5159" spans="1:3" s="566" customFormat="1"/>
    <row r="5160" spans="1:3" s="566" customFormat="1"/>
    <row r="5161" spans="1:3" s="566" customFormat="1"/>
    <row r="5162" spans="1:3" s="566" customFormat="1"/>
    <row r="5163" spans="1:3" s="566" customFormat="1"/>
    <row r="5164" spans="1:3" s="566" customFormat="1"/>
    <row r="5165" spans="1:3" s="566" customFormat="1"/>
    <row r="5166" spans="1:3" s="566" customFormat="1"/>
    <row r="5167" spans="1:3" s="566" customFormat="1"/>
    <row r="5168" spans="1:3" s="566" customFormat="1"/>
    <row r="5169" spans="1:3" s="566" customFormat="1"/>
    <row r="5170" spans="1:3" s="566" customFormat="1"/>
    <row r="5171" spans="1:3" s="566" customFormat="1"/>
    <row r="5172" spans="1:3" s="566" customFormat="1"/>
    <row r="5173" spans="1:3" s="566" customFormat="1"/>
    <row r="5174" spans="1:3" s="566" customFormat="1"/>
    <row r="5175" spans="1:3" s="566" customFormat="1"/>
    <row r="5176" spans="1:3" s="566" customFormat="1"/>
    <row r="5177" spans="1:3" s="566" customFormat="1"/>
    <row r="5178" spans="1:3" s="566" customFormat="1"/>
    <row r="5179" spans="1:3" s="566" customFormat="1"/>
    <row r="5180" spans="1:3" s="566" customFormat="1"/>
    <row r="5181" spans="1:3" s="566" customFormat="1"/>
    <row r="5182" spans="1:3" s="566" customFormat="1"/>
    <row r="5183" spans="1:3" s="566" customFormat="1"/>
    <row r="5184" spans="1:3" s="566" customFormat="1"/>
    <row r="5185" spans="1:3" s="566" customFormat="1"/>
    <row r="5186" spans="1:3" s="566" customFormat="1"/>
    <row r="5187" spans="1:3" s="566" customFormat="1"/>
    <row r="5188" spans="1:3" s="566" customFormat="1"/>
    <row r="5189" spans="1:3" s="566" customFormat="1"/>
    <row r="5190" spans="1:3" s="566" customFormat="1"/>
    <row r="5191" spans="1:3" s="566" customFormat="1"/>
    <row r="5192" spans="1:3" s="566" customFormat="1"/>
    <row r="5193" spans="1:3" s="566" customFormat="1"/>
    <row r="5194" spans="1:3" s="566" customFormat="1"/>
    <row r="5195" spans="1:3" s="566" customFormat="1"/>
    <row r="5196" spans="1:3" s="566" customFormat="1"/>
    <row r="5197" spans="1:3" s="566" customFormat="1"/>
    <row r="5198" spans="1:3" s="566" customFormat="1"/>
    <row r="5199" spans="1:3" s="566" customFormat="1"/>
    <row r="5200" spans="1:3" s="566" customFormat="1"/>
    <row r="5201" spans="1:3" s="566" customFormat="1"/>
    <row r="5202" spans="1:3" s="566" customFormat="1"/>
    <row r="5203" spans="1:3" s="566" customFormat="1"/>
    <row r="5204" spans="1:3" s="566" customFormat="1"/>
    <row r="5205" spans="1:3" s="566" customFormat="1"/>
    <row r="5206" spans="1:3" s="566" customFormat="1"/>
    <row r="5207" spans="1:3" s="566" customFormat="1"/>
    <row r="5208" spans="1:3" s="566" customFormat="1"/>
    <row r="5209" spans="1:3" s="566" customFormat="1"/>
    <row r="5210" spans="1:3" s="566" customFormat="1"/>
    <row r="5211" spans="1:3" s="566" customFormat="1"/>
    <row r="5212" spans="1:3" s="566" customFormat="1"/>
    <row r="5213" spans="1:3" s="566" customFormat="1"/>
    <row r="5214" spans="1:3" s="566" customFormat="1"/>
    <row r="5215" spans="1:3" s="566" customFormat="1"/>
    <row r="5216" spans="1:3" s="566" customFormat="1"/>
    <row r="5217" spans="1:3" s="566" customFormat="1"/>
    <row r="5218" spans="1:3" s="566" customFormat="1"/>
    <row r="5219" spans="1:3" s="566" customFormat="1"/>
    <row r="5220" spans="1:3" s="566" customFormat="1"/>
    <row r="5221" spans="1:3" s="566" customFormat="1"/>
    <row r="5222" spans="1:3" s="566" customFormat="1"/>
    <row r="5223" spans="1:3" s="566" customFormat="1"/>
    <row r="5224" spans="1:3" s="566" customFormat="1"/>
    <row r="5225" spans="1:3" s="566" customFormat="1"/>
    <row r="5226" spans="1:3" s="566" customFormat="1"/>
    <row r="5227" spans="1:3" s="566" customFormat="1"/>
    <row r="5228" spans="1:3" s="566" customFormat="1"/>
    <row r="5229" spans="1:3" s="566" customFormat="1"/>
    <row r="5230" spans="1:3" s="566" customFormat="1"/>
    <row r="5231" spans="1:3" s="566" customFormat="1"/>
    <row r="5232" spans="1:3" s="566" customFormat="1"/>
    <row r="5233" spans="1:3" s="566" customFormat="1"/>
    <row r="5234" spans="1:3" s="566" customFormat="1"/>
    <row r="5235" spans="1:3" s="566" customFormat="1"/>
    <row r="5236" spans="1:3" s="566" customFormat="1"/>
    <row r="5237" spans="1:3" s="566" customFormat="1"/>
    <row r="5238" spans="1:3" s="566" customFormat="1"/>
    <row r="5239" spans="1:3" s="566" customFormat="1"/>
    <row r="5240" spans="1:3" s="566" customFormat="1"/>
    <row r="5241" spans="1:3" s="566" customFormat="1"/>
    <row r="5242" spans="1:3" s="566" customFormat="1"/>
    <row r="5243" spans="1:3" s="566" customFormat="1"/>
    <row r="5244" spans="1:3" s="566" customFormat="1"/>
    <row r="5245" spans="1:3" s="566" customFormat="1"/>
    <row r="5246" spans="1:3" s="566" customFormat="1"/>
    <row r="5247" spans="1:3" s="566" customFormat="1"/>
    <row r="5248" spans="1:3" s="566" customFormat="1"/>
    <row r="5249" spans="1:3" s="566" customFormat="1"/>
    <row r="5250" spans="1:3" s="566" customFormat="1"/>
    <row r="5251" spans="1:3" s="566" customFormat="1"/>
    <row r="5252" spans="1:3" s="566" customFormat="1"/>
    <row r="5253" spans="1:3" s="566" customFormat="1"/>
    <row r="5254" spans="1:3" s="566" customFormat="1"/>
    <row r="5255" spans="1:3" s="566" customFormat="1"/>
    <row r="5256" spans="1:3" s="566" customFormat="1"/>
    <row r="5257" spans="1:3" s="566" customFormat="1"/>
    <row r="5258" spans="1:3" s="566" customFormat="1"/>
    <row r="5259" spans="1:3" s="566" customFormat="1"/>
    <row r="5260" spans="1:3" s="566" customFormat="1"/>
    <row r="5261" spans="1:3" s="566" customFormat="1"/>
    <row r="5262" spans="1:3" s="566" customFormat="1"/>
    <row r="5263" spans="1:3" s="566" customFormat="1"/>
    <row r="5264" spans="1:3" s="566" customFormat="1"/>
    <row r="5265" spans="1:3" s="566" customFormat="1"/>
    <row r="5266" spans="1:3" s="566" customFormat="1"/>
    <row r="5267" spans="1:3" s="566" customFormat="1"/>
    <row r="5268" spans="1:3" s="566" customFormat="1"/>
    <row r="5269" spans="1:3" s="566" customFormat="1"/>
    <row r="5270" spans="1:3" s="566" customFormat="1"/>
    <row r="5271" spans="1:3" s="566" customFormat="1"/>
    <row r="5272" spans="1:3" s="566" customFormat="1"/>
    <row r="5273" spans="1:3" s="566" customFormat="1"/>
    <row r="5274" spans="1:3" s="566" customFormat="1"/>
    <row r="5275" spans="1:3" s="566" customFormat="1"/>
    <row r="5276" spans="1:3" s="566" customFormat="1"/>
    <row r="5277" spans="1:3" s="566" customFormat="1"/>
    <row r="5278" spans="1:3" s="566" customFormat="1"/>
    <row r="5279" spans="1:3" s="566" customFormat="1"/>
    <row r="5280" spans="1:3" s="566" customFormat="1"/>
    <row r="5281" spans="1:3" s="566" customFormat="1"/>
    <row r="5282" spans="1:3" s="566" customFormat="1"/>
    <row r="5283" spans="1:3" s="566" customFormat="1"/>
    <row r="5284" spans="1:3" s="566" customFormat="1"/>
    <row r="5285" spans="1:3" s="566" customFormat="1"/>
    <row r="5286" spans="1:3" s="566" customFormat="1"/>
    <row r="5287" spans="1:3" s="566" customFormat="1"/>
    <row r="5288" spans="1:3" s="566" customFormat="1"/>
    <row r="5289" spans="1:3" s="566" customFormat="1"/>
    <row r="5290" spans="1:3" s="566" customFormat="1"/>
    <row r="5291" spans="1:3" s="566" customFormat="1"/>
    <row r="5292" spans="1:3" s="566" customFormat="1"/>
    <row r="5293" spans="1:3" s="566" customFormat="1"/>
    <row r="5294" spans="1:3" s="566" customFormat="1"/>
    <row r="5295" spans="1:3" s="566" customFormat="1"/>
    <row r="5296" spans="1:3" s="566" customFormat="1"/>
    <row r="5297" spans="1:3" s="566" customFormat="1"/>
    <row r="5298" spans="1:3" s="566" customFormat="1"/>
    <row r="5299" spans="1:3" s="566" customFormat="1"/>
    <row r="5300" spans="1:3" s="566" customFormat="1"/>
    <row r="5301" spans="1:3" s="566" customFormat="1"/>
    <row r="5302" spans="1:3" s="566" customFormat="1"/>
    <row r="5303" spans="1:3" s="566" customFormat="1"/>
    <row r="5304" spans="1:3" s="566" customFormat="1"/>
    <row r="5305" spans="1:3" s="566" customFormat="1"/>
    <row r="5306" spans="1:3" s="566" customFormat="1"/>
    <row r="5307" spans="1:3" s="566" customFormat="1"/>
    <row r="5308" spans="1:3" s="566" customFormat="1"/>
    <row r="5309" spans="1:3" s="566" customFormat="1"/>
    <row r="5310" spans="1:3" s="566" customFormat="1"/>
    <row r="5311" spans="1:3" s="566" customFormat="1"/>
    <row r="5312" spans="1:3" s="566" customFormat="1"/>
    <row r="5313" spans="1:3" s="566" customFormat="1"/>
    <row r="5314" spans="1:3" s="566" customFormat="1"/>
    <row r="5315" spans="1:3" s="566" customFormat="1"/>
    <row r="5316" spans="1:3" s="566" customFormat="1"/>
    <row r="5317" spans="1:3" s="566" customFormat="1"/>
    <row r="5318" spans="1:3" s="566" customFormat="1"/>
    <row r="5319" spans="1:3" s="566" customFormat="1"/>
    <row r="5320" spans="1:3" s="566" customFormat="1"/>
    <row r="5321" spans="1:3" s="566" customFormat="1"/>
    <row r="5322" spans="1:3" s="566" customFormat="1"/>
    <row r="5323" spans="1:3" s="566" customFormat="1"/>
    <row r="5324" spans="1:3" s="566" customFormat="1"/>
    <row r="5325" spans="1:3" s="566" customFormat="1"/>
    <row r="5326" spans="1:3" s="566" customFormat="1"/>
    <row r="5327" spans="1:3" s="566" customFormat="1"/>
    <row r="5328" spans="1:3" s="566" customFormat="1"/>
    <row r="5329" spans="1:3" s="566" customFormat="1"/>
    <row r="5330" spans="1:3" s="566" customFormat="1"/>
    <row r="5331" spans="1:3" s="566" customFormat="1"/>
    <row r="5332" spans="1:3" s="566" customFormat="1"/>
    <row r="5333" spans="1:3" s="566" customFormat="1"/>
    <row r="5334" spans="1:3" s="566" customFormat="1"/>
    <row r="5335" spans="1:3" s="566" customFormat="1"/>
    <row r="5336" spans="1:3" s="566" customFormat="1"/>
    <row r="5337" spans="1:3" s="566" customFormat="1"/>
    <row r="5338" spans="1:3" s="566" customFormat="1"/>
    <row r="5339" spans="1:3" s="566" customFormat="1"/>
    <row r="5340" spans="1:3" s="566" customFormat="1"/>
    <row r="5341" spans="1:3" s="566" customFormat="1"/>
    <row r="5342" spans="1:3" s="566" customFormat="1"/>
    <row r="5343" spans="1:3" s="566" customFormat="1"/>
    <row r="5344" spans="1:3" s="566" customFormat="1"/>
    <row r="5345" spans="1:3" s="566" customFormat="1"/>
    <row r="5346" spans="1:3" s="566" customFormat="1"/>
    <row r="5347" spans="1:3" s="566" customFormat="1"/>
    <row r="5348" spans="1:3" s="566" customFormat="1"/>
    <row r="5349" spans="1:3" s="566" customFormat="1"/>
    <row r="5350" spans="1:3" s="566" customFormat="1"/>
    <row r="5351" spans="1:3" s="566" customFormat="1"/>
    <row r="5352" spans="1:3" s="566" customFormat="1"/>
    <row r="5353" spans="1:3" s="566" customFormat="1"/>
    <row r="5354" spans="1:3" s="566" customFormat="1"/>
    <row r="5355" spans="1:3" s="566" customFormat="1"/>
    <row r="5356" spans="1:3" s="566" customFormat="1"/>
    <row r="5357" spans="1:3" s="566" customFormat="1"/>
    <row r="5358" spans="1:3" s="566" customFormat="1"/>
    <row r="5359" spans="1:3" s="566" customFormat="1"/>
    <row r="5360" spans="1:3" s="566" customFormat="1"/>
    <row r="5361" spans="1:3" s="566" customFormat="1"/>
    <row r="5362" spans="1:3" s="566" customFormat="1"/>
    <row r="5363" spans="1:3" s="566" customFormat="1"/>
    <row r="5364" spans="1:3" s="566" customFormat="1"/>
    <row r="5365" spans="1:3" s="566" customFormat="1"/>
    <row r="5366" spans="1:3" s="566" customFormat="1"/>
    <row r="5367" spans="1:3" s="566" customFormat="1"/>
    <row r="5368" spans="1:3" s="566" customFormat="1"/>
    <row r="5369" spans="1:3" s="566" customFormat="1"/>
    <row r="5370" spans="1:3" s="566" customFormat="1"/>
    <row r="5371" spans="1:3" s="566" customFormat="1"/>
    <row r="5372" spans="1:3" s="566" customFormat="1"/>
    <row r="5373" spans="1:3" s="566" customFormat="1"/>
    <row r="5374" spans="1:3" s="566" customFormat="1"/>
    <row r="5375" spans="1:3" s="566" customFormat="1"/>
    <row r="5376" spans="1:3" s="566" customFormat="1"/>
    <row r="5377" spans="1:3" s="566" customFormat="1"/>
    <row r="5378" spans="1:3" s="566" customFormat="1"/>
    <row r="5379" spans="1:3" s="566" customFormat="1"/>
    <row r="5380" spans="1:3" s="566" customFormat="1"/>
    <row r="5381" spans="1:3" s="566" customFormat="1"/>
    <row r="5382" spans="1:3" s="566" customFormat="1"/>
    <row r="5383" spans="1:3" s="566" customFormat="1"/>
    <row r="5384" spans="1:3" s="566" customFormat="1"/>
    <row r="5385" spans="1:3" s="566" customFormat="1"/>
    <row r="5386" spans="1:3" s="566" customFormat="1"/>
    <row r="5387" spans="1:3" s="566" customFormat="1"/>
    <row r="5388" spans="1:3" s="566" customFormat="1"/>
    <row r="5389" spans="1:3" s="566" customFormat="1"/>
    <row r="5390" spans="1:3" s="566" customFormat="1"/>
    <row r="5391" spans="1:3" s="566" customFormat="1"/>
    <row r="5392" spans="1:3" s="566" customFormat="1"/>
    <row r="5393" spans="1:3" s="566" customFormat="1"/>
    <row r="5394" spans="1:3" s="566" customFormat="1"/>
    <row r="5395" spans="1:3" s="566" customFormat="1"/>
    <row r="5396" spans="1:3" s="566" customFormat="1"/>
    <row r="5397" spans="1:3" s="566" customFormat="1"/>
    <row r="5398" spans="1:3" s="566" customFormat="1"/>
    <row r="5399" spans="1:3" s="566" customFormat="1"/>
    <row r="5400" spans="1:3" s="566" customFormat="1"/>
    <row r="5401" spans="1:3" s="566" customFormat="1"/>
    <row r="5402" spans="1:3" s="566" customFormat="1"/>
    <row r="5403" spans="1:3" s="566" customFormat="1"/>
    <row r="5404" spans="1:3" s="566" customFormat="1"/>
    <row r="5405" spans="1:3" s="566" customFormat="1"/>
    <row r="5406" spans="1:3" s="566" customFormat="1"/>
    <row r="5407" spans="1:3" s="566" customFormat="1"/>
    <row r="5408" spans="1:3" s="566" customFormat="1"/>
    <row r="5409" spans="1:3" s="566" customFormat="1"/>
    <row r="5410" spans="1:3" s="566" customFormat="1"/>
    <row r="5411" spans="1:3" s="566" customFormat="1"/>
    <row r="5412" spans="1:3" s="566" customFormat="1"/>
    <row r="5413" spans="1:3" s="566" customFormat="1"/>
    <row r="5414" spans="1:3" s="566" customFormat="1"/>
    <row r="5415" spans="1:3" s="566" customFormat="1"/>
    <row r="5416" spans="1:3" s="566" customFormat="1"/>
    <row r="5417" spans="1:3" s="566" customFormat="1"/>
    <row r="5418" spans="1:3" s="566" customFormat="1"/>
    <row r="5419" spans="1:3" s="566" customFormat="1"/>
    <row r="5420" spans="1:3" s="566" customFormat="1"/>
    <row r="5421" spans="1:3" s="566" customFormat="1"/>
    <row r="5422" spans="1:3" s="566" customFormat="1"/>
    <row r="5423" spans="1:3" s="566" customFormat="1"/>
    <row r="5424" spans="1:3" s="566" customFormat="1"/>
    <row r="5425" spans="1:3" s="566" customFormat="1"/>
    <row r="5426" spans="1:3" s="566" customFormat="1"/>
    <row r="5427" spans="1:3" s="566" customFormat="1"/>
    <row r="5428" spans="1:3" s="566" customFormat="1"/>
    <row r="5429" spans="1:3" s="566" customFormat="1"/>
    <row r="5430" spans="1:3" s="566" customFormat="1"/>
    <row r="5431" spans="1:3" s="566" customFormat="1"/>
    <row r="5432" spans="1:3" s="566" customFormat="1"/>
    <row r="5433" spans="1:3" s="566" customFormat="1"/>
    <row r="5434" spans="1:3" s="566" customFormat="1"/>
    <row r="5435" spans="1:3" s="566" customFormat="1"/>
    <row r="5436" spans="1:3" s="566" customFormat="1"/>
    <row r="5437" spans="1:3" s="566" customFormat="1"/>
    <row r="5438" spans="1:3" s="566" customFormat="1"/>
    <row r="5439" spans="1:3" s="566" customFormat="1"/>
    <row r="5440" spans="1:3" s="566" customFormat="1"/>
    <row r="5441" spans="1:3" s="566" customFormat="1"/>
    <row r="5442" spans="1:3" s="566" customFormat="1"/>
    <row r="5443" spans="1:3" s="566" customFormat="1"/>
    <row r="5444" spans="1:3" s="566" customFormat="1"/>
    <row r="5445" spans="1:3" s="566" customFormat="1"/>
    <row r="5446" spans="1:3" s="566" customFormat="1"/>
    <row r="5447" spans="1:3" s="566" customFormat="1"/>
    <row r="5448" spans="1:3" s="566" customFormat="1"/>
    <row r="5449" spans="1:3" s="566" customFormat="1"/>
    <row r="5450" spans="1:3" s="566" customFormat="1"/>
    <row r="5451" spans="1:3" s="566" customFormat="1"/>
    <row r="5452" spans="1:3" s="566" customFormat="1"/>
    <row r="5453" spans="1:3" s="566" customFormat="1"/>
    <row r="5454" spans="1:3" s="566" customFormat="1"/>
    <row r="5455" spans="1:3" s="566" customFormat="1"/>
    <row r="5456" spans="1:3" s="566" customFormat="1"/>
    <row r="5457" spans="1:3" s="566" customFormat="1"/>
    <row r="5458" spans="1:3" s="566" customFormat="1"/>
    <row r="5459" spans="1:3" s="566" customFormat="1"/>
    <row r="5460" spans="1:3" s="566" customFormat="1"/>
    <row r="5461" spans="1:3" s="566" customFormat="1"/>
    <row r="5462" spans="1:3" s="566" customFormat="1"/>
    <row r="5463" spans="1:3" s="566" customFormat="1"/>
    <row r="5464" spans="1:3" s="566" customFormat="1"/>
    <row r="5465" spans="1:3" s="566" customFormat="1"/>
    <row r="5466" spans="1:3" s="566" customFormat="1"/>
    <row r="5467" spans="1:3" s="566" customFormat="1"/>
    <row r="5468" spans="1:3" s="566" customFormat="1"/>
    <row r="5469" spans="1:3" s="566" customFormat="1"/>
    <row r="5470" spans="1:3" s="566" customFormat="1"/>
    <row r="5471" spans="1:3" s="566" customFormat="1"/>
    <row r="5472" spans="1:3" s="566" customFormat="1"/>
    <row r="5473" spans="1:3" s="566" customFormat="1"/>
    <row r="5474" spans="1:3" s="566" customFormat="1"/>
    <row r="5475" spans="1:3" s="566" customFormat="1"/>
    <row r="5476" spans="1:3" s="566" customFormat="1"/>
    <row r="5477" spans="1:3" s="566" customFormat="1"/>
    <row r="5478" spans="1:3" s="566" customFormat="1"/>
    <row r="5479" spans="1:3" s="566" customFormat="1"/>
    <row r="5480" spans="1:3" s="566" customFormat="1"/>
    <row r="5481" spans="1:3" s="566" customFormat="1"/>
    <row r="5482" spans="1:3" s="566" customFormat="1"/>
    <row r="5483" spans="1:3" s="566" customFormat="1"/>
    <row r="5484" spans="1:3" s="566" customFormat="1"/>
    <row r="5485" spans="1:3" s="566" customFormat="1"/>
    <row r="5486" spans="1:3" s="566" customFormat="1"/>
    <row r="5487" spans="1:3" s="566" customFormat="1"/>
    <row r="5488" spans="1:3" s="566" customFormat="1"/>
    <row r="5489" spans="1:3" s="566" customFormat="1"/>
    <row r="5490" spans="1:3" s="566" customFormat="1"/>
    <row r="5491" spans="1:3" s="566" customFormat="1"/>
    <row r="5492" spans="1:3" s="566" customFormat="1"/>
    <row r="5493" spans="1:3" s="566" customFormat="1"/>
    <row r="5494" spans="1:3" s="566" customFormat="1"/>
    <row r="5495" spans="1:3" s="566" customFormat="1"/>
    <row r="5496" spans="1:3" s="566" customFormat="1"/>
    <row r="5497" spans="1:3" s="566" customFormat="1"/>
    <row r="5498" spans="1:3" s="566" customFormat="1"/>
    <row r="5499" spans="1:3" s="566" customFormat="1"/>
    <row r="5500" spans="1:3" s="566" customFormat="1"/>
    <row r="5501" spans="1:3" s="566" customFormat="1"/>
    <row r="5502" spans="1:3" s="566" customFormat="1"/>
    <row r="5503" spans="1:3" s="566" customFormat="1"/>
    <row r="5504" spans="1:3" s="566" customFormat="1"/>
    <row r="5505" spans="1:3" s="566" customFormat="1"/>
    <row r="5506" spans="1:3" s="566" customFormat="1"/>
    <row r="5507" spans="1:3" s="566" customFormat="1"/>
    <row r="5508" spans="1:3" s="566" customFormat="1"/>
    <row r="5509" spans="1:3" s="566" customFormat="1"/>
    <row r="5510" spans="1:3" s="566" customFormat="1"/>
    <row r="5511" spans="1:3" s="566" customFormat="1"/>
    <row r="5512" spans="1:3" s="566" customFormat="1"/>
    <row r="5513" spans="1:3" s="566" customFormat="1"/>
    <row r="5514" spans="1:3" s="566" customFormat="1"/>
    <row r="5515" spans="1:3" s="566" customFormat="1"/>
    <row r="5516" spans="1:3" s="566" customFormat="1"/>
    <row r="5517" spans="1:3" s="566" customFormat="1"/>
    <row r="5518" spans="1:3" s="566" customFormat="1"/>
    <row r="5519" spans="1:3" s="566" customFormat="1"/>
    <row r="5520" spans="1:3" s="566" customFormat="1"/>
    <row r="5521" spans="1:3" s="566" customFormat="1"/>
    <row r="5522" spans="1:3" s="566" customFormat="1"/>
    <row r="5523" spans="1:3" s="566" customFormat="1"/>
    <row r="5524" spans="1:3" s="566" customFormat="1"/>
    <row r="5525" spans="1:3" s="566" customFormat="1"/>
    <row r="5526" spans="1:3" s="566" customFormat="1"/>
    <row r="5527" spans="1:3" s="566" customFormat="1"/>
    <row r="5528" spans="1:3" s="566" customFormat="1"/>
    <row r="5529" spans="1:3" s="566" customFormat="1"/>
    <row r="5530" spans="1:3" s="566" customFormat="1"/>
    <row r="5531" spans="1:3" s="566" customFormat="1"/>
    <row r="5532" spans="1:3" s="566" customFormat="1"/>
    <row r="5533" spans="1:3" s="566" customFormat="1"/>
    <row r="5534" spans="1:3" s="566" customFormat="1"/>
    <row r="5535" spans="1:3" s="566" customFormat="1"/>
    <row r="5536" spans="1:3" s="566" customFormat="1"/>
    <row r="5537" spans="1:3" s="566" customFormat="1"/>
    <row r="5538" spans="1:3" s="566" customFormat="1"/>
    <row r="5539" spans="1:3" s="566" customFormat="1"/>
    <row r="5540" spans="1:3" s="566" customFormat="1"/>
    <row r="5541" spans="1:3" s="566" customFormat="1"/>
    <row r="5542" spans="1:3" s="566" customFormat="1"/>
    <row r="5543" spans="1:3" s="566" customFormat="1"/>
    <row r="5544" spans="1:3" s="566" customFormat="1"/>
    <row r="5545" spans="1:3" s="566" customFormat="1"/>
    <row r="5546" spans="1:3" s="566" customFormat="1"/>
    <row r="5547" spans="1:3" s="566" customFormat="1"/>
    <row r="5548" spans="1:3" s="566" customFormat="1"/>
    <row r="5549" spans="1:3" s="566" customFormat="1"/>
    <row r="5550" spans="1:3" s="566" customFormat="1"/>
    <row r="5551" spans="1:3" s="566" customFormat="1"/>
    <row r="5552" spans="1:3" s="566" customFormat="1"/>
    <row r="5553" spans="1:3" s="566" customFormat="1"/>
    <row r="5554" spans="1:3" s="566" customFormat="1"/>
    <row r="5555" spans="1:3" s="566" customFormat="1"/>
    <row r="5556" spans="1:3" s="566" customFormat="1"/>
    <row r="5557" spans="1:3" s="566" customFormat="1"/>
    <row r="5558" spans="1:3" s="566" customFormat="1"/>
    <row r="5559" spans="1:3" s="566" customFormat="1"/>
    <row r="5560" spans="1:3" s="566" customFormat="1"/>
    <row r="5561" spans="1:3" s="566" customFormat="1"/>
    <row r="5562" spans="1:3" s="566" customFormat="1"/>
    <row r="5563" spans="1:3" s="566" customFormat="1"/>
    <row r="5564" spans="1:3" s="566" customFormat="1"/>
    <row r="5565" spans="1:3" s="566" customFormat="1"/>
    <row r="5566" spans="1:3" s="566" customFormat="1"/>
    <row r="5567" spans="1:3" s="566" customFormat="1"/>
    <row r="5568" spans="1:3" s="566" customFormat="1"/>
    <row r="5569" spans="1:3" s="566" customFormat="1"/>
    <row r="5570" spans="1:3" s="566" customFormat="1"/>
    <row r="5571" spans="1:3" s="566" customFormat="1"/>
    <row r="5572" spans="1:3" s="566" customFormat="1"/>
    <row r="5573" spans="1:3" s="566" customFormat="1"/>
    <row r="5574" spans="1:3" s="566" customFormat="1"/>
    <row r="5575" spans="1:3" s="566" customFormat="1"/>
    <row r="5576" spans="1:3" s="566" customFormat="1"/>
    <row r="5577" spans="1:3" s="566" customFormat="1"/>
    <row r="5578" spans="1:3" s="566" customFormat="1"/>
    <row r="5579" spans="1:3" s="566" customFormat="1"/>
    <row r="5580" spans="1:3" s="566" customFormat="1"/>
    <row r="5581" spans="1:3" s="566" customFormat="1"/>
    <row r="5582" spans="1:3" s="566" customFormat="1"/>
    <row r="5583" spans="1:3" s="566" customFormat="1"/>
    <row r="5584" spans="1:3" s="566" customFormat="1"/>
    <row r="5585" spans="1:3" s="566" customFormat="1"/>
    <row r="5586" spans="1:3" s="566" customFormat="1"/>
    <row r="5587" spans="1:3" s="566" customFormat="1"/>
    <row r="5588" spans="1:3" s="566" customFormat="1"/>
    <row r="5589" spans="1:3" s="566" customFormat="1"/>
    <row r="5590" spans="1:3" s="566" customFormat="1"/>
    <row r="5591" spans="1:3" s="566" customFormat="1"/>
    <row r="5592" spans="1:3" s="566" customFormat="1"/>
    <row r="5593" spans="1:3" s="566" customFormat="1"/>
    <row r="5594" spans="1:3" s="566" customFormat="1"/>
    <row r="5595" spans="1:3" s="566" customFormat="1"/>
    <row r="5596" spans="1:3" s="566" customFormat="1"/>
    <row r="5597" spans="1:3" s="566" customFormat="1"/>
    <row r="5598" spans="1:3" s="566" customFormat="1"/>
    <row r="5599" spans="1:3" s="566" customFormat="1"/>
    <row r="5600" spans="1:3" s="566" customFormat="1"/>
    <row r="5601" spans="1:3" s="566" customFormat="1"/>
    <row r="5602" spans="1:3" s="566" customFormat="1"/>
    <row r="5603" spans="1:3" s="566" customFormat="1"/>
    <row r="5604" spans="1:3" s="566" customFormat="1"/>
    <row r="5605" spans="1:3" s="566" customFormat="1"/>
    <row r="5606" spans="1:3" s="566" customFormat="1"/>
    <row r="5607" spans="1:3" s="566" customFormat="1"/>
    <row r="5608" spans="1:3" s="566" customFormat="1"/>
    <row r="5609" spans="1:3" s="566" customFormat="1"/>
    <row r="5610" spans="1:3" s="566" customFormat="1"/>
    <row r="5611" spans="1:3" s="566" customFormat="1"/>
    <row r="5612" spans="1:3" s="566" customFormat="1"/>
    <row r="5613" spans="1:3" s="566" customFormat="1"/>
    <row r="5614" spans="1:3" s="566" customFormat="1"/>
    <row r="5615" spans="1:3" s="566" customFormat="1"/>
    <row r="5616" spans="1:3" s="566" customFormat="1"/>
    <row r="5617" spans="1:3" s="566" customFormat="1"/>
    <row r="5618" spans="1:3" s="566" customFormat="1"/>
    <row r="5619" spans="1:3" s="566" customFormat="1"/>
    <row r="5620" spans="1:3" s="566" customFormat="1"/>
    <row r="5621" spans="1:3" s="566" customFormat="1"/>
    <row r="5622" spans="1:3" s="566" customFormat="1"/>
    <row r="5623" spans="1:3" s="566" customFormat="1"/>
    <row r="5624" spans="1:3" s="566" customFormat="1"/>
    <row r="5625" spans="1:3" s="566" customFormat="1"/>
    <row r="5626" spans="1:3" s="566" customFormat="1"/>
    <row r="5627" spans="1:3" s="566" customFormat="1"/>
    <row r="5628" spans="1:3" s="566" customFormat="1"/>
    <row r="5629" spans="1:3" s="566" customFormat="1"/>
    <row r="5630" spans="1:3" s="566" customFormat="1"/>
    <row r="5631" spans="1:3" s="566" customFormat="1"/>
    <row r="5632" spans="1:3" s="566" customFormat="1"/>
    <row r="5633" spans="1:3" s="566" customFormat="1"/>
    <row r="5634" spans="1:3" s="566" customFormat="1"/>
    <row r="5635" spans="1:3" s="566" customFormat="1"/>
    <row r="5636" spans="1:3" s="566" customFormat="1"/>
    <row r="5637" spans="1:3" s="566" customFormat="1"/>
    <row r="5638" spans="1:3" s="566" customFormat="1"/>
    <row r="5639" spans="1:3" s="566" customFormat="1"/>
    <row r="5640" spans="1:3" s="566" customFormat="1"/>
    <row r="5641" spans="1:3" s="566" customFormat="1"/>
    <row r="5642" spans="1:3" s="566" customFormat="1"/>
    <row r="5643" spans="1:3" s="566" customFormat="1"/>
    <row r="5644" spans="1:3" s="566" customFormat="1"/>
    <row r="5645" spans="1:3" s="566" customFormat="1"/>
    <row r="5646" spans="1:3" s="566" customFormat="1"/>
    <row r="5647" spans="1:3" s="566" customFormat="1"/>
    <row r="5648" spans="1:3" s="566" customFormat="1"/>
    <row r="5649" spans="1:3" s="566" customFormat="1"/>
    <row r="5650" spans="1:3" s="566" customFormat="1"/>
    <row r="5651" spans="1:3" s="566" customFormat="1"/>
    <row r="5652" spans="1:3" s="566" customFormat="1"/>
    <row r="5653" spans="1:3" s="566" customFormat="1"/>
    <row r="5654" spans="1:3" s="566" customFormat="1"/>
    <row r="5655" spans="1:3" s="566" customFormat="1"/>
    <row r="5656" spans="1:3" s="566" customFormat="1"/>
    <row r="5657" spans="1:3" s="566" customFormat="1"/>
    <row r="5658" spans="1:3" s="566" customFormat="1"/>
    <row r="5659" spans="1:3" s="566" customFormat="1"/>
    <row r="5660" spans="1:3" s="566" customFormat="1"/>
    <row r="5661" spans="1:3" s="566" customFormat="1"/>
    <row r="5662" spans="1:3" s="566" customFormat="1"/>
    <row r="5663" spans="1:3" s="566" customFormat="1"/>
    <row r="5664" spans="1:3" s="566" customFormat="1"/>
    <row r="5665" spans="1:3" s="566" customFormat="1"/>
    <row r="5666" spans="1:3" s="566" customFormat="1"/>
    <row r="5667" spans="1:3" s="566" customFormat="1"/>
    <row r="5668" spans="1:3" s="566" customFormat="1"/>
    <row r="5669" spans="1:3" s="566" customFormat="1"/>
    <row r="5670" spans="1:3" s="566" customFormat="1"/>
    <row r="5671" spans="1:3" s="566" customFormat="1"/>
    <row r="5672" spans="1:3" s="566" customFormat="1"/>
    <row r="5673" spans="1:3" s="566" customFormat="1"/>
    <row r="5674" spans="1:3" s="566" customFormat="1"/>
    <row r="5675" spans="1:3" s="566" customFormat="1"/>
    <row r="5676" spans="1:3" s="566" customFormat="1"/>
    <row r="5677" spans="1:3" s="566" customFormat="1"/>
    <row r="5678" spans="1:3" s="566" customFormat="1"/>
    <row r="5679" spans="1:3" s="566" customFormat="1"/>
    <row r="5680" spans="1:3" s="566" customFormat="1"/>
    <row r="5681" spans="1:3" s="566" customFormat="1"/>
    <row r="5682" spans="1:3" s="566" customFormat="1"/>
    <row r="5683" spans="1:3" s="566" customFormat="1"/>
    <row r="5684" spans="1:3" s="566" customFormat="1"/>
    <row r="5685" spans="1:3" s="566" customFormat="1"/>
    <row r="5686" spans="1:3" s="566" customFormat="1"/>
    <row r="5687" spans="1:3" s="566" customFormat="1"/>
    <row r="5688" spans="1:3" s="566" customFormat="1"/>
    <row r="5689" spans="1:3" s="566" customFormat="1"/>
    <row r="5690" spans="1:3" s="566" customFormat="1"/>
    <row r="5691" spans="1:3" s="566" customFormat="1"/>
    <row r="5692" spans="1:3" s="566" customFormat="1"/>
    <row r="5693" spans="1:3" s="566" customFormat="1"/>
    <row r="5694" spans="1:3" s="566" customFormat="1"/>
    <row r="5695" spans="1:3" s="566" customFormat="1"/>
    <row r="5696" spans="1:3" s="566" customFormat="1"/>
    <row r="5697" spans="1:3" s="566" customFormat="1"/>
    <row r="5698" spans="1:3" s="566" customFormat="1"/>
    <row r="5699" spans="1:3" s="566" customFormat="1"/>
    <row r="5700" spans="1:3" s="566" customFormat="1"/>
    <row r="5701" spans="1:3" s="566" customFormat="1"/>
    <row r="5702" spans="1:3" s="566" customFormat="1"/>
    <row r="5703" spans="1:3" s="566" customFormat="1"/>
    <row r="5704" spans="1:3" s="566" customFormat="1"/>
    <row r="5705" spans="1:3" s="566" customFormat="1"/>
    <row r="5706" spans="1:3" s="566" customFormat="1"/>
    <row r="5707" spans="1:3" s="566" customFormat="1"/>
    <row r="5708" spans="1:3" s="566" customFormat="1"/>
    <row r="5709" spans="1:3" s="566" customFormat="1"/>
    <row r="5710" spans="1:3" s="566" customFormat="1"/>
    <row r="5711" spans="1:3" s="566" customFormat="1"/>
    <row r="5712" spans="1:3" s="566" customFormat="1"/>
    <row r="5713" spans="1:3" s="566" customFormat="1"/>
    <row r="5714" spans="1:3" s="566" customFormat="1"/>
    <row r="5715" spans="1:3" s="566" customFormat="1"/>
    <row r="5716" spans="1:3" s="566" customFormat="1"/>
    <row r="5717" spans="1:3" s="566" customFormat="1"/>
    <row r="5718" spans="1:3" s="566" customFormat="1"/>
    <row r="5719" spans="1:3" s="566" customFormat="1"/>
    <row r="5720" spans="1:3" s="566" customFormat="1"/>
    <row r="5721" spans="1:3" s="566" customFormat="1"/>
    <row r="5722" spans="1:3" s="566" customFormat="1"/>
    <row r="5723" spans="1:3" s="566" customFormat="1"/>
    <row r="5724" spans="1:3" s="566" customFormat="1"/>
    <row r="5725" spans="1:3" s="566" customFormat="1"/>
    <row r="5726" spans="1:3" s="566" customFormat="1"/>
    <row r="5727" spans="1:3" s="566" customFormat="1"/>
    <row r="5728" spans="1:3" s="566" customFormat="1"/>
    <row r="5729" spans="1:3" s="566" customFormat="1"/>
    <row r="5730" spans="1:3" s="566" customFormat="1"/>
    <row r="5731" spans="1:3" s="566" customFormat="1"/>
    <row r="5732" spans="1:3" s="566" customFormat="1"/>
    <row r="5733" spans="1:3" s="566" customFormat="1"/>
    <row r="5734" spans="1:3" s="566" customFormat="1"/>
    <row r="5735" spans="1:3" s="566" customFormat="1"/>
    <row r="5736" spans="1:3" s="566" customFormat="1"/>
    <row r="5737" spans="1:3" s="566" customFormat="1"/>
    <row r="5738" spans="1:3" s="566" customFormat="1"/>
    <row r="5739" spans="1:3" s="566" customFormat="1"/>
    <row r="5740" spans="1:3" s="566" customFormat="1"/>
    <row r="5741" spans="1:3" s="566" customFormat="1"/>
    <row r="5742" spans="1:3" s="566" customFormat="1"/>
    <row r="5743" spans="1:3" s="566" customFormat="1"/>
    <row r="5744" spans="1:3" s="566" customFormat="1"/>
    <row r="5745" spans="1:3" s="566" customFormat="1"/>
    <row r="5746" spans="1:3" s="566" customFormat="1"/>
    <row r="5747" spans="1:3" s="566" customFormat="1"/>
    <row r="5748" spans="1:3" s="566" customFormat="1"/>
    <row r="5749" spans="1:3" s="566" customFormat="1"/>
    <row r="5750" spans="1:3" s="566" customFormat="1"/>
    <row r="5751" spans="1:3" s="566" customFormat="1"/>
    <row r="5752" spans="1:3" s="566" customFormat="1"/>
    <row r="5753" spans="1:3" s="566" customFormat="1"/>
    <row r="5754" spans="1:3" s="566" customFormat="1"/>
    <row r="5755" spans="1:3" s="566" customFormat="1"/>
    <row r="5756" spans="1:3" s="566" customFormat="1"/>
    <row r="5757" spans="1:3" s="566" customFormat="1"/>
    <row r="5758" spans="1:3" s="566" customFormat="1"/>
    <row r="5759" spans="1:3" s="566" customFormat="1"/>
    <row r="5760" spans="1:3" s="566" customFormat="1"/>
    <row r="5761" spans="1:3" s="566" customFormat="1"/>
    <row r="5762" spans="1:3" s="566" customFormat="1"/>
    <row r="5763" spans="1:3" s="566" customFormat="1"/>
    <row r="5764" spans="1:3" s="566" customFormat="1"/>
    <row r="5765" spans="1:3" s="566" customFormat="1"/>
    <row r="5766" spans="1:3" s="566" customFormat="1"/>
    <row r="5767" spans="1:3" s="566" customFormat="1"/>
    <row r="5768" spans="1:3" s="566" customFormat="1"/>
    <row r="5769" spans="1:3" s="566" customFormat="1"/>
    <row r="5770" spans="1:3" s="566" customFormat="1"/>
    <row r="5771" spans="1:3" s="566" customFormat="1"/>
    <row r="5772" spans="1:3" s="566" customFormat="1"/>
    <row r="5773" spans="1:3" s="566" customFormat="1"/>
    <row r="5774" spans="1:3" s="566" customFormat="1"/>
    <row r="5775" spans="1:3" s="566" customFormat="1"/>
    <row r="5776" spans="1:3" s="566" customFormat="1"/>
    <row r="5777" spans="1:3" s="566" customFormat="1"/>
    <row r="5778" spans="1:3" s="566" customFormat="1"/>
    <row r="5779" spans="1:3" s="566" customFormat="1"/>
    <row r="5780" spans="1:3" s="566" customFormat="1"/>
    <row r="5781" spans="1:3" s="566" customFormat="1"/>
    <row r="5782" spans="1:3" s="566" customFormat="1"/>
    <row r="5783" spans="1:3" s="566" customFormat="1"/>
    <row r="5784" spans="1:3" s="566" customFormat="1"/>
    <row r="5785" spans="1:3" s="566" customFormat="1"/>
    <row r="5786" spans="1:3" s="566" customFormat="1"/>
    <row r="5787" spans="1:3" s="566" customFormat="1"/>
    <row r="5788" spans="1:3" s="566" customFormat="1"/>
    <row r="5789" spans="1:3" s="566" customFormat="1"/>
    <row r="5790" spans="1:3" s="566" customFormat="1"/>
    <row r="5791" spans="1:3" s="566" customFormat="1"/>
    <row r="5792" spans="1:3" s="566" customFormat="1"/>
    <row r="5793" spans="1:3" s="566" customFormat="1"/>
    <row r="5794" spans="1:3" s="566" customFormat="1"/>
    <row r="5795" spans="1:3" s="566" customFormat="1"/>
    <row r="5796" spans="1:3" s="566" customFormat="1"/>
    <row r="5797" spans="1:3" s="566" customFormat="1"/>
    <row r="5798" spans="1:3" s="566" customFormat="1"/>
    <row r="5799" spans="1:3" s="566" customFormat="1"/>
    <row r="5800" spans="1:3" s="566" customFormat="1"/>
    <row r="5801" spans="1:3" s="566" customFormat="1"/>
    <row r="5802" spans="1:3" s="566" customFormat="1"/>
    <row r="5803" spans="1:3" s="566" customFormat="1"/>
    <row r="5804" spans="1:3" s="566" customFormat="1"/>
    <row r="5805" spans="1:3" s="566" customFormat="1"/>
    <row r="5806" spans="1:3" s="566" customFormat="1"/>
    <row r="5807" spans="1:3" s="566" customFormat="1"/>
    <row r="5808" spans="1:3" s="566" customFormat="1"/>
    <row r="5809" spans="1:3" s="566" customFormat="1"/>
    <row r="5810" spans="1:3" s="566" customFormat="1"/>
    <row r="5811" spans="1:3" s="566" customFormat="1"/>
    <row r="5812" spans="1:3" s="566" customFormat="1"/>
    <row r="5813" spans="1:3" s="566" customFormat="1"/>
    <row r="5814" spans="1:3" s="566" customFormat="1"/>
    <row r="5815" spans="1:3" s="566" customFormat="1"/>
    <row r="5816" spans="1:3" s="566" customFormat="1"/>
    <row r="5817" spans="1:3" s="566" customFormat="1"/>
    <row r="5818" spans="1:3" s="566" customFormat="1"/>
    <row r="5819" spans="1:3" s="566" customFormat="1"/>
    <row r="5820" spans="1:3" s="566" customFormat="1"/>
    <row r="5821" spans="1:3" s="566" customFormat="1"/>
    <row r="5822" spans="1:3" s="566" customFormat="1"/>
    <row r="5823" spans="1:3" s="566" customFormat="1"/>
    <row r="5824" spans="1:3" s="566" customFormat="1"/>
    <row r="5825" spans="1:3" s="566" customFormat="1"/>
    <row r="5826" spans="1:3" s="566" customFormat="1"/>
    <row r="5827" spans="1:3" s="566" customFormat="1"/>
    <row r="5828" spans="1:3" s="566" customFormat="1"/>
    <row r="5829" spans="1:3" s="566" customFormat="1"/>
    <row r="5830" spans="1:3" s="566" customFormat="1"/>
    <row r="5831" spans="1:3" s="566" customFormat="1"/>
    <row r="5832" spans="1:3" s="566" customFormat="1"/>
    <row r="5833" spans="1:3" s="566" customFormat="1"/>
    <row r="5834" spans="1:3" s="566" customFormat="1"/>
    <row r="5835" spans="1:3" s="566" customFormat="1"/>
    <row r="5836" spans="1:3" s="566" customFormat="1"/>
    <row r="5837" spans="1:3" s="566" customFormat="1"/>
    <row r="5838" spans="1:3" s="566" customFormat="1"/>
    <row r="5839" spans="1:3" s="566" customFormat="1"/>
    <row r="5840" spans="1:3" s="566" customFormat="1"/>
    <row r="5841" spans="1:3" s="566" customFormat="1"/>
    <row r="5842" spans="1:3" s="566" customFormat="1"/>
    <row r="5843" spans="1:3" s="566" customFormat="1"/>
    <row r="5844" spans="1:3" s="566" customFormat="1"/>
    <row r="5845" spans="1:3" s="566" customFormat="1"/>
    <row r="5846" spans="1:3" s="566" customFormat="1"/>
    <row r="5847" spans="1:3" s="566" customFormat="1"/>
    <row r="5848" spans="1:3" s="566" customFormat="1"/>
    <row r="5849" spans="1:3" s="566" customFormat="1"/>
    <row r="5850" spans="1:3" s="566" customFormat="1"/>
    <row r="5851" spans="1:3" s="566" customFormat="1"/>
    <row r="5852" spans="1:3" s="566" customFormat="1"/>
    <row r="5853" spans="1:3" s="566" customFormat="1"/>
    <row r="5854" spans="1:3" s="566" customFormat="1"/>
    <row r="5855" spans="1:3" s="566" customFormat="1"/>
    <row r="5856" spans="1:3" s="566" customFormat="1"/>
    <row r="5857" spans="1:3" s="566" customFormat="1"/>
    <row r="5858" spans="1:3" s="566" customFormat="1"/>
    <row r="5859" spans="1:3" s="566" customFormat="1"/>
    <row r="5860" spans="1:3" s="566" customFormat="1"/>
    <row r="5861" spans="1:3" s="566" customFormat="1"/>
    <row r="5862" spans="1:3" s="566" customFormat="1"/>
    <row r="5863" spans="1:3" s="566" customFormat="1"/>
    <row r="5864" spans="1:3" s="566" customFormat="1"/>
    <row r="5865" spans="1:3" s="566" customFormat="1"/>
    <row r="5866" spans="1:3" s="566" customFormat="1"/>
    <row r="5867" spans="1:3" s="566" customFormat="1"/>
    <row r="5868" spans="1:3" s="566" customFormat="1"/>
    <row r="5869" spans="1:3" s="566" customFormat="1"/>
    <row r="5870" spans="1:3" s="566" customFormat="1"/>
    <row r="5871" spans="1:3" s="566" customFormat="1"/>
    <row r="5872" spans="1:3" s="566" customFormat="1"/>
    <row r="5873" spans="1:3" s="566" customFormat="1"/>
    <row r="5874" spans="1:3" s="566" customFormat="1"/>
    <row r="5875" spans="1:3" s="566" customFormat="1"/>
    <row r="5876" spans="1:3" s="566" customFormat="1"/>
    <row r="5877" spans="1:3" s="566" customFormat="1"/>
    <row r="5878" spans="1:3" s="566" customFormat="1"/>
    <row r="5879" spans="1:3" s="566" customFormat="1"/>
    <row r="5880" spans="1:3" s="566" customFormat="1"/>
    <row r="5881" spans="1:3" s="566" customFormat="1"/>
    <row r="5882" spans="1:3" s="566" customFormat="1"/>
    <row r="5883" spans="1:3" s="566" customFormat="1"/>
    <row r="5884" spans="1:3" s="566" customFormat="1"/>
    <row r="5885" spans="1:3" s="566" customFormat="1"/>
    <row r="5886" spans="1:3" s="566" customFormat="1"/>
    <row r="5887" spans="1:3" s="566" customFormat="1"/>
    <row r="5888" spans="1:3" s="566" customFormat="1"/>
    <row r="5889" spans="1:3" s="566" customFormat="1"/>
    <row r="5890" spans="1:3" s="566" customFormat="1"/>
    <row r="5891" spans="1:3" s="566" customFormat="1"/>
    <row r="5892" spans="1:3" s="566" customFormat="1"/>
    <row r="5893" spans="1:3" s="566" customFormat="1"/>
    <row r="5894" spans="1:3" s="566" customFormat="1"/>
    <row r="5895" spans="1:3" s="566" customFormat="1"/>
    <row r="5896" spans="1:3" s="566" customFormat="1"/>
    <row r="5897" spans="1:3" s="566" customFormat="1"/>
    <row r="5898" spans="1:3" s="566" customFormat="1"/>
    <row r="5899" spans="1:3" s="566" customFormat="1"/>
    <row r="5900" spans="1:3" s="566" customFormat="1"/>
    <row r="5901" spans="1:3" s="566" customFormat="1"/>
    <row r="5902" spans="1:3" s="566" customFormat="1"/>
    <row r="5903" spans="1:3" s="566" customFormat="1"/>
    <row r="5904" spans="1:3" s="566" customFormat="1"/>
    <row r="5905" spans="1:3" s="566" customFormat="1"/>
    <row r="5906" spans="1:3" s="566" customFormat="1"/>
    <row r="5907" spans="1:3" s="566" customFormat="1"/>
    <row r="5908" spans="1:3" s="566" customFormat="1"/>
    <row r="5909" spans="1:3" s="566" customFormat="1"/>
    <row r="5910" spans="1:3" s="566" customFormat="1"/>
    <row r="5911" spans="1:3" s="566" customFormat="1"/>
    <row r="5912" spans="1:3" s="566" customFormat="1"/>
    <row r="5913" spans="1:3" s="566" customFormat="1"/>
    <row r="5914" spans="1:3" s="566" customFormat="1"/>
    <row r="5915" spans="1:3" s="566" customFormat="1"/>
    <row r="5916" spans="1:3" s="566" customFormat="1"/>
    <row r="5917" spans="1:3" s="566" customFormat="1"/>
    <row r="5918" spans="1:3" s="566" customFormat="1"/>
    <row r="5919" spans="1:3" s="566" customFormat="1"/>
    <row r="5920" spans="1:3" s="566" customFormat="1"/>
    <row r="5921" spans="1:3" s="566" customFormat="1"/>
    <row r="5922" spans="1:3" s="566" customFormat="1"/>
    <row r="5923" spans="1:3" s="566" customFormat="1"/>
    <row r="5924" spans="1:3" s="566" customFormat="1"/>
    <row r="5925" spans="1:3" s="566" customFormat="1"/>
    <row r="5926" spans="1:3" s="566" customFormat="1"/>
    <row r="5927" spans="1:3" s="566" customFormat="1"/>
    <row r="5928" spans="1:3" s="566" customFormat="1"/>
    <row r="5929" spans="1:3" s="566" customFormat="1"/>
    <row r="5930" spans="1:3" s="566" customFormat="1"/>
    <row r="5931" spans="1:3" s="566" customFormat="1"/>
    <row r="5932" spans="1:3" s="566" customFormat="1"/>
    <row r="5933" spans="1:3" s="566" customFormat="1"/>
    <row r="5934" spans="1:3" s="566" customFormat="1"/>
    <row r="5935" spans="1:3" s="566" customFormat="1"/>
    <row r="5936" spans="1:3" s="566" customFormat="1"/>
    <row r="5937" spans="1:3" s="566" customFormat="1"/>
    <row r="5938" spans="1:3" s="566" customFormat="1"/>
    <row r="5939" spans="1:3" s="566" customFormat="1"/>
    <row r="5940" spans="1:3" s="566" customFormat="1"/>
    <row r="5941" spans="1:3" s="566" customFormat="1"/>
    <row r="5942" spans="1:3" s="566" customFormat="1"/>
    <row r="5943" spans="1:3" s="566" customFormat="1"/>
    <row r="5944" spans="1:3" s="566" customFormat="1"/>
    <row r="5945" spans="1:3" s="566" customFormat="1"/>
    <row r="5946" spans="1:3" s="566" customFormat="1"/>
    <row r="5947" spans="1:3" s="566" customFormat="1"/>
    <row r="5948" spans="1:3" s="566" customFormat="1"/>
    <row r="5949" spans="1:3" s="566" customFormat="1"/>
    <row r="5950" spans="1:3" s="566" customFormat="1"/>
    <row r="5951" spans="1:3" s="566" customFormat="1"/>
    <row r="5952" spans="1:3" s="566" customFormat="1"/>
    <row r="5953" spans="1:3" s="566" customFormat="1"/>
    <row r="5954" spans="1:3" s="566" customFormat="1"/>
    <row r="5955" spans="1:3" s="566" customFormat="1"/>
    <row r="5956" spans="1:3" s="566" customFormat="1"/>
    <row r="5957" spans="1:3" s="566" customFormat="1"/>
    <row r="5958" spans="1:3" s="566" customFormat="1"/>
    <row r="5959" spans="1:3" s="566" customFormat="1"/>
    <row r="5960" spans="1:3" s="566" customFormat="1"/>
    <row r="5961" spans="1:3" s="566" customFormat="1"/>
    <row r="5962" spans="1:3" s="566" customFormat="1"/>
    <row r="5963" spans="1:3" s="566" customFormat="1"/>
    <row r="5964" spans="1:3" s="566" customFormat="1"/>
    <row r="5965" spans="1:3" s="566" customFormat="1"/>
    <row r="5966" spans="1:3" s="566" customFormat="1"/>
    <row r="5967" spans="1:3" s="566" customFormat="1"/>
    <row r="5968" spans="1:3" s="566" customFormat="1"/>
    <row r="5969" spans="1:3" s="566" customFormat="1"/>
    <row r="5970" spans="1:3" s="566" customFormat="1"/>
    <row r="5971" spans="1:3" s="566" customFormat="1"/>
    <row r="5972" spans="1:3" s="566" customFormat="1"/>
    <row r="5973" spans="1:3" s="566" customFormat="1"/>
    <row r="5974" spans="1:3" s="566" customFormat="1"/>
    <row r="5975" spans="1:3" s="566" customFormat="1"/>
    <row r="5976" spans="1:3" s="566" customFormat="1"/>
    <row r="5977" spans="1:3" s="566" customFormat="1"/>
    <row r="5978" spans="1:3" s="566" customFormat="1"/>
    <row r="5979" spans="1:3" s="566" customFormat="1"/>
    <row r="5980" spans="1:3" s="566" customFormat="1"/>
    <row r="5981" spans="1:3" s="566" customFormat="1"/>
    <row r="5982" spans="1:3" s="566" customFormat="1"/>
    <row r="5983" spans="1:3" s="566" customFormat="1"/>
    <row r="5984" spans="1:3" s="566" customFormat="1"/>
    <row r="5985" spans="1:3" s="566" customFormat="1"/>
    <row r="5986" spans="1:3" s="566" customFormat="1"/>
    <row r="5987" spans="1:3" s="566" customFormat="1"/>
    <row r="5988" spans="1:3" s="566" customFormat="1"/>
    <row r="5989" spans="1:3" s="566" customFormat="1"/>
    <row r="5990" spans="1:3" s="566" customFormat="1"/>
    <row r="5991" spans="1:3" s="566" customFormat="1"/>
    <row r="5992" spans="1:3" s="566" customFormat="1"/>
    <row r="5993" spans="1:3" s="566" customFormat="1"/>
    <row r="5994" spans="1:3" s="566" customFormat="1"/>
    <row r="5995" spans="1:3" s="566" customFormat="1"/>
    <row r="5996" spans="1:3" s="566" customFormat="1"/>
    <row r="5997" spans="1:3" s="566" customFormat="1"/>
    <row r="5998" spans="1:3" s="566" customFormat="1"/>
    <row r="5999" spans="1:3" s="566" customFormat="1"/>
    <row r="6000" spans="1:3" s="566" customFormat="1"/>
    <row r="6001" spans="1:3" s="566" customFormat="1"/>
    <row r="6002" spans="1:3" s="566" customFormat="1"/>
    <row r="6003" spans="1:3" s="566" customFormat="1"/>
    <row r="6004" spans="1:3" s="566" customFormat="1"/>
    <row r="6005" spans="1:3" s="566" customFormat="1"/>
    <row r="6006" spans="1:3" s="566" customFormat="1"/>
    <row r="6007" spans="1:3" s="566" customFormat="1"/>
    <row r="6008" spans="1:3" s="566" customFormat="1"/>
    <row r="6009" spans="1:3" s="566" customFormat="1"/>
    <row r="6010" spans="1:3" s="566" customFormat="1"/>
    <row r="6011" spans="1:3" s="566" customFormat="1"/>
    <row r="6012" spans="1:3" s="566" customFormat="1"/>
    <row r="6013" spans="1:3" s="566" customFormat="1"/>
    <row r="6014" spans="1:3" s="566" customFormat="1"/>
    <row r="6015" spans="1:3" s="566" customFormat="1"/>
    <row r="6016" spans="1:3" s="566" customFormat="1"/>
    <row r="6017" spans="1:3" s="566" customFormat="1"/>
    <row r="6018" spans="1:3" s="566" customFormat="1"/>
    <row r="6019" spans="1:3" s="566" customFormat="1"/>
    <row r="6020" spans="1:3" s="566" customFormat="1"/>
    <row r="6021" spans="1:3" s="566" customFormat="1"/>
    <row r="6022" spans="1:3" s="566" customFormat="1"/>
    <row r="6023" spans="1:3" s="566" customFormat="1"/>
    <row r="6024" spans="1:3" s="566" customFormat="1"/>
    <row r="6025" spans="1:3" s="566" customFormat="1"/>
    <row r="6026" spans="1:3" s="566" customFormat="1"/>
    <row r="6027" spans="1:3" s="566" customFormat="1"/>
    <row r="6028" spans="1:3" s="566" customFormat="1"/>
    <row r="6029" spans="1:3" s="566" customFormat="1"/>
    <row r="6030" spans="1:3" s="566" customFormat="1"/>
    <row r="6031" spans="1:3" s="566" customFormat="1"/>
    <row r="6032" spans="1:3" s="566" customFormat="1"/>
    <row r="6033" spans="1:3" s="566" customFormat="1"/>
    <row r="6034" spans="1:3" s="566" customFormat="1"/>
    <row r="6035" spans="1:3" s="566" customFormat="1"/>
    <row r="6036" spans="1:3" s="566" customFormat="1"/>
    <row r="6037" spans="1:3" s="566" customFormat="1"/>
    <row r="6038" spans="1:3" s="566" customFormat="1"/>
    <row r="6039" spans="1:3" s="566" customFormat="1"/>
    <row r="6040" spans="1:3" s="566" customFormat="1"/>
    <row r="6041" spans="1:3" s="566" customFormat="1"/>
    <row r="6042" spans="1:3" s="566" customFormat="1"/>
    <row r="6043" spans="1:3" s="566" customFormat="1"/>
    <row r="6044" spans="1:3" s="566" customFormat="1"/>
    <row r="6045" spans="1:3" s="566" customFormat="1"/>
    <row r="6046" spans="1:3" s="566" customFormat="1"/>
    <row r="6047" spans="1:3" s="566" customFormat="1"/>
    <row r="6048" spans="1:3" s="566" customFormat="1"/>
    <row r="6049" spans="1:3" s="566" customFormat="1"/>
    <row r="6050" spans="1:3" s="566" customFormat="1"/>
    <row r="6051" spans="1:3" s="566" customFormat="1"/>
    <row r="6052" spans="1:3" s="566" customFormat="1"/>
    <row r="6053" spans="1:3" s="566" customFormat="1"/>
    <row r="6054" spans="1:3" s="566" customFormat="1"/>
    <row r="6055" spans="1:3" s="566" customFormat="1"/>
    <row r="6056" spans="1:3" s="566" customFormat="1"/>
    <row r="6057" spans="1:3" s="566" customFormat="1"/>
    <row r="6058" spans="1:3" s="566" customFormat="1"/>
    <row r="6059" spans="1:3" s="566" customFormat="1"/>
    <row r="6060" spans="1:3" s="566" customFormat="1"/>
    <row r="6061" spans="1:3" s="566" customFormat="1"/>
    <row r="6062" spans="1:3" s="566" customFormat="1"/>
    <row r="6063" spans="1:3" s="566" customFormat="1"/>
    <row r="6064" spans="1:3" s="566" customFormat="1"/>
    <row r="6065" spans="1:3" s="566" customFormat="1"/>
    <row r="6066" spans="1:3" s="566" customFormat="1"/>
    <row r="6067" spans="1:3" s="566" customFormat="1"/>
    <row r="6068" spans="1:3" s="566" customFormat="1"/>
    <row r="6069" spans="1:3" s="566" customFormat="1"/>
    <row r="6070" spans="1:3" s="566" customFormat="1"/>
    <row r="6071" spans="1:3" s="566" customFormat="1"/>
    <row r="6072" spans="1:3" s="566" customFormat="1"/>
    <row r="6073" spans="1:3" s="566" customFormat="1"/>
    <row r="6074" spans="1:3" s="566" customFormat="1"/>
    <row r="6075" spans="1:3" s="566" customFormat="1"/>
    <row r="6076" spans="1:3" s="566" customFormat="1"/>
    <row r="6077" spans="1:3" s="566" customFormat="1"/>
    <row r="6078" spans="1:3" s="566" customFormat="1"/>
    <row r="6079" spans="1:3" s="566" customFormat="1"/>
    <row r="6080" spans="1:3" s="566" customFormat="1"/>
    <row r="6081" spans="1:3" s="566" customFormat="1"/>
    <row r="6082" spans="1:3" s="566" customFormat="1"/>
    <row r="6083" spans="1:3" s="566" customFormat="1"/>
    <row r="6084" spans="1:3" s="566" customFormat="1"/>
    <row r="6085" spans="1:3" s="566" customFormat="1"/>
    <row r="6086" spans="1:3" s="566" customFormat="1"/>
    <row r="6087" spans="1:3" s="566" customFormat="1"/>
    <row r="6088" spans="1:3" s="566" customFormat="1"/>
    <row r="6089" spans="1:3" s="566" customFormat="1"/>
    <row r="6090" spans="1:3" s="566" customFormat="1"/>
    <row r="6091" spans="1:3" s="566" customFormat="1"/>
    <row r="6092" spans="1:3" s="566" customFormat="1"/>
    <row r="6093" spans="1:3" s="566" customFormat="1"/>
    <row r="6094" spans="1:3" s="566" customFormat="1"/>
    <row r="6095" spans="1:3" s="566" customFormat="1"/>
    <row r="6096" spans="1:3" s="566" customFormat="1"/>
    <row r="6097" spans="1:3" s="566" customFormat="1"/>
    <row r="6098" spans="1:3" s="566" customFormat="1"/>
    <row r="6099" spans="1:3" s="566" customFormat="1"/>
    <row r="6100" spans="1:3" s="566" customFormat="1"/>
    <row r="6101" spans="1:3" s="566" customFormat="1"/>
    <row r="6102" spans="1:3" s="566" customFormat="1"/>
    <row r="6103" spans="1:3" s="566" customFormat="1"/>
    <row r="6104" spans="1:3" s="566" customFormat="1"/>
    <row r="6105" spans="1:3" s="566" customFormat="1"/>
    <row r="6106" spans="1:3" s="566" customFormat="1"/>
    <row r="6107" spans="1:3" s="566" customFormat="1"/>
    <row r="6108" spans="1:3" s="566" customFormat="1"/>
    <row r="6109" spans="1:3" s="566" customFormat="1"/>
    <row r="6110" spans="1:3" s="566" customFormat="1"/>
    <row r="6111" spans="1:3" s="566" customFormat="1"/>
    <row r="6112" spans="1:3" s="566" customFormat="1"/>
    <row r="6113" spans="1:3" s="566" customFormat="1"/>
    <row r="6114" spans="1:3" s="566" customFormat="1"/>
    <row r="6115" spans="1:3" s="566" customFormat="1"/>
    <row r="6116" spans="1:3" s="566" customFormat="1"/>
    <row r="6117" spans="1:3" s="566" customFormat="1"/>
    <row r="6118" spans="1:3" s="566" customFormat="1"/>
    <row r="6119" spans="1:3" s="566" customFormat="1"/>
    <row r="6120" spans="1:3" s="566" customFormat="1"/>
    <row r="6121" spans="1:3" s="566" customFormat="1"/>
    <row r="6122" spans="1:3" s="566" customFormat="1"/>
    <row r="6123" spans="1:3" s="566" customFormat="1"/>
    <row r="6124" spans="1:3" s="566" customFormat="1"/>
    <row r="6125" spans="1:3" s="566" customFormat="1"/>
    <row r="6126" spans="1:3" s="566" customFormat="1"/>
    <row r="6127" spans="1:3" s="566" customFormat="1"/>
    <row r="6128" spans="1:3" s="566" customFormat="1"/>
    <row r="6129" spans="1:3" s="566" customFormat="1"/>
    <row r="6130" spans="1:3" s="566" customFormat="1"/>
    <row r="6131" spans="1:3" s="566" customFormat="1"/>
    <row r="6132" spans="1:3" s="566" customFormat="1"/>
    <row r="6133" spans="1:3" s="566" customFormat="1"/>
    <row r="6134" spans="1:3" s="566" customFormat="1"/>
    <row r="6135" spans="1:3" s="566" customFormat="1"/>
    <row r="6136" spans="1:3" s="566" customFormat="1"/>
    <row r="6137" spans="1:3" s="566" customFormat="1"/>
    <row r="6138" spans="1:3" s="566" customFormat="1"/>
    <row r="6139" spans="1:3" s="566" customFormat="1"/>
    <row r="6140" spans="1:3" s="566" customFormat="1"/>
    <row r="6141" spans="1:3" s="566" customFormat="1"/>
    <row r="6142" spans="1:3" s="566" customFormat="1"/>
    <row r="6143" spans="1:3" s="566" customFormat="1"/>
    <row r="6144" spans="1:3" s="566" customFormat="1"/>
    <row r="6145" spans="1:3" s="566" customFormat="1"/>
    <row r="6146" spans="1:3" s="566" customFormat="1"/>
    <row r="6147" spans="1:3" s="566" customFormat="1"/>
    <row r="6148" spans="1:3" s="566" customFormat="1"/>
    <row r="6149" spans="1:3" s="566" customFormat="1"/>
    <row r="6150" spans="1:3" s="566" customFormat="1"/>
    <row r="6151" spans="1:3" s="566" customFormat="1"/>
    <row r="6152" spans="1:3" s="566" customFormat="1"/>
    <row r="6153" spans="1:3" s="566" customFormat="1"/>
    <row r="6154" spans="1:3" s="566" customFormat="1"/>
    <row r="6155" spans="1:3" s="566" customFormat="1"/>
    <row r="6156" spans="1:3" s="566" customFormat="1"/>
    <row r="6157" spans="1:3" s="566" customFormat="1"/>
    <row r="6158" spans="1:3" s="566" customFormat="1"/>
    <row r="6159" spans="1:3" s="566" customFormat="1"/>
    <row r="6160" spans="1:3" s="566" customFormat="1"/>
    <row r="6161" spans="1:3" s="566" customFormat="1"/>
    <row r="6162" spans="1:3" s="566" customFormat="1"/>
    <row r="6163" spans="1:3" s="566" customFormat="1"/>
    <row r="6164" spans="1:3" s="566" customFormat="1"/>
    <row r="6165" spans="1:3" s="566" customFormat="1"/>
    <row r="6166" spans="1:3" s="566" customFormat="1"/>
    <row r="6167" spans="1:3" s="566" customFormat="1"/>
    <row r="6168" spans="1:3" s="566" customFormat="1"/>
    <row r="6169" spans="1:3" s="566" customFormat="1"/>
    <row r="6170" spans="1:3" s="566" customFormat="1"/>
    <row r="6171" spans="1:3" s="566" customFormat="1"/>
    <row r="6172" spans="1:3" s="566" customFormat="1"/>
    <row r="6173" spans="1:3" s="566" customFormat="1"/>
    <row r="6174" spans="1:3" s="566" customFormat="1"/>
    <row r="6175" spans="1:3" s="566" customFormat="1"/>
    <row r="6176" spans="1:3" s="566" customFormat="1"/>
    <row r="6177" spans="1:3" s="566" customFormat="1"/>
    <row r="6178" spans="1:3" s="566" customFormat="1"/>
    <row r="6179" spans="1:3" s="566" customFormat="1"/>
    <row r="6180" spans="1:3" s="566" customFormat="1"/>
    <row r="6181" spans="1:3" s="566" customFormat="1"/>
    <row r="6182" spans="1:3" s="566" customFormat="1"/>
    <row r="6183" spans="1:3" s="566" customFormat="1"/>
    <row r="6184" spans="1:3" s="566" customFormat="1"/>
    <row r="6185" spans="1:3" s="566" customFormat="1"/>
    <row r="6186" spans="1:3" s="566" customFormat="1"/>
    <row r="6187" spans="1:3" s="566" customFormat="1"/>
    <row r="6188" spans="1:3" s="566" customFormat="1"/>
    <row r="6189" spans="1:3" s="566" customFormat="1"/>
    <row r="6190" spans="1:3" s="566" customFormat="1"/>
    <row r="6191" spans="1:3" s="566" customFormat="1"/>
    <row r="6192" spans="1:3" s="566" customFormat="1"/>
    <row r="6193" spans="1:3" s="566" customFormat="1"/>
    <row r="6194" spans="1:3" s="566" customFormat="1"/>
    <row r="6195" spans="1:3" s="566" customFormat="1"/>
    <row r="6196" spans="1:3" s="566" customFormat="1"/>
    <row r="6197" spans="1:3" s="566" customFormat="1"/>
    <row r="6198" spans="1:3" s="566" customFormat="1"/>
    <row r="6199" spans="1:3" s="566" customFormat="1"/>
    <row r="6200" spans="1:3" s="566" customFormat="1"/>
    <row r="6201" spans="1:3" s="566" customFormat="1"/>
    <row r="6202" spans="1:3" s="566" customFormat="1"/>
    <row r="6203" spans="1:3" s="566" customFormat="1"/>
    <row r="6204" spans="1:3" s="566" customFormat="1"/>
    <row r="6205" spans="1:3" s="566" customFormat="1"/>
    <row r="6206" spans="1:3" s="566" customFormat="1"/>
    <row r="6207" spans="1:3" s="566" customFormat="1"/>
    <row r="6208" spans="1:3" s="566" customFormat="1"/>
    <row r="6209" spans="1:3" s="566" customFormat="1"/>
    <row r="6210" spans="1:3" s="566" customFormat="1"/>
    <row r="6211" spans="1:3" s="566" customFormat="1"/>
    <row r="6212" spans="1:3" s="566" customFormat="1"/>
    <row r="6213" spans="1:3" s="566" customFormat="1"/>
    <row r="6214" spans="1:3" s="566" customFormat="1"/>
    <row r="6215" spans="1:3" s="566" customFormat="1"/>
    <row r="6216" spans="1:3" s="566" customFormat="1"/>
    <row r="6217" spans="1:3" s="566" customFormat="1"/>
    <row r="6218" spans="1:3" s="566" customFormat="1"/>
    <row r="6219" spans="1:3" s="566" customFormat="1"/>
    <row r="6220" spans="1:3" s="566" customFormat="1"/>
    <row r="6221" spans="1:3" s="566" customFormat="1"/>
    <row r="6222" spans="1:3" s="566" customFormat="1"/>
    <row r="6223" spans="1:3" s="566" customFormat="1"/>
    <row r="6224" spans="1:3" s="566" customFormat="1"/>
    <row r="6225" spans="1:3" s="566" customFormat="1"/>
    <row r="6226" spans="1:3" s="566" customFormat="1"/>
    <row r="6227" spans="1:3" s="566" customFormat="1"/>
    <row r="6228" spans="1:3" s="566" customFormat="1"/>
    <row r="6229" spans="1:3" s="566" customFormat="1"/>
    <row r="6230" spans="1:3" s="566" customFormat="1"/>
    <row r="6231" spans="1:3" s="566" customFormat="1"/>
    <row r="6232" spans="1:3" s="566" customFormat="1"/>
    <row r="6233" spans="1:3" s="566" customFormat="1"/>
    <row r="6234" spans="1:3" s="566" customFormat="1"/>
    <row r="6235" spans="1:3" s="566" customFormat="1"/>
    <row r="6236" spans="1:3" s="566" customFormat="1"/>
    <row r="6237" spans="1:3" s="566" customFormat="1"/>
    <row r="6238" spans="1:3" s="566" customFormat="1"/>
    <row r="6239" spans="1:3" s="566" customFormat="1"/>
    <row r="6240" spans="1:3" s="566" customFormat="1"/>
    <row r="6241" spans="1:3" s="566" customFormat="1"/>
    <row r="6242" spans="1:3" s="566" customFormat="1"/>
    <row r="6243" spans="1:3" s="566" customFormat="1"/>
    <row r="6244" spans="1:3" s="566" customFormat="1"/>
    <row r="6245" spans="1:3" s="566" customFormat="1"/>
    <row r="6246" spans="1:3" s="566" customFormat="1"/>
    <row r="6247" spans="1:3" s="566" customFormat="1"/>
    <row r="6248" spans="1:3" s="566" customFormat="1"/>
    <row r="6249" spans="1:3" s="566" customFormat="1"/>
    <row r="6250" spans="1:3" s="566" customFormat="1"/>
    <row r="6251" spans="1:3" s="566" customFormat="1"/>
    <row r="6252" spans="1:3" s="566" customFormat="1"/>
    <row r="6253" spans="1:3" s="566" customFormat="1"/>
    <row r="6254" spans="1:3" s="566" customFormat="1"/>
    <row r="6255" spans="1:3" s="566" customFormat="1"/>
    <row r="6256" spans="1:3" s="566" customFormat="1"/>
    <row r="6257" spans="1:3" s="566" customFormat="1"/>
    <row r="6258" spans="1:3" s="566" customFormat="1"/>
    <row r="6259" spans="1:3" s="566" customFormat="1"/>
    <row r="6260" spans="1:3" s="566" customFormat="1"/>
    <row r="6261" spans="1:3" s="566" customFormat="1"/>
    <row r="6262" spans="1:3" s="566" customFormat="1"/>
    <row r="6263" spans="1:3" s="566" customFormat="1"/>
    <row r="6264" spans="1:3" s="566" customFormat="1"/>
    <row r="6265" spans="1:3" s="566" customFormat="1"/>
    <row r="6266" spans="1:3" s="566" customFormat="1"/>
    <row r="6267" spans="1:3" s="566" customFormat="1"/>
    <row r="6268" spans="1:3" s="566" customFormat="1"/>
    <row r="6269" spans="1:3" s="566" customFormat="1"/>
    <row r="6270" spans="1:3" s="566" customFormat="1"/>
    <row r="6271" spans="1:3" s="566" customFormat="1"/>
    <row r="6272" spans="1:3" s="566" customFormat="1"/>
    <row r="6273" spans="1:3" s="566" customFormat="1"/>
    <row r="6274" spans="1:3" s="566" customFormat="1"/>
    <row r="6275" spans="1:3" s="566" customFormat="1"/>
    <row r="6276" spans="1:3" s="566" customFormat="1"/>
    <row r="6277" spans="1:3" s="566" customFormat="1"/>
    <row r="6278" spans="1:3" s="566" customFormat="1"/>
    <row r="6279" spans="1:3" s="566" customFormat="1"/>
    <row r="6280" spans="1:3" s="566" customFormat="1"/>
    <row r="6281" spans="1:3" s="566" customFormat="1"/>
    <row r="6282" spans="1:3" s="566" customFormat="1"/>
    <row r="6283" spans="1:3" s="566" customFormat="1"/>
    <row r="6284" spans="1:3" s="566" customFormat="1"/>
    <row r="6285" spans="1:3" s="566" customFormat="1"/>
    <row r="6286" spans="1:3" s="566" customFormat="1"/>
    <row r="6287" spans="1:3" s="566" customFormat="1"/>
    <row r="6288" spans="1:3" s="566" customFormat="1"/>
    <row r="6289" spans="1:3" s="566" customFormat="1"/>
    <row r="6290" spans="1:3" s="566" customFormat="1"/>
    <row r="6291" spans="1:3" s="566" customFormat="1"/>
    <row r="6292" spans="1:3" s="566" customFormat="1"/>
    <row r="6293" spans="1:3" s="566" customFormat="1"/>
    <row r="6294" spans="1:3" s="566" customFormat="1"/>
    <row r="6295" spans="1:3" s="566" customFormat="1"/>
    <row r="6296" spans="1:3" s="566" customFormat="1"/>
    <row r="6297" spans="1:3" s="566" customFormat="1"/>
    <row r="6298" spans="1:3" s="566" customFormat="1"/>
    <row r="6299" spans="1:3" s="566" customFormat="1"/>
    <row r="6300" spans="1:3" s="566" customFormat="1"/>
    <row r="6301" spans="1:3" s="566" customFormat="1"/>
    <row r="6302" spans="1:3" s="566" customFormat="1"/>
    <row r="6303" spans="1:3" s="566" customFormat="1"/>
    <row r="6304" spans="1:3" s="566" customFormat="1"/>
    <row r="6305" spans="1:3" s="566" customFormat="1"/>
    <row r="6306" spans="1:3" s="566" customFormat="1"/>
    <row r="6307" spans="1:3" s="566" customFormat="1"/>
    <row r="6308" spans="1:3" s="566" customFormat="1"/>
    <row r="6309" spans="1:3" s="566" customFormat="1"/>
    <row r="6310" spans="1:3" s="566" customFormat="1"/>
    <row r="6311" spans="1:3" s="566" customFormat="1"/>
    <row r="6312" spans="1:3" s="566" customFormat="1"/>
    <row r="6313" spans="1:3" s="566" customFormat="1"/>
    <row r="6314" spans="1:3" s="566" customFormat="1"/>
    <row r="6315" spans="1:3" s="566" customFormat="1"/>
    <row r="6316" spans="1:3" s="566" customFormat="1"/>
    <row r="6317" spans="1:3" s="566" customFormat="1"/>
    <row r="6318" spans="1:3" s="566" customFormat="1"/>
    <row r="6319" spans="1:3" s="566" customFormat="1"/>
    <row r="6320" spans="1:3" s="566" customFormat="1"/>
    <row r="6321" spans="1:3" s="566" customFormat="1"/>
    <row r="6322" spans="1:3" s="566" customFormat="1"/>
    <row r="6323" spans="1:3" s="566" customFormat="1"/>
    <row r="6324" spans="1:3" s="566" customFormat="1"/>
    <row r="6325" spans="1:3" s="566" customFormat="1"/>
    <row r="6326" spans="1:3" s="566" customFormat="1"/>
    <row r="6327" spans="1:3" s="566" customFormat="1"/>
    <row r="6328" spans="1:3" s="566" customFormat="1"/>
    <row r="6329" spans="1:3" s="566" customFormat="1"/>
    <row r="6330" spans="1:3" s="566" customFormat="1"/>
    <row r="6331" spans="1:3" s="566" customFormat="1"/>
    <row r="6332" spans="1:3" s="566" customFormat="1"/>
    <row r="6333" spans="1:3" s="566" customFormat="1"/>
    <row r="6334" spans="1:3" s="566" customFormat="1"/>
    <row r="6335" spans="1:3" s="566" customFormat="1"/>
    <row r="6336" spans="1:3" s="566" customFormat="1"/>
    <row r="6337" spans="1:3" s="566" customFormat="1"/>
    <row r="6338" spans="1:3" s="566" customFormat="1"/>
    <row r="6339" spans="1:3" s="566" customFormat="1"/>
    <row r="6340" spans="1:3" s="566" customFormat="1"/>
    <row r="6341" spans="1:3" s="566" customFormat="1"/>
    <row r="6342" spans="1:3" s="566" customFormat="1"/>
    <row r="6343" spans="1:3" s="566" customFormat="1"/>
    <row r="6344" spans="1:3" s="566" customFormat="1"/>
    <row r="6345" spans="1:3" s="566" customFormat="1"/>
    <row r="6346" spans="1:3" s="566" customFormat="1"/>
    <row r="6347" spans="1:3" s="566" customFormat="1"/>
    <row r="6348" spans="1:3" s="566" customFormat="1"/>
    <row r="6349" spans="1:3" s="566" customFormat="1"/>
    <row r="6350" spans="1:3" s="566" customFormat="1"/>
    <row r="6351" spans="1:3" s="566" customFormat="1"/>
    <row r="6352" spans="1:3" s="566" customFormat="1"/>
    <row r="6353" spans="1:3" s="566" customFormat="1"/>
    <row r="6354" spans="1:3" s="566" customFormat="1"/>
    <row r="6355" spans="1:3" s="566" customFormat="1"/>
    <row r="6356" spans="1:3" s="566" customFormat="1"/>
    <row r="6357" spans="1:3" s="566" customFormat="1"/>
    <row r="6358" spans="1:3" s="566" customFormat="1"/>
    <row r="6359" spans="1:3" s="566" customFormat="1"/>
    <row r="6360" spans="1:3" s="566" customFormat="1"/>
    <row r="6361" spans="1:3" s="566" customFormat="1"/>
    <row r="6362" spans="1:3" s="566" customFormat="1"/>
    <row r="6363" spans="1:3" s="566" customFormat="1"/>
    <row r="6364" spans="1:3" s="566" customFormat="1"/>
    <row r="6365" spans="1:3" s="566" customFormat="1"/>
    <row r="6366" spans="1:3" s="566" customFormat="1"/>
    <row r="6367" spans="1:3" s="566" customFormat="1"/>
    <row r="6368" spans="1:3" s="566" customFormat="1"/>
    <row r="6369" spans="1:3" s="566" customFormat="1"/>
    <row r="6370" spans="1:3" s="566" customFormat="1"/>
    <row r="6371" spans="1:3" s="566" customFormat="1"/>
    <row r="6372" spans="1:3" s="566" customFormat="1"/>
    <row r="6373" spans="1:3" s="566" customFormat="1"/>
    <row r="6374" spans="1:3" s="566" customFormat="1"/>
    <row r="6375" spans="1:3" s="566" customFormat="1"/>
    <row r="6376" spans="1:3" s="566" customFormat="1"/>
    <row r="6377" spans="1:3" s="566" customFormat="1"/>
    <row r="6378" spans="1:3" s="566" customFormat="1"/>
    <row r="6379" spans="1:3" s="566" customFormat="1"/>
    <row r="6380" spans="1:3" s="566" customFormat="1"/>
    <row r="6381" spans="1:3" s="566" customFormat="1"/>
    <row r="6382" spans="1:3" s="566" customFormat="1"/>
    <row r="6383" spans="1:3" s="566" customFormat="1"/>
    <row r="6384" spans="1:3" s="566" customFormat="1"/>
    <row r="6385" spans="1:3" s="566" customFormat="1"/>
    <row r="6386" spans="1:3" s="566" customFormat="1"/>
    <row r="6387" spans="1:3" s="566" customFormat="1"/>
    <row r="6388" spans="1:3" s="566" customFormat="1"/>
    <row r="6389" spans="1:3" s="566" customFormat="1"/>
    <row r="6390" spans="1:3" s="566" customFormat="1"/>
    <row r="6391" spans="1:3" s="566" customFormat="1"/>
    <row r="6392" spans="1:3" s="566" customFormat="1"/>
    <row r="6393" spans="1:3" s="566" customFormat="1"/>
    <row r="6394" spans="1:3" s="566" customFormat="1"/>
    <row r="6395" spans="1:3" s="566" customFormat="1"/>
    <row r="6396" spans="1:3" s="566" customFormat="1"/>
    <row r="6397" spans="1:3" s="566" customFormat="1"/>
    <row r="6398" spans="1:3" s="566" customFormat="1"/>
    <row r="6399" spans="1:3" s="566" customFormat="1"/>
    <row r="6400" spans="1:3" s="566" customFormat="1"/>
    <row r="6401" spans="1:3" s="566" customFormat="1"/>
    <row r="6402" spans="1:3" s="566" customFormat="1"/>
    <row r="6403" spans="1:3" s="566" customFormat="1"/>
    <row r="6404" spans="1:3" s="566" customFormat="1"/>
    <row r="6405" spans="1:3" s="566" customFormat="1"/>
    <row r="6406" spans="1:3" s="566" customFormat="1"/>
    <row r="6407" spans="1:3" s="566" customFormat="1"/>
    <row r="6408" spans="1:3" s="566" customFormat="1"/>
    <row r="6409" spans="1:3" s="566" customFormat="1"/>
    <row r="6410" spans="1:3" s="566" customFormat="1"/>
    <row r="6411" spans="1:3" s="566" customFormat="1"/>
    <row r="6412" spans="1:3" s="566" customFormat="1"/>
    <row r="6413" spans="1:3" s="566" customFormat="1"/>
    <row r="6414" spans="1:3" s="566" customFormat="1"/>
    <row r="6415" spans="1:3" s="566" customFormat="1"/>
    <row r="6416" spans="1:3" s="566" customFormat="1"/>
    <row r="6417" spans="1:3" s="566" customFormat="1"/>
    <row r="6418" spans="1:3" s="566" customFormat="1"/>
    <row r="6419" spans="1:3" s="566" customFormat="1"/>
    <row r="6420" spans="1:3" s="566" customFormat="1"/>
    <row r="6421" spans="1:3" s="566" customFormat="1"/>
    <row r="6422" spans="1:3" s="566" customFormat="1"/>
    <row r="6423" spans="1:3" s="566" customFormat="1"/>
    <row r="6424" spans="1:3" s="566" customFormat="1"/>
    <row r="6425" spans="1:3" s="566" customFormat="1"/>
    <row r="6426" spans="1:3" s="566" customFormat="1"/>
    <row r="6427" spans="1:3" s="566" customFormat="1"/>
    <row r="6428" spans="1:3" s="566" customFormat="1"/>
    <row r="6429" spans="1:3" s="566" customFormat="1"/>
    <row r="6430" spans="1:3" s="566" customFormat="1"/>
    <row r="6431" spans="1:3" s="566" customFormat="1"/>
    <row r="6432" spans="1:3" s="566" customFormat="1"/>
    <row r="6433" spans="1:3" s="566" customFormat="1"/>
    <row r="6434" spans="1:3" s="566" customFormat="1"/>
    <row r="6435" spans="1:3" s="566" customFormat="1"/>
    <row r="6436" spans="1:3" s="566" customFormat="1"/>
    <row r="6437" spans="1:3" s="566" customFormat="1"/>
    <row r="6438" spans="1:3" s="566" customFormat="1"/>
    <row r="6439" spans="1:3" s="566" customFormat="1"/>
    <row r="6440" spans="1:3" s="566" customFormat="1"/>
    <row r="6441" spans="1:3" s="566" customFormat="1"/>
    <row r="6442" spans="1:3" s="566" customFormat="1"/>
    <row r="6443" spans="1:3" s="566" customFormat="1"/>
    <row r="6444" spans="1:3" s="566" customFormat="1"/>
    <row r="6445" spans="1:3" s="566" customFormat="1"/>
    <row r="6446" spans="1:3" s="566" customFormat="1"/>
    <row r="6447" spans="1:3" s="566" customFormat="1"/>
    <row r="6448" spans="1:3" s="566" customFormat="1"/>
    <row r="6449" spans="1:3" s="566" customFormat="1"/>
    <row r="6450" spans="1:3" s="566" customFormat="1"/>
    <row r="6451" spans="1:3" s="566" customFormat="1"/>
    <row r="6452" spans="1:3" s="566" customFormat="1"/>
    <row r="6453" spans="1:3" s="566" customFormat="1"/>
    <row r="6454" spans="1:3" s="566" customFormat="1"/>
    <row r="6455" spans="1:3" s="566" customFormat="1"/>
    <row r="6456" spans="1:3" s="566" customFormat="1"/>
    <row r="6457" spans="1:3" s="566" customFormat="1"/>
    <row r="6458" spans="1:3" s="566" customFormat="1"/>
    <row r="6459" spans="1:3" s="566" customFormat="1"/>
    <row r="6460" spans="1:3" s="566" customFormat="1"/>
    <row r="6461" spans="1:3" s="566" customFormat="1"/>
    <row r="6462" spans="1:3" s="566" customFormat="1"/>
    <row r="6463" spans="1:3" s="566" customFormat="1"/>
    <row r="6464" spans="1:3" s="566" customFormat="1"/>
    <row r="6465" spans="1:3" s="566" customFormat="1"/>
    <row r="6466" spans="1:3" s="566" customFormat="1"/>
    <row r="6467" spans="1:3" s="566" customFormat="1"/>
    <row r="6468" spans="1:3" s="566" customFormat="1"/>
    <row r="6469" spans="1:3" s="566" customFormat="1"/>
    <row r="6470" spans="1:3" s="566" customFormat="1"/>
    <row r="6471" spans="1:3" s="566" customFormat="1"/>
    <row r="6472" spans="1:3" s="566" customFormat="1"/>
    <row r="6473" spans="1:3" s="566" customFormat="1"/>
    <row r="6474" spans="1:3" s="566" customFormat="1"/>
    <row r="6475" spans="1:3" s="566" customFormat="1"/>
    <row r="6476" spans="1:3" s="566" customFormat="1"/>
    <row r="6477" spans="1:3" s="566" customFormat="1"/>
    <row r="6478" spans="1:3" s="566" customFormat="1"/>
    <row r="6479" spans="1:3" s="566" customFormat="1"/>
    <row r="6480" spans="1:3" s="566" customFormat="1"/>
    <row r="6481" spans="1:3" s="566" customFormat="1"/>
    <row r="6482" spans="1:3" s="566" customFormat="1"/>
    <row r="6483" spans="1:3" s="566" customFormat="1"/>
    <row r="6484" spans="1:3" s="566" customFormat="1"/>
    <row r="6485" spans="1:3" s="566" customFormat="1"/>
    <row r="6486" spans="1:3" s="566" customFormat="1"/>
    <row r="6487" spans="1:3" s="566" customFormat="1"/>
    <row r="6488" spans="1:3" s="566" customFormat="1"/>
    <row r="6489" spans="1:3" s="566" customFormat="1"/>
    <row r="6490" spans="1:3" s="566" customFormat="1"/>
    <row r="6491" spans="1:3" s="566" customFormat="1"/>
    <row r="6492" spans="1:3" s="566" customFormat="1"/>
    <row r="6493" spans="1:3" s="566" customFormat="1"/>
    <row r="6494" spans="1:3" s="566" customFormat="1"/>
    <row r="6495" spans="1:3" s="566" customFormat="1"/>
    <row r="6496" spans="1:3" s="566" customFormat="1"/>
    <row r="6497" spans="1:3" s="566" customFormat="1"/>
    <row r="6498" spans="1:3" s="566" customFormat="1"/>
    <row r="6499" spans="1:3" s="566" customFormat="1"/>
    <row r="6500" spans="1:3" s="566" customFormat="1"/>
    <row r="6501" spans="1:3" s="566" customFormat="1"/>
    <row r="6502" spans="1:3" s="566" customFormat="1"/>
    <row r="6503" spans="1:3" s="566" customFormat="1"/>
    <row r="6504" spans="1:3" s="566" customFormat="1"/>
    <row r="6505" spans="1:3" s="566" customFormat="1"/>
    <row r="6506" spans="1:3" s="566" customFormat="1"/>
    <row r="6507" spans="1:3" s="566" customFormat="1"/>
    <row r="6508" spans="1:3" s="566" customFormat="1"/>
    <row r="6509" spans="1:3" s="566" customFormat="1"/>
    <row r="6510" spans="1:3" s="566" customFormat="1"/>
    <row r="6511" spans="1:3" s="566" customFormat="1"/>
    <row r="6512" spans="1:3" s="566" customFormat="1"/>
    <row r="6513" spans="1:3" s="566" customFormat="1"/>
    <row r="6514" spans="1:3" s="566" customFormat="1"/>
    <row r="6515" spans="1:3" s="566" customFormat="1"/>
    <row r="6516" spans="1:3" s="566" customFormat="1"/>
    <row r="6517" spans="1:3" s="566" customFormat="1"/>
    <row r="6518" spans="1:3" s="566" customFormat="1"/>
    <row r="6519" spans="1:3" s="566" customFormat="1"/>
    <row r="6520" spans="1:3" s="566" customFormat="1"/>
    <row r="6521" spans="1:3" s="566" customFormat="1"/>
    <row r="6522" spans="1:3" s="566" customFormat="1"/>
    <row r="6523" spans="1:3" s="566" customFormat="1"/>
    <row r="6524" spans="1:3" s="566" customFormat="1"/>
    <row r="6525" spans="1:3" s="566" customFormat="1"/>
    <row r="6526" spans="1:3" s="566" customFormat="1"/>
    <row r="6527" spans="1:3" s="566" customFormat="1"/>
    <row r="6528" spans="1:3" s="566" customFormat="1"/>
    <row r="6529" spans="1:3" s="566" customFormat="1"/>
    <row r="6530" spans="1:3" s="566" customFormat="1"/>
    <row r="6531" spans="1:3" s="566" customFormat="1"/>
    <row r="6532" spans="1:3" s="566" customFormat="1"/>
    <row r="6533" spans="1:3" s="566" customFormat="1"/>
    <row r="6534" spans="1:3" s="566" customFormat="1"/>
    <row r="6535" spans="1:3" s="566" customFormat="1"/>
    <row r="6536" spans="1:3" s="566" customFormat="1"/>
    <row r="6537" spans="1:3" s="566" customFormat="1"/>
    <row r="6538" spans="1:3" s="566" customFormat="1"/>
    <row r="6539" spans="1:3" s="566" customFormat="1"/>
    <row r="6540" spans="1:3" s="566" customFormat="1"/>
    <row r="6541" spans="1:3" s="566" customFormat="1"/>
    <row r="6542" spans="1:3" s="566" customFormat="1"/>
    <row r="6543" spans="1:3" s="566" customFormat="1"/>
    <row r="6544" spans="1:3" s="566" customFormat="1"/>
    <row r="6545" spans="1:3" s="566" customFormat="1"/>
    <row r="6546" spans="1:3" s="566" customFormat="1"/>
    <row r="6547" spans="1:3" s="566" customFormat="1"/>
    <row r="6548" spans="1:3" s="566" customFormat="1"/>
    <row r="6549" spans="1:3" s="566" customFormat="1"/>
    <row r="6550" spans="1:3" s="566" customFormat="1"/>
    <row r="6551" spans="1:3" s="566" customFormat="1"/>
    <row r="6552" spans="1:3" s="566" customFormat="1"/>
    <row r="6553" spans="1:3" s="566" customFormat="1"/>
    <row r="6554" spans="1:3" s="566" customFormat="1"/>
    <row r="6555" spans="1:3" s="566" customFormat="1"/>
    <row r="6556" spans="1:3" s="566" customFormat="1"/>
    <row r="6557" spans="1:3" s="566" customFormat="1"/>
    <row r="6558" spans="1:3" s="566" customFormat="1"/>
    <row r="6559" spans="1:3" s="566" customFormat="1"/>
    <row r="6560" spans="1:3" s="566" customFormat="1"/>
    <row r="6561" spans="1:3" s="566" customFormat="1"/>
    <row r="6562" spans="1:3" s="566" customFormat="1"/>
    <row r="6563" spans="1:3" s="566" customFormat="1"/>
    <row r="6564" spans="1:3" s="566" customFormat="1"/>
    <row r="6565" spans="1:3" s="566" customFormat="1"/>
    <row r="6566" spans="1:3" s="566" customFormat="1"/>
    <row r="6567" spans="1:3" s="566" customFormat="1"/>
    <row r="6568" spans="1:3" s="566" customFormat="1"/>
    <row r="6569" spans="1:3" s="566" customFormat="1"/>
    <row r="6570" spans="1:3" s="566" customFormat="1"/>
    <row r="6571" spans="1:3" s="566" customFormat="1"/>
    <row r="6572" spans="1:3" s="566" customFormat="1"/>
    <row r="6573" spans="1:3" s="566" customFormat="1"/>
    <row r="6574" spans="1:3" s="566" customFormat="1"/>
    <row r="6575" spans="1:3" s="566" customFormat="1"/>
    <row r="6576" spans="1:3" s="566" customFormat="1"/>
    <row r="6577" spans="1:3" s="566" customFormat="1"/>
    <row r="6578" spans="1:3" s="566" customFormat="1"/>
    <row r="6579" spans="1:3" s="566" customFormat="1"/>
    <row r="6580" spans="1:3" s="566" customFormat="1"/>
    <row r="6581" spans="1:3" s="566" customFormat="1"/>
    <row r="6582" spans="1:3" s="566" customFormat="1"/>
    <row r="6583" spans="1:3" s="566" customFormat="1"/>
    <row r="6584" spans="1:3" s="566" customFormat="1"/>
    <row r="6585" spans="1:3" s="566" customFormat="1"/>
    <row r="6586" spans="1:3" s="566" customFormat="1"/>
    <row r="6587" spans="1:3" s="566" customFormat="1"/>
    <row r="6588" spans="1:3" s="566" customFormat="1"/>
    <row r="6589" spans="1:3" s="566" customFormat="1"/>
    <row r="6590" spans="1:3" s="566" customFormat="1"/>
    <row r="6591" spans="1:3" s="566" customFormat="1"/>
    <row r="6592" spans="1:3" s="566" customFormat="1"/>
    <row r="6593" spans="1:3" s="566" customFormat="1"/>
    <row r="6594" spans="1:3" s="566" customFormat="1"/>
    <row r="6595" spans="1:3" s="566" customFormat="1"/>
    <row r="6596" spans="1:3" s="566" customFormat="1"/>
    <row r="6597" spans="1:3" s="566" customFormat="1"/>
    <row r="6598" spans="1:3" s="566" customFormat="1"/>
    <row r="6599" spans="1:3" s="566" customFormat="1"/>
    <row r="6600" spans="1:3" s="566" customFormat="1"/>
    <row r="6601" spans="1:3" s="566" customFormat="1"/>
    <row r="6602" spans="1:3" s="566" customFormat="1"/>
    <row r="6603" spans="1:3" s="566" customFormat="1"/>
    <row r="6604" spans="1:3" s="566" customFormat="1"/>
    <row r="6605" spans="1:3" s="566" customFormat="1"/>
    <row r="6606" spans="1:3" s="566" customFormat="1"/>
    <row r="6607" spans="1:3" s="566" customFormat="1"/>
    <row r="6608" spans="1:3" s="566" customFormat="1"/>
    <row r="6609" spans="1:3" s="566" customFormat="1"/>
    <row r="6610" spans="1:3" s="566" customFormat="1"/>
    <row r="6611" spans="1:3" s="566" customFormat="1"/>
    <row r="6612" spans="1:3" s="566" customFormat="1"/>
    <row r="6613" spans="1:3" s="566" customFormat="1"/>
    <row r="6614" spans="1:3" s="566" customFormat="1"/>
    <row r="6615" spans="1:3" s="566" customFormat="1"/>
    <row r="6616" spans="1:3" s="566" customFormat="1"/>
    <row r="6617" spans="1:3" s="566" customFormat="1"/>
    <row r="6618" spans="1:3" s="566" customFormat="1"/>
    <row r="6619" spans="1:3" s="566" customFormat="1"/>
    <row r="6620" spans="1:3" s="566" customFormat="1"/>
    <row r="6621" spans="1:3" s="566" customFormat="1"/>
    <row r="6622" spans="1:3" s="566" customFormat="1"/>
    <row r="6623" spans="1:3" s="566" customFormat="1"/>
    <row r="6624" spans="1:3" s="566" customFormat="1"/>
    <row r="6625" spans="1:3" s="566" customFormat="1"/>
    <row r="6626" spans="1:3" s="566" customFormat="1"/>
    <row r="6627" spans="1:3" s="566" customFormat="1"/>
    <row r="6628" spans="1:3" s="566" customFormat="1"/>
    <row r="6629" spans="1:3" s="566" customFormat="1"/>
    <row r="6630" spans="1:3" s="566" customFormat="1"/>
    <row r="6631" spans="1:3" s="566" customFormat="1"/>
    <row r="6632" spans="1:3" s="566" customFormat="1"/>
    <row r="6633" spans="1:3" s="566" customFormat="1"/>
    <row r="6634" spans="1:3" s="566" customFormat="1"/>
    <row r="6635" spans="1:3" s="566" customFormat="1"/>
    <row r="6636" spans="1:3" s="566" customFormat="1"/>
    <row r="6637" spans="1:3" s="566" customFormat="1"/>
    <row r="6638" spans="1:3" s="566" customFormat="1"/>
    <row r="6639" spans="1:3" s="566" customFormat="1"/>
    <row r="6640" spans="1:3" s="566" customFormat="1"/>
    <row r="6641" spans="1:3" s="566" customFormat="1"/>
    <row r="6642" spans="1:3" s="566" customFormat="1"/>
    <row r="6643" spans="1:3" s="566" customFormat="1"/>
    <row r="6644" spans="1:3" s="566" customFormat="1"/>
    <row r="6645" spans="1:3" s="566" customFormat="1"/>
    <row r="6646" spans="1:3" s="566" customFormat="1"/>
    <row r="6647" spans="1:3" s="566" customFormat="1"/>
    <row r="6648" spans="1:3" s="566" customFormat="1"/>
    <row r="6649" spans="1:3" s="566" customFormat="1"/>
    <row r="6650" spans="1:3" s="566" customFormat="1"/>
    <row r="6651" spans="1:3" s="566" customFormat="1"/>
    <row r="6652" spans="1:3" s="566" customFormat="1"/>
    <row r="6653" spans="1:3" s="566" customFormat="1"/>
    <row r="6654" spans="1:3" s="566" customFormat="1"/>
    <row r="6655" spans="1:3" s="566" customFormat="1"/>
    <row r="6656" spans="1:3" s="566" customFormat="1"/>
    <row r="6657" spans="1:3" s="566" customFormat="1"/>
    <row r="6658" spans="1:3" s="566" customFormat="1"/>
    <row r="6659" spans="1:3" s="566" customFormat="1"/>
    <row r="6660" spans="1:3" s="566" customFormat="1"/>
    <row r="6661" spans="1:3" s="566" customFormat="1"/>
    <row r="6662" spans="1:3" s="566" customFormat="1"/>
    <row r="6663" spans="1:3" s="566" customFormat="1"/>
    <row r="6664" spans="1:3" s="566" customFormat="1"/>
    <row r="6665" spans="1:3" s="566" customFormat="1"/>
    <row r="6666" spans="1:3" s="566" customFormat="1"/>
    <row r="6667" spans="1:3" s="566" customFormat="1"/>
    <row r="6668" spans="1:3" s="566" customFormat="1"/>
    <row r="6669" spans="1:3" s="566" customFormat="1"/>
    <row r="6670" spans="1:3" s="566" customFormat="1"/>
    <row r="6671" spans="1:3" s="566" customFormat="1"/>
    <row r="6672" spans="1:3" s="566" customFormat="1"/>
    <row r="6673" spans="1:3" s="566" customFormat="1"/>
    <row r="6674" spans="1:3" s="566" customFormat="1"/>
    <row r="6675" spans="1:3" s="566" customFormat="1"/>
    <row r="6676" spans="1:3" s="566" customFormat="1"/>
    <row r="6677" spans="1:3" s="566" customFormat="1"/>
    <row r="6678" spans="1:3" s="566" customFormat="1"/>
    <row r="6679" spans="1:3" s="566" customFormat="1"/>
    <row r="6680" spans="1:3" s="566" customFormat="1"/>
    <row r="6681" spans="1:3" s="566" customFormat="1"/>
    <row r="6682" spans="1:3" s="566" customFormat="1"/>
    <row r="6683" spans="1:3" s="566" customFormat="1"/>
    <row r="6684" spans="1:3" s="566" customFormat="1"/>
    <row r="6685" spans="1:3" s="566" customFormat="1"/>
    <row r="6686" spans="1:3" s="566" customFormat="1"/>
    <row r="6687" spans="1:3" s="566" customFormat="1"/>
    <row r="6688" spans="1:3" s="566" customFormat="1"/>
    <row r="6689" spans="1:3" s="566" customFormat="1"/>
    <row r="6690" spans="1:3" s="566" customFormat="1"/>
    <row r="6691" spans="1:3" s="566" customFormat="1"/>
    <row r="6692" spans="1:3" s="566" customFormat="1"/>
    <row r="6693" spans="1:3" s="566" customFormat="1"/>
    <row r="6694" spans="1:3" s="566" customFormat="1"/>
    <row r="6695" spans="1:3" s="566" customFormat="1"/>
    <row r="6696" spans="1:3" s="566" customFormat="1"/>
    <row r="6697" spans="1:3" s="566" customFormat="1"/>
    <row r="6698" spans="1:3" s="566" customFormat="1"/>
    <row r="6699" spans="1:3" s="566" customFormat="1"/>
    <row r="6700" spans="1:3" s="566" customFormat="1"/>
    <row r="6701" spans="1:3" s="566" customFormat="1"/>
    <row r="6702" spans="1:3" s="566" customFormat="1"/>
    <row r="6703" spans="1:3" s="566" customFormat="1"/>
    <row r="6704" spans="1:3" s="566" customFormat="1"/>
    <row r="6705" spans="1:3" s="566" customFormat="1"/>
    <row r="6706" spans="1:3" s="566" customFormat="1"/>
    <row r="6707" spans="1:3" s="566" customFormat="1"/>
    <row r="6708" spans="1:3" s="566" customFormat="1"/>
    <row r="6709" spans="1:3" s="566" customFormat="1"/>
    <row r="6710" spans="1:3" s="566" customFormat="1"/>
    <row r="6711" spans="1:3" s="566" customFormat="1"/>
    <row r="6712" spans="1:3" s="566" customFormat="1"/>
    <row r="6713" spans="1:3" s="566" customFormat="1"/>
    <row r="6714" spans="1:3" s="566" customFormat="1"/>
    <row r="6715" spans="1:3" s="566" customFormat="1"/>
    <row r="6716" spans="1:3" s="566" customFormat="1"/>
    <row r="6717" spans="1:3" s="566" customFormat="1"/>
    <row r="6718" spans="1:3" s="566" customFormat="1"/>
    <row r="6719" spans="1:3" s="566" customFormat="1"/>
    <row r="6720" spans="1:3" s="566" customFormat="1"/>
    <row r="6721" spans="1:3" s="566" customFormat="1"/>
    <row r="6722" spans="1:3" s="566" customFormat="1"/>
    <row r="6723" spans="1:3" s="566" customFormat="1"/>
    <row r="6724" spans="1:3" s="566" customFormat="1"/>
    <row r="6725" spans="1:3" s="566" customFormat="1"/>
    <row r="6726" spans="1:3" s="566" customFormat="1"/>
    <row r="6727" spans="1:3" s="566" customFormat="1"/>
    <row r="6728" spans="1:3" s="566" customFormat="1"/>
    <row r="6729" spans="1:3" s="566" customFormat="1"/>
    <row r="6730" spans="1:3" s="566" customFormat="1"/>
    <row r="6731" spans="1:3" s="566" customFormat="1"/>
    <row r="6732" spans="1:3" s="566" customFormat="1"/>
    <row r="6733" spans="1:3" s="566" customFormat="1"/>
    <row r="6734" spans="1:3" s="566" customFormat="1"/>
    <row r="6735" spans="1:3" s="566" customFormat="1"/>
    <row r="6736" spans="1:3" s="566" customFormat="1"/>
    <row r="6737" spans="1:3" s="566" customFormat="1"/>
    <row r="6738" spans="1:3" s="566" customFormat="1"/>
    <row r="6739" spans="1:3" s="566" customFormat="1"/>
    <row r="6740" spans="1:3" s="566" customFormat="1"/>
    <row r="6741" spans="1:3" s="566" customFormat="1"/>
    <row r="6742" spans="1:3" s="566" customFormat="1"/>
    <row r="6743" spans="1:3" s="566" customFormat="1"/>
    <row r="6744" spans="1:3" s="566" customFormat="1"/>
    <row r="6745" spans="1:3" s="566" customFormat="1"/>
    <row r="6746" spans="1:3" s="566" customFormat="1"/>
    <row r="6747" spans="1:3" s="566" customFormat="1"/>
    <row r="6748" spans="1:3" s="566" customFormat="1"/>
    <row r="6749" spans="1:3" s="566" customFormat="1"/>
    <row r="6750" spans="1:3" s="566" customFormat="1"/>
    <row r="6751" spans="1:3" s="566" customFormat="1"/>
    <row r="6752" spans="1:3" s="566" customFormat="1"/>
    <row r="6753" spans="1:3" s="566" customFormat="1"/>
    <row r="6754" spans="1:3" s="566" customFormat="1"/>
    <row r="6755" spans="1:3" s="566" customFormat="1"/>
    <row r="6756" spans="1:3" s="566" customFormat="1"/>
    <row r="6757" spans="1:3" s="566" customFormat="1"/>
    <row r="6758" spans="1:3" s="566" customFormat="1"/>
    <row r="6759" spans="1:3" s="566" customFormat="1"/>
    <row r="6760" spans="1:3" s="566" customFormat="1"/>
    <row r="6761" spans="1:3" s="566" customFormat="1"/>
    <row r="6762" spans="1:3" s="566" customFormat="1"/>
    <row r="6763" spans="1:3" s="566" customFormat="1"/>
    <row r="6764" spans="1:3" s="566" customFormat="1"/>
    <row r="6765" spans="1:3" s="566" customFormat="1"/>
    <row r="6766" spans="1:3" s="566" customFormat="1"/>
    <row r="6767" spans="1:3" s="566" customFormat="1"/>
    <row r="6768" spans="1:3" s="566" customFormat="1"/>
    <row r="6769" spans="1:3" s="566" customFormat="1"/>
    <row r="6770" spans="1:3" s="566" customFormat="1"/>
    <row r="6771" spans="1:3" s="566" customFormat="1"/>
    <row r="6772" spans="1:3" s="566" customFormat="1"/>
    <row r="6773" spans="1:3" s="566" customFormat="1"/>
    <row r="6774" spans="1:3" s="566" customFormat="1"/>
    <row r="6775" spans="1:3" s="566" customFormat="1"/>
    <row r="6776" spans="1:3" s="566" customFormat="1"/>
    <row r="6777" spans="1:3" s="566" customFormat="1"/>
    <row r="6778" spans="1:3" s="566" customFormat="1"/>
    <row r="6779" spans="1:3" s="566" customFormat="1"/>
    <row r="6780" spans="1:3" s="566" customFormat="1"/>
    <row r="6781" spans="1:3" s="566" customFormat="1"/>
    <row r="6782" spans="1:3" s="566" customFormat="1"/>
    <row r="6783" spans="1:3" s="566" customFormat="1"/>
    <row r="6784" spans="1:3" s="566" customFormat="1"/>
    <row r="6785" spans="1:3" s="566" customFormat="1"/>
    <row r="6786" spans="1:3" s="566" customFormat="1"/>
    <row r="6787" spans="1:3" s="566" customFormat="1"/>
    <row r="6788" spans="1:3" s="566" customFormat="1"/>
    <row r="6789" spans="1:3" s="566" customFormat="1"/>
    <row r="6790" spans="1:3" s="566" customFormat="1"/>
    <row r="6791" spans="1:3" s="566" customFormat="1"/>
    <row r="6792" spans="1:3" s="566" customFormat="1"/>
    <row r="6793" spans="1:3" s="566" customFormat="1"/>
    <row r="6794" spans="1:3" s="566" customFormat="1"/>
    <row r="6795" spans="1:3" s="566" customFormat="1"/>
    <row r="6796" spans="1:3" s="566" customFormat="1"/>
    <row r="6797" spans="1:3" s="566" customFormat="1"/>
    <row r="6798" spans="1:3" s="566" customFormat="1"/>
    <row r="6799" spans="1:3" s="566" customFormat="1"/>
    <row r="6800" spans="1:3" s="566" customFormat="1"/>
    <row r="6801" spans="1:3" s="566" customFormat="1"/>
    <row r="6802" spans="1:3" s="566" customFormat="1"/>
    <row r="6803" spans="1:3" s="566" customFormat="1"/>
    <row r="6804" spans="1:3" s="566" customFormat="1"/>
    <row r="6805" spans="1:3" s="566" customFormat="1"/>
    <row r="6806" spans="1:3" s="566" customFormat="1"/>
    <row r="6807" spans="1:3" s="566" customFormat="1"/>
    <row r="6808" spans="1:3" s="566" customFormat="1"/>
    <row r="6809" spans="1:3" s="566" customFormat="1"/>
    <row r="6810" spans="1:3" s="566" customFormat="1"/>
    <row r="6811" spans="1:3" s="566" customFormat="1"/>
    <row r="6812" spans="1:3" s="566" customFormat="1"/>
    <row r="6813" spans="1:3" s="566" customFormat="1"/>
    <row r="6814" spans="1:3" s="566" customFormat="1"/>
    <row r="6815" spans="1:3" s="566" customFormat="1"/>
    <row r="6816" spans="1:3" s="566" customFormat="1"/>
    <row r="6817" spans="1:3" s="566" customFormat="1"/>
    <row r="6818" spans="1:3" s="566" customFormat="1"/>
    <row r="6819" spans="1:3" s="566" customFormat="1"/>
    <row r="6820" spans="1:3" s="566" customFormat="1"/>
    <row r="6821" spans="1:3" s="566" customFormat="1"/>
    <row r="6822" spans="1:3" s="566" customFormat="1"/>
    <row r="6823" spans="1:3" s="566" customFormat="1"/>
    <row r="6824" spans="1:3" s="566" customFormat="1"/>
    <row r="6825" spans="1:3" s="566" customFormat="1"/>
    <row r="6826" spans="1:3" s="566" customFormat="1"/>
    <row r="6827" spans="1:3" s="566" customFormat="1"/>
    <row r="6828" spans="1:3" s="566" customFormat="1"/>
    <row r="6829" spans="1:3" s="566" customFormat="1"/>
    <row r="6830" spans="1:3" s="566" customFormat="1"/>
    <row r="6831" spans="1:3" s="566" customFormat="1"/>
    <row r="6832" spans="1:3" s="566" customFormat="1"/>
    <row r="6833" spans="1:3" s="566" customFormat="1"/>
    <row r="6834" spans="1:3" s="566" customFormat="1"/>
    <row r="6835" spans="1:3" s="566" customFormat="1"/>
    <row r="6836" spans="1:3" s="566" customFormat="1"/>
    <row r="6837" spans="1:3" s="566" customFormat="1"/>
    <row r="6838" spans="1:3" s="566" customFormat="1"/>
    <row r="6839" spans="1:3" s="566" customFormat="1"/>
    <row r="6840" spans="1:3" s="566" customFormat="1"/>
    <row r="6841" spans="1:3" s="566" customFormat="1"/>
    <row r="6842" spans="1:3" s="566" customFormat="1"/>
    <row r="6843" spans="1:3" s="566" customFormat="1"/>
    <row r="6844" spans="1:3" s="566" customFormat="1"/>
    <row r="6845" spans="1:3" s="566" customFormat="1"/>
    <row r="6846" spans="1:3" s="566" customFormat="1"/>
    <row r="6847" spans="1:3" s="566" customFormat="1"/>
    <row r="6848" spans="1:3" s="566" customFormat="1"/>
    <row r="6849" spans="1:3" s="566" customFormat="1"/>
    <row r="6850" spans="1:3" s="566" customFormat="1"/>
    <row r="6851" spans="1:3" s="566" customFormat="1"/>
    <row r="6852" spans="1:3" s="566" customFormat="1"/>
    <row r="6853" spans="1:3" s="566" customFormat="1"/>
    <row r="6854" spans="1:3" s="566" customFormat="1"/>
    <row r="6855" spans="1:3" s="566" customFormat="1"/>
    <row r="6856" spans="1:3" s="566" customFormat="1"/>
    <row r="6857" spans="1:3" s="566" customFormat="1"/>
    <row r="6858" spans="1:3" s="566" customFormat="1"/>
    <row r="6859" spans="1:3" s="566" customFormat="1"/>
    <row r="6860" spans="1:3" s="566" customFormat="1"/>
    <row r="6861" spans="1:3" s="566" customFormat="1"/>
    <row r="6862" spans="1:3" s="566" customFormat="1"/>
    <row r="6863" spans="1:3" s="566" customFormat="1"/>
    <row r="6864" spans="1:3" s="566" customFormat="1"/>
    <row r="6865" spans="1:3" s="566" customFormat="1"/>
    <row r="6866" spans="1:3" s="566" customFormat="1"/>
    <row r="6867" spans="1:3" s="566" customFormat="1"/>
    <row r="6868" spans="1:3" s="566" customFormat="1"/>
    <row r="6869" spans="1:3" s="566" customFormat="1"/>
    <row r="6870" spans="1:3" s="566" customFormat="1"/>
    <row r="6871" spans="1:3" s="566" customFormat="1"/>
    <row r="6872" spans="1:3" s="566" customFormat="1"/>
    <row r="6873" spans="1:3" s="566" customFormat="1"/>
    <row r="6874" spans="1:3" s="566" customFormat="1"/>
    <row r="6875" spans="1:3" s="566" customFormat="1"/>
    <row r="6876" spans="1:3" s="566" customFormat="1"/>
    <row r="6877" spans="1:3" s="566" customFormat="1"/>
    <row r="6878" spans="1:3" s="566" customFormat="1"/>
    <row r="6879" spans="1:3" s="566" customFormat="1"/>
    <row r="6880" spans="1:3" s="566" customFormat="1"/>
    <row r="6881" spans="1:3" s="566" customFormat="1"/>
    <row r="6882" spans="1:3" s="566" customFormat="1"/>
    <row r="6883" spans="1:3" s="566" customFormat="1"/>
    <row r="6884" spans="1:3" s="566" customFormat="1"/>
    <row r="6885" spans="1:3" s="566" customFormat="1"/>
    <row r="6886" spans="1:3" s="566" customFormat="1"/>
    <row r="6887" spans="1:3" s="566" customFormat="1"/>
    <row r="6888" spans="1:3" s="566" customFormat="1"/>
    <row r="6889" spans="1:3" s="566" customFormat="1"/>
    <row r="6890" spans="1:3" s="566" customFormat="1"/>
    <row r="6891" spans="1:3" s="566" customFormat="1"/>
    <row r="6892" spans="1:3" s="566" customFormat="1"/>
    <row r="6893" spans="1:3" s="566" customFormat="1"/>
    <row r="6894" spans="1:3" s="566" customFormat="1"/>
    <row r="6895" spans="1:3" s="566" customFormat="1"/>
    <row r="6896" spans="1:3" s="566" customFormat="1"/>
    <row r="6897" spans="1:3" s="566" customFormat="1"/>
    <row r="6898" spans="1:3" s="566" customFormat="1"/>
    <row r="6899" spans="1:3" s="566" customFormat="1"/>
    <row r="6900" spans="1:3" s="566" customFormat="1"/>
    <row r="6901" spans="1:3" s="566" customFormat="1"/>
    <row r="6902" spans="1:3" s="566" customFormat="1"/>
    <row r="6903" spans="1:3" s="566" customFormat="1"/>
    <row r="6904" spans="1:3" s="566" customFormat="1"/>
    <row r="6905" spans="1:3" s="566" customFormat="1"/>
    <row r="6906" spans="1:3" s="566" customFormat="1"/>
    <row r="6907" spans="1:3" s="566" customFormat="1"/>
    <row r="6908" spans="1:3" s="566" customFormat="1"/>
    <row r="6909" spans="1:3" s="566" customFormat="1"/>
    <row r="6910" spans="1:3" s="566" customFormat="1"/>
    <row r="6911" spans="1:3" s="566" customFormat="1"/>
    <row r="6912" spans="1:3" s="566" customFormat="1"/>
    <row r="6913" spans="1:3" s="566" customFormat="1"/>
    <row r="6914" spans="1:3" s="566" customFormat="1"/>
    <row r="6915" spans="1:3" s="566" customFormat="1"/>
    <row r="6916" spans="1:3" s="566" customFormat="1"/>
    <row r="6917" spans="1:3" s="566" customFormat="1"/>
    <row r="6918" spans="1:3" s="566" customFormat="1"/>
    <row r="6919" spans="1:3" s="566" customFormat="1"/>
    <row r="6920" spans="1:3" s="566" customFormat="1"/>
    <row r="6921" spans="1:3" s="566" customFormat="1"/>
    <row r="6922" spans="1:3" s="566" customFormat="1"/>
    <row r="6923" spans="1:3" s="566" customFormat="1"/>
    <row r="6924" spans="1:3" s="566" customFormat="1"/>
    <row r="6925" spans="1:3" s="566" customFormat="1"/>
    <row r="6926" spans="1:3" s="566" customFormat="1"/>
    <row r="6927" spans="1:3" s="566" customFormat="1"/>
    <row r="6928" spans="1:3" s="566" customFormat="1"/>
    <row r="6929" spans="1:3" s="566" customFormat="1"/>
    <row r="6930" spans="1:3" s="566" customFormat="1"/>
    <row r="6931" spans="1:3" s="566" customFormat="1"/>
    <row r="6932" spans="1:3" s="566" customFormat="1"/>
    <row r="6933" spans="1:3" s="566" customFormat="1"/>
    <row r="6934" spans="1:3" s="566" customFormat="1"/>
    <row r="6935" spans="1:3" s="566" customFormat="1"/>
    <row r="6936" spans="1:3" s="566" customFormat="1"/>
    <row r="6937" spans="1:3" s="566" customFormat="1"/>
    <row r="6938" spans="1:3" s="566" customFormat="1"/>
    <row r="6939" spans="1:3" s="566" customFormat="1"/>
    <row r="6940" spans="1:3" s="566" customFormat="1"/>
    <row r="6941" spans="1:3" s="566" customFormat="1"/>
    <row r="6942" spans="1:3" s="566" customFormat="1"/>
    <row r="6943" spans="1:3" s="566" customFormat="1"/>
    <row r="6944" spans="1:3" s="566" customFormat="1"/>
    <row r="6945" spans="1:3" s="566" customFormat="1"/>
    <row r="6946" spans="1:3" s="566" customFormat="1"/>
    <row r="6947" spans="1:3" s="566" customFormat="1"/>
    <row r="6948" spans="1:3" s="566" customFormat="1"/>
    <row r="6949" spans="1:3" s="566" customFormat="1"/>
    <row r="6950" spans="1:3" s="566" customFormat="1"/>
    <row r="6951" spans="1:3" s="566" customFormat="1"/>
    <row r="6952" spans="1:3" s="566" customFormat="1"/>
    <row r="6953" spans="1:3" s="566" customFormat="1"/>
    <row r="6954" spans="1:3" s="566" customFormat="1"/>
    <row r="6955" spans="1:3" s="566" customFormat="1"/>
    <row r="6956" spans="1:3" s="566" customFormat="1"/>
    <row r="6957" spans="1:3" s="566" customFormat="1"/>
    <row r="6958" spans="1:3" s="566" customFormat="1"/>
    <row r="6959" spans="1:3" s="566" customFormat="1"/>
    <row r="6960" spans="1:3" s="566" customFormat="1"/>
    <row r="6961" spans="1:3" s="566" customFormat="1"/>
    <row r="6962" spans="1:3" s="566" customFormat="1"/>
    <row r="6963" spans="1:3" s="566" customFormat="1"/>
    <row r="6964" spans="1:3" s="566" customFormat="1"/>
    <row r="6965" spans="1:3" s="566" customFormat="1"/>
    <row r="6966" spans="1:3" s="566" customFormat="1"/>
    <row r="6967" spans="1:3" s="566" customFormat="1"/>
    <row r="6968" spans="1:3" s="566" customFormat="1"/>
    <row r="6969" spans="1:3" s="566" customFormat="1"/>
    <row r="6970" spans="1:3" s="566" customFormat="1"/>
    <row r="6971" spans="1:3" s="566" customFormat="1"/>
    <row r="6972" spans="1:3" s="566" customFormat="1"/>
    <row r="6973" spans="1:3" s="566" customFormat="1"/>
    <row r="6974" spans="1:3" s="566" customFormat="1"/>
    <row r="6975" spans="1:3" s="566" customFormat="1"/>
    <row r="6976" spans="1:3" s="566" customFormat="1"/>
    <row r="6977" spans="1:3" s="566" customFormat="1"/>
    <row r="6978" spans="1:3" s="566" customFormat="1"/>
    <row r="6979" spans="1:3" s="566" customFormat="1"/>
    <row r="6980" spans="1:3" s="566" customFormat="1"/>
    <row r="6981" spans="1:3" s="566" customFormat="1"/>
    <row r="6982" spans="1:3" s="566" customFormat="1"/>
    <row r="6983" spans="1:3" s="566" customFormat="1"/>
    <row r="6984" spans="1:3" s="566" customFormat="1"/>
    <row r="6985" spans="1:3" s="566" customFormat="1"/>
    <row r="6986" spans="1:3" s="566" customFormat="1"/>
    <row r="6987" spans="1:3" s="566" customFormat="1"/>
    <row r="6988" spans="1:3" s="566" customFormat="1"/>
    <row r="6989" spans="1:3" s="566" customFormat="1"/>
    <row r="6990" spans="1:3" s="566" customFormat="1"/>
    <row r="6991" spans="1:3" s="566" customFormat="1"/>
    <row r="6992" spans="1:3" s="566" customFormat="1"/>
    <row r="6993" spans="1:3" s="566" customFormat="1"/>
    <row r="6994" spans="1:3" s="566" customFormat="1"/>
    <row r="6995" spans="1:3" s="566" customFormat="1"/>
    <row r="6996" spans="1:3" s="566" customFormat="1"/>
    <row r="6997" spans="1:3" s="566" customFormat="1"/>
    <row r="6998" spans="1:3" s="566" customFormat="1"/>
    <row r="6999" spans="1:3" s="566" customFormat="1"/>
    <row r="7000" spans="1:3" s="566" customFormat="1"/>
    <row r="7001" spans="1:3" s="566" customFormat="1"/>
    <row r="7002" spans="1:3" s="566" customFormat="1"/>
    <row r="7003" spans="1:3" s="566" customFormat="1"/>
    <row r="7004" spans="1:3" s="566" customFormat="1"/>
    <row r="7005" spans="1:3" s="566" customFormat="1"/>
    <row r="7006" spans="1:3" s="566" customFormat="1"/>
    <row r="7007" spans="1:3" s="566" customFormat="1"/>
    <row r="7008" spans="1:3" s="566" customFormat="1"/>
    <row r="7009" spans="1:3" s="566" customFormat="1"/>
    <row r="7010" spans="1:3" s="566" customFormat="1"/>
    <row r="7011" spans="1:3" s="566" customFormat="1"/>
    <row r="7012" spans="1:3" s="566" customFormat="1"/>
    <row r="7013" spans="1:3" s="566" customFormat="1"/>
    <row r="7014" spans="1:3" s="566" customFormat="1"/>
    <row r="7015" spans="1:3" s="566" customFormat="1"/>
    <row r="7016" spans="1:3" s="566" customFormat="1"/>
    <row r="7017" spans="1:3" s="566" customFormat="1"/>
    <row r="7018" spans="1:3" s="566" customFormat="1"/>
    <row r="7019" spans="1:3" s="566" customFormat="1"/>
    <row r="7020" spans="1:3" s="566" customFormat="1"/>
    <row r="7021" spans="1:3" s="566" customFormat="1"/>
    <row r="7022" spans="1:3" s="566" customFormat="1"/>
    <row r="7023" spans="1:3" s="566" customFormat="1"/>
    <row r="7024" spans="1:3" s="566" customFormat="1"/>
    <row r="7025" spans="1:3" s="566" customFormat="1"/>
    <row r="7026" spans="1:3" s="566" customFormat="1"/>
    <row r="7027" spans="1:3" s="566" customFormat="1"/>
    <row r="7028" spans="1:3" s="566" customFormat="1"/>
    <row r="7029" spans="1:3" s="566" customFormat="1"/>
    <row r="7030" spans="1:3" s="566" customFormat="1"/>
    <row r="7031" spans="1:3" s="566" customFormat="1"/>
    <row r="7032" spans="1:3" s="566" customFormat="1"/>
    <row r="7033" spans="1:3" s="566" customFormat="1"/>
    <row r="7034" spans="1:3" s="566" customFormat="1"/>
    <row r="7035" spans="1:3" s="566" customFormat="1"/>
    <row r="7036" spans="1:3" s="566" customFormat="1"/>
    <row r="7037" spans="1:3" s="566" customFormat="1"/>
    <row r="7038" spans="1:3" s="566" customFormat="1"/>
    <row r="7039" spans="1:3" s="566" customFormat="1"/>
    <row r="7040" spans="1:3" s="566" customFormat="1"/>
    <row r="7041" spans="1:3" s="566" customFormat="1"/>
    <row r="7042" spans="1:3" s="566" customFormat="1"/>
    <row r="7043" spans="1:3" s="566" customFormat="1"/>
    <row r="7044" spans="1:3" s="566" customFormat="1"/>
    <row r="7045" spans="1:3" s="566" customFormat="1"/>
    <row r="7046" spans="1:3" s="566" customFormat="1"/>
    <row r="7047" spans="1:3" s="566" customFormat="1"/>
    <row r="7048" spans="1:3" s="566" customFormat="1"/>
    <row r="7049" spans="1:3" s="566" customFormat="1"/>
    <row r="7050" spans="1:3" s="566" customFormat="1"/>
    <row r="7051" spans="1:3" s="566" customFormat="1"/>
    <row r="7052" spans="1:3" s="566" customFormat="1"/>
    <row r="7053" spans="1:3" s="566" customFormat="1"/>
    <row r="7054" spans="1:3" s="566" customFormat="1"/>
    <row r="7055" spans="1:3" s="566" customFormat="1"/>
    <row r="7056" spans="1:3" s="566" customFormat="1"/>
    <row r="7057" spans="1:3" s="566" customFormat="1"/>
    <row r="7058" spans="1:3" s="566" customFormat="1"/>
    <row r="7059" spans="1:3" s="566" customFormat="1"/>
    <row r="7060" spans="1:3" s="566" customFormat="1"/>
    <row r="7061" spans="1:3" s="566" customFormat="1"/>
    <row r="7062" spans="1:3" s="566" customFormat="1"/>
    <row r="7063" spans="1:3" s="566" customFormat="1"/>
    <row r="7064" spans="1:3" s="566" customFormat="1"/>
    <row r="7065" spans="1:3" s="566" customFormat="1"/>
    <row r="7066" spans="1:3" s="566" customFormat="1"/>
    <row r="7067" spans="1:3" s="566" customFormat="1"/>
    <row r="7068" spans="1:3" s="566" customFormat="1"/>
    <row r="7069" spans="1:3" s="566" customFormat="1"/>
    <row r="7070" spans="1:3" s="566" customFormat="1"/>
    <row r="7071" spans="1:3" s="566" customFormat="1"/>
    <row r="7072" spans="1:3" s="566" customFormat="1"/>
    <row r="7073" spans="1:3" s="566" customFormat="1"/>
    <row r="7074" spans="1:3" s="566" customFormat="1"/>
    <row r="7075" spans="1:3" s="566" customFormat="1"/>
    <row r="7076" spans="1:3" s="566" customFormat="1"/>
    <row r="7077" spans="1:3" s="566" customFormat="1"/>
    <row r="7078" spans="1:3" s="566" customFormat="1"/>
    <row r="7079" spans="1:3" s="566" customFormat="1"/>
    <row r="7080" spans="1:3" s="566" customFormat="1"/>
    <row r="7081" spans="1:3" s="566" customFormat="1"/>
    <row r="7082" spans="1:3" s="566" customFormat="1"/>
    <row r="7083" spans="1:3" s="566" customFormat="1"/>
    <row r="7084" spans="1:3" s="566" customFormat="1"/>
    <row r="7085" spans="1:3" s="566" customFormat="1"/>
    <row r="7086" spans="1:3" s="566" customFormat="1"/>
    <row r="7087" spans="1:3" s="566" customFormat="1"/>
    <row r="7088" spans="1:3" s="566" customFormat="1"/>
    <row r="7089" spans="1:3" s="566" customFormat="1"/>
    <row r="7090" spans="1:3" s="566" customFormat="1"/>
    <row r="7091" spans="1:3" s="566" customFormat="1"/>
    <row r="7092" spans="1:3" s="566" customFormat="1"/>
    <row r="7093" spans="1:3" s="566" customFormat="1"/>
    <row r="7094" spans="1:3" s="566" customFormat="1"/>
    <row r="7095" spans="1:3" s="566" customFormat="1"/>
    <row r="7096" spans="1:3" s="566" customFormat="1"/>
    <row r="7097" spans="1:3" s="566" customFormat="1"/>
    <row r="7098" spans="1:3" s="566" customFormat="1"/>
    <row r="7099" spans="1:3" s="566" customFormat="1"/>
    <row r="7100" spans="1:3" s="566" customFormat="1"/>
    <row r="7101" spans="1:3" s="566" customFormat="1"/>
    <row r="7102" spans="1:3" s="566" customFormat="1"/>
    <row r="7103" spans="1:3" s="566" customFormat="1"/>
    <row r="7104" spans="1:3" s="566" customFormat="1"/>
    <row r="7105" spans="1:3" s="566" customFormat="1"/>
    <row r="7106" spans="1:3" s="566" customFormat="1"/>
    <row r="7107" spans="1:3" s="566" customFormat="1"/>
    <row r="7108" spans="1:3" s="566" customFormat="1"/>
    <row r="7109" spans="1:3" s="566" customFormat="1"/>
    <row r="7110" spans="1:3" s="566" customFormat="1"/>
    <row r="7111" spans="1:3" s="566" customFormat="1"/>
    <row r="7112" spans="1:3" s="566" customFormat="1"/>
    <row r="7113" spans="1:3" s="566" customFormat="1"/>
    <row r="7114" spans="1:3" s="566" customFormat="1"/>
    <row r="7115" spans="1:3" s="566" customFormat="1"/>
    <row r="7116" spans="1:3" s="566" customFormat="1"/>
    <row r="7117" spans="1:3" s="566" customFormat="1"/>
    <row r="7118" spans="1:3" s="566" customFormat="1"/>
    <row r="7119" spans="1:3" s="566" customFormat="1"/>
    <row r="7120" spans="1:3" s="566" customFormat="1"/>
    <row r="7121" spans="1:3" s="566" customFormat="1"/>
    <row r="7122" spans="1:3" s="566" customFormat="1"/>
    <row r="7123" spans="1:3" s="566" customFormat="1"/>
    <row r="7124" spans="1:3" s="566" customFormat="1"/>
    <row r="7125" spans="1:3" s="566" customFormat="1"/>
    <row r="7126" spans="1:3" s="566" customFormat="1"/>
    <row r="7127" spans="1:3" s="566" customFormat="1"/>
    <row r="7128" spans="1:3" s="566" customFormat="1"/>
    <row r="7129" spans="1:3" s="566" customFormat="1"/>
    <row r="7130" spans="1:3" s="566" customFormat="1"/>
    <row r="7131" spans="1:3" s="566" customFormat="1"/>
    <row r="7132" spans="1:3" s="566" customFormat="1"/>
    <row r="7133" spans="1:3" s="566" customFormat="1"/>
    <row r="7134" spans="1:3" s="566" customFormat="1"/>
    <row r="7135" spans="1:3" s="566" customFormat="1"/>
    <row r="7136" spans="1:3" s="566" customFormat="1"/>
    <row r="7137" spans="1:3" s="566" customFormat="1"/>
    <row r="7138" spans="1:3" s="566" customFormat="1"/>
    <row r="7139" spans="1:3" s="566" customFormat="1"/>
    <row r="7140" spans="1:3" s="566" customFormat="1"/>
    <row r="7141" spans="1:3" s="566" customFormat="1"/>
    <row r="7142" spans="1:3" s="566" customFormat="1"/>
    <row r="7143" spans="1:3" s="566" customFormat="1"/>
    <row r="7144" spans="1:3" s="566" customFormat="1"/>
    <row r="7145" spans="1:3" s="566" customFormat="1"/>
    <row r="7146" spans="1:3" s="566" customFormat="1"/>
    <row r="7147" spans="1:3" s="566" customFormat="1"/>
    <row r="7148" spans="1:3" s="566" customFormat="1"/>
    <row r="7149" spans="1:3" s="566" customFormat="1"/>
    <row r="7150" spans="1:3" s="566" customFormat="1"/>
    <row r="7151" spans="1:3" s="566" customFormat="1"/>
    <row r="7152" spans="1:3" s="566" customFormat="1"/>
    <row r="7153" spans="1:3" s="566" customFormat="1"/>
    <row r="7154" spans="1:3" s="566" customFormat="1"/>
    <row r="7155" spans="1:3" s="566" customFormat="1"/>
    <row r="7156" spans="1:3" s="566" customFormat="1"/>
    <row r="7157" spans="1:3" s="566" customFormat="1"/>
    <row r="7158" spans="1:3" s="566" customFormat="1"/>
    <row r="7159" spans="1:3" s="566" customFormat="1"/>
    <row r="7160" spans="1:3" s="566" customFormat="1"/>
    <row r="7161" spans="1:3" s="566" customFormat="1"/>
    <row r="7162" spans="1:3" s="566" customFormat="1"/>
    <row r="7163" spans="1:3" s="566" customFormat="1"/>
    <row r="7164" spans="1:3" s="566" customFormat="1"/>
    <row r="7165" spans="1:3" s="566" customFormat="1"/>
    <row r="7166" spans="1:3" s="566" customFormat="1"/>
    <row r="7167" spans="1:3" s="566" customFormat="1"/>
    <row r="7168" spans="1:3" s="566" customFormat="1"/>
    <row r="7169" spans="1:3" s="566" customFormat="1"/>
    <row r="7170" spans="1:3" s="566" customFormat="1"/>
    <row r="7171" spans="1:3" s="566" customFormat="1"/>
    <row r="7172" spans="1:3" s="566" customFormat="1"/>
    <row r="7173" spans="1:3" s="566" customFormat="1"/>
    <row r="7174" spans="1:3" s="566" customFormat="1"/>
    <row r="7175" spans="1:3" s="566" customFormat="1"/>
    <row r="7176" spans="1:3" s="566" customFormat="1"/>
    <row r="7177" spans="1:3" s="566" customFormat="1"/>
    <row r="7178" spans="1:3" s="566" customFormat="1"/>
    <row r="7179" spans="1:3" s="566" customFormat="1"/>
    <row r="7180" spans="1:3" s="566" customFormat="1"/>
    <row r="7181" spans="1:3" s="566" customFormat="1"/>
    <row r="7182" spans="1:3" s="566" customFormat="1"/>
    <row r="7183" spans="1:3" s="566" customFormat="1"/>
    <row r="7184" spans="1:3" s="566" customFormat="1"/>
    <row r="7185" spans="1:3" s="566" customFormat="1"/>
    <row r="7186" spans="1:3" s="566" customFormat="1"/>
    <row r="7187" spans="1:3" s="566" customFormat="1"/>
    <row r="7188" spans="1:3" s="566" customFormat="1"/>
    <row r="7189" spans="1:3" s="566" customFormat="1"/>
    <row r="7190" spans="1:3" s="566" customFormat="1"/>
    <row r="7191" spans="1:3" s="566" customFormat="1"/>
    <row r="7192" spans="1:3" s="566" customFormat="1"/>
    <row r="7193" spans="1:3" s="566" customFormat="1"/>
    <row r="7194" spans="1:3" s="566" customFormat="1"/>
    <row r="7195" spans="1:3" s="566" customFormat="1"/>
    <row r="7196" spans="1:3" s="566" customFormat="1"/>
    <row r="7197" spans="1:3" s="566" customFormat="1"/>
    <row r="7198" spans="1:3" s="566" customFormat="1"/>
    <row r="7199" spans="1:3" s="566" customFormat="1"/>
    <row r="7200" spans="1:3" s="566" customFormat="1"/>
    <row r="7201" spans="1:3" s="566" customFormat="1"/>
    <row r="7202" spans="1:3" s="566" customFormat="1"/>
    <row r="7203" spans="1:3" s="566" customFormat="1"/>
    <row r="7204" spans="1:3" s="566" customFormat="1"/>
    <row r="7205" spans="1:3" s="566" customFormat="1"/>
    <row r="7206" spans="1:3" s="566" customFormat="1"/>
    <row r="7207" spans="1:3" s="566" customFormat="1"/>
    <row r="7208" spans="1:3" s="566" customFormat="1"/>
    <row r="7209" spans="1:3" s="566" customFormat="1"/>
    <row r="7210" spans="1:3" s="566" customFormat="1"/>
    <row r="7211" spans="1:3" s="566" customFormat="1"/>
    <row r="7212" spans="1:3" s="566" customFormat="1"/>
    <row r="7213" spans="1:3" s="566" customFormat="1"/>
    <row r="7214" spans="1:3" s="566" customFormat="1"/>
    <row r="7215" spans="1:3" s="566" customFormat="1"/>
    <row r="7216" spans="1:3" s="566" customFormat="1"/>
    <row r="7217" spans="1:3" s="566" customFormat="1"/>
    <row r="7218" spans="1:3" s="566" customFormat="1"/>
    <row r="7219" spans="1:3" s="566" customFormat="1"/>
    <row r="7220" spans="1:3" s="566" customFormat="1"/>
    <row r="7221" spans="1:3" s="566" customFormat="1"/>
    <row r="7222" spans="1:3" s="566" customFormat="1"/>
    <row r="7223" spans="1:3" s="566" customFormat="1"/>
    <row r="7224" spans="1:3" s="566" customFormat="1"/>
    <row r="7225" spans="1:3" s="566" customFormat="1"/>
    <row r="7226" spans="1:3" s="566" customFormat="1"/>
    <row r="7227" spans="1:3" s="566" customFormat="1"/>
    <row r="7228" spans="1:3" s="566" customFormat="1"/>
    <row r="7229" spans="1:3" s="566" customFormat="1"/>
    <row r="7230" spans="1:3" s="566" customFormat="1"/>
    <row r="7231" spans="1:3" s="566" customFormat="1"/>
    <row r="7232" spans="1:3" s="566" customFormat="1"/>
    <row r="7233" spans="1:3" s="566" customFormat="1"/>
    <row r="7234" spans="1:3" s="566" customFormat="1"/>
    <row r="7235" spans="1:3" s="566" customFormat="1"/>
    <row r="7236" spans="1:3" s="566" customFormat="1"/>
    <row r="7237" spans="1:3" s="566" customFormat="1"/>
    <row r="7238" spans="1:3" s="566" customFormat="1"/>
    <row r="7239" spans="1:3" s="566" customFormat="1"/>
    <row r="7240" spans="1:3" s="566" customFormat="1"/>
    <row r="7241" spans="1:3" s="566" customFormat="1"/>
    <row r="7242" spans="1:3" s="566" customFormat="1"/>
    <row r="7243" spans="1:3" s="566" customFormat="1"/>
    <row r="7244" spans="1:3" s="566" customFormat="1"/>
    <row r="7245" spans="1:3" s="566" customFormat="1"/>
    <row r="7246" spans="1:3" s="566" customFormat="1"/>
    <row r="7247" spans="1:3" s="566" customFormat="1"/>
    <row r="7248" spans="1:3" s="566" customFormat="1"/>
    <row r="7249" spans="1:3" s="566" customFormat="1"/>
    <row r="7250" spans="1:3" s="566" customFormat="1"/>
    <row r="7251" spans="1:3" s="566" customFormat="1"/>
    <row r="7252" spans="1:3" s="566" customFormat="1"/>
    <row r="7253" spans="1:3" s="566" customFormat="1"/>
    <row r="7254" spans="1:3" s="566" customFormat="1"/>
    <row r="7255" spans="1:3" s="566" customFormat="1"/>
    <row r="7256" spans="1:3" s="566" customFormat="1"/>
    <row r="7257" spans="1:3" s="566" customFormat="1"/>
    <row r="7258" spans="1:3" s="566" customFormat="1"/>
    <row r="7259" spans="1:3" s="566" customFormat="1"/>
    <row r="7260" spans="1:3" s="566" customFormat="1"/>
    <row r="7261" spans="1:3" s="566" customFormat="1"/>
    <row r="7262" spans="1:3" s="566" customFormat="1"/>
    <row r="7263" spans="1:3" s="566" customFormat="1"/>
    <row r="7264" spans="1:3" s="566" customFormat="1"/>
    <row r="7265" spans="1:3" s="566" customFormat="1"/>
    <row r="7266" spans="1:3" s="566" customFormat="1"/>
    <row r="7267" spans="1:3" s="566" customFormat="1"/>
    <row r="7268" spans="1:3" s="566" customFormat="1"/>
    <row r="7269" spans="1:3" s="566" customFormat="1"/>
    <row r="7270" spans="1:3" s="566" customFormat="1"/>
    <row r="7271" spans="1:3" s="566" customFormat="1"/>
    <row r="7272" spans="1:3" s="566" customFormat="1"/>
    <row r="7273" spans="1:3" s="566" customFormat="1"/>
    <row r="7274" spans="1:3" s="566" customFormat="1"/>
    <row r="7275" spans="1:3" s="566" customFormat="1"/>
    <row r="7276" spans="1:3" s="566" customFormat="1"/>
    <row r="7277" spans="1:3" s="566" customFormat="1"/>
    <row r="7278" spans="1:3" s="566" customFormat="1"/>
    <row r="7279" spans="1:3" s="566" customFormat="1"/>
    <row r="7280" spans="1:3" s="566" customFormat="1"/>
    <row r="7281" spans="1:3" s="566" customFormat="1"/>
    <row r="7282" spans="1:3" s="566" customFormat="1"/>
    <row r="7283" spans="1:3" s="566" customFormat="1"/>
    <row r="7284" spans="1:3" s="566" customFormat="1"/>
    <row r="7285" spans="1:3" s="566" customFormat="1"/>
    <row r="7286" spans="1:3" s="566" customFormat="1"/>
    <row r="7287" spans="1:3" s="566" customFormat="1"/>
    <row r="7288" spans="1:3" s="566" customFormat="1"/>
    <row r="7289" spans="1:3" s="566" customFormat="1"/>
    <row r="7290" spans="1:3" s="566" customFormat="1"/>
    <row r="7291" spans="1:3" s="566" customFormat="1"/>
    <row r="7292" spans="1:3" s="566" customFormat="1"/>
    <row r="7293" spans="1:3" s="566" customFormat="1"/>
    <row r="7294" spans="1:3" s="566" customFormat="1"/>
    <row r="7295" spans="1:3" s="566" customFormat="1"/>
    <row r="7296" spans="1:3" s="566" customFormat="1"/>
    <row r="7297" spans="1:3" s="566" customFormat="1"/>
    <row r="7298" spans="1:3" s="566" customFormat="1"/>
    <row r="7299" spans="1:3" s="566" customFormat="1"/>
    <row r="7300" spans="1:3" s="566" customFormat="1"/>
    <row r="7301" spans="1:3" s="566" customFormat="1"/>
    <row r="7302" spans="1:3" s="566" customFormat="1"/>
    <row r="7303" spans="1:3" s="566" customFormat="1"/>
    <row r="7304" spans="1:3" s="566" customFormat="1"/>
    <row r="7305" spans="1:3" s="566" customFormat="1"/>
    <row r="7306" spans="1:3" s="566" customFormat="1"/>
    <row r="7307" spans="1:3" s="566" customFormat="1"/>
    <row r="7308" spans="1:3" s="566" customFormat="1"/>
    <row r="7309" spans="1:3" s="566" customFormat="1"/>
    <row r="7310" spans="1:3" s="566" customFormat="1"/>
    <row r="7311" spans="1:3" s="566" customFormat="1"/>
    <row r="7312" spans="1:3" s="566" customFormat="1"/>
    <row r="7313" spans="1:3" s="566" customFormat="1"/>
    <row r="7314" spans="1:3" s="566" customFormat="1"/>
    <row r="7315" spans="1:3" s="566" customFormat="1"/>
    <row r="7316" spans="1:3" s="566" customFormat="1"/>
    <row r="7317" spans="1:3" s="566" customFormat="1"/>
    <row r="7318" spans="1:3" s="566" customFormat="1"/>
    <row r="7319" spans="1:3" s="566" customFormat="1"/>
    <row r="7320" spans="1:3" s="566" customFormat="1"/>
    <row r="7321" spans="1:3" s="566" customFormat="1"/>
    <row r="7322" spans="1:3" s="566" customFormat="1"/>
    <row r="7323" spans="1:3" s="566" customFormat="1"/>
    <row r="7324" spans="1:3" s="566" customFormat="1"/>
    <row r="7325" spans="1:3" s="566" customFormat="1"/>
    <row r="7326" spans="1:3" s="566" customFormat="1"/>
    <row r="7327" spans="1:3" s="566" customFormat="1"/>
    <row r="7328" spans="1:3" s="566" customFormat="1"/>
    <row r="7329" spans="1:3" s="566" customFormat="1"/>
    <row r="7330" spans="1:3" s="566" customFormat="1"/>
    <row r="7331" spans="1:3" s="566" customFormat="1"/>
    <row r="7332" spans="1:3" s="566" customFormat="1"/>
    <row r="7333" spans="1:3" s="566" customFormat="1"/>
    <row r="7334" spans="1:3" s="566" customFormat="1"/>
    <row r="7335" spans="1:3" s="566" customFormat="1"/>
    <row r="7336" spans="1:3" s="566" customFormat="1"/>
    <row r="7337" spans="1:3" s="566" customFormat="1"/>
    <row r="7338" spans="1:3" s="566" customFormat="1"/>
    <row r="7339" spans="1:3" s="566" customFormat="1"/>
    <row r="7340" spans="1:3" s="566" customFormat="1"/>
    <row r="7341" spans="1:3" s="566" customFormat="1"/>
    <row r="7342" spans="1:3" s="566" customFormat="1"/>
    <row r="7343" spans="1:3" s="566" customFormat="1"/>
    <row r="7344" spans="1:3" s="566" customFormat="1"/>
    <row r="7345" spans="1:3" s="566" customFormat="1"/>
    <row r="7346" spans="1:3" s="566" customFormat="1"/>
    <row r="7347" spans="1:3" s="566" customFormat="1"/>
    <row r="7348" spans="1:3" s="566" customFormat="1"/>
    <row r="7349" spans="1:3" s="566" customFormat="1"/>
    <row r="7350" spans="1:3" s="566" customFormat="1"/>
    <row r="7351" spans="1:3" s="566" customFormat="1"/>
    <row r="7352" spans="1:3" s="566" customFormat="1"/>
    <row r="7353" spans="1:3" s="566" customFormat="1"/>
    <row r="7354" spans="1:3" s="566" customFormat="1"/>
    <row r="7355" spans="1:3" s="566" customFormat="1"/>
    <row r="7356" spans="1:3" s="566" customFormat="1"/>
    <row r="7357" spans="1:3" s="566" customFormat="1"/>
    <row r="7358" spans="1:3" s="566" customFormat="1"/>
    <row r="7359" spans="1:3" s="566" customFormat="1"/>
    <row r="7360" spans="1:3" s="566" customFormat="1"/>
    <row r="7361" spans="1:3" s="566" customFormat="1"/>
    <row r="7362" spans="1:3" s="566" customFormat="1"/>
    <row r="7363" spans="1:3" s="566" customFormat="1"/>
    <row r="7364" spans="1:3" s="566" customFormat="1"/>
    <row r="7365" spans="1:3" s="566" customFormat="1"/>
    <row r="7366" spans="1:3" s="566" customFormat="1"/>
    <row r="7367" spans="1:3" s="566" customFormat="1"/>
    <row r="7368" spans="1:3" s="566" customFormat="1"/>
    <row r="7369" spans="1:3" s="566" customFormat="1"/>
    <row r="7370" spans="1:3" s="566" customFormat="1"/>
    <row r="7371" spans="1:3" s="566" customFormat="1"/>
    <row r="7372" spans="1:3" s="566" customFormat="1"/>
    <row r="7373" spans="1:3" s="566" customFormat="1"/>
    <row r="7374" spans="1:3" s="566" customFormat="1"/>
    <row r="7375" spans="1:3" s="566" customFormat="1"/>
    <row r="7376" spans="1:3" s="566" customFormat="1"/>
    <row r="7377" spans="1:3" s="566" customFormat="1"/>
    <row r="7378" spans="1:3" s="566" customFormat="1"/>
    <row r="7379" spans="1:3" s="566" customFormat="1"/>
    <row r="7380" spans="1:3" s="566" customFormat="1"/>
    <row r="7381" spans="1:3" s="566" customFormat="1"/>
    <row r="7382" spans="1:3" s="566" customFormat="1"/>
    <row r="7383" spans="1:3" s="566" customFormat="1"/>
    <row r="7384" spans="1:3" s="566" customFormat="1"/>
    <row r="7385" spans="1:3" s="566" customFormat="1"/>
    <row r="7386" spans="1:3" s="566" customFormat="1"/>
    <row r="7387" spans="1:3" s="566" customFormat="1"/>
    <row r="7388" spans="1:3" s="566" customFormat="1"/>
    <row r="7389" spans="1:3" s="566" customFormat="1"/>
    <row r="7390" spans="1:3" s="566" customFormat="1"/>
    <row r="7391" spans="1:3" s="566" customFormat="1"/>
    <row r="7392" spans="1:3" s="566" customFormat="1"/>
    <row r="7393" spans="1:3" s="566" customFormat="1"/>
    <row r="7394" spans="1:3" s="566" customFormat="1"/>
    <row r="7395" spans="1:3" s="566" customFormat="1"/>
    <row r="7396" spans="1:3" s="566" customFormat="1"/>
    <row r="7397" spans="1:3" s="566" customFormat="1"/>
    <row r="7398" spans="1:3" s="566" customFormat="1"/>
    <row r="7399" spans="1:3" s="566" customFormat="1"/>
    <row r="7400" spans="1:3" s="566" customFormat="1"/>
    <row r="7401" spans="1:3" s="566" customFormat="1"/>
    <row r="7402" spans="1:3" s="566" customFormat="1"/>
    <row r="7403" spans="1:3" s="566" customFormat="1"/>
    <row r="7404" spans="1:3" s="566" customFormat="1"/>
    <row r="7405" spans="1:3" s="566" customFormat="1"/>
    <row r="7406" spans="1:3" s="566" customFormat="1"/>
    <row r="7407" spans="1:3" s="566" customFormat="1"/>
    <row r="7408" spans="1:3" s="566" customFormat="1"/>
    <row r="7409" spans="1:3" s="566" customFormat="1"/>
    <row r="7410" spans="1:3" s="566" customFormat="1"/>
    <row r="7411" spans="1:3" s="566" customFormat="1"/>
    <row r="7412" spans="1:3" s="566" customFormat="1"/>
    <row r="7413" spans="1:3" s="566" customFormat="1"/>
    <row r="7414" spans="1:3" s="566" customFormat="1"/>
    <row r="7415" spans="1:3" s="566" customFormat="1"/>
    <row r="7416" spans="1:3" s="566" customFormat="1"/>
    <row r="7417" spans="1:3" s="566" customFormat="1"/>
    <row r="7418" spans="1:3" s="566" customFormat="1"/>
    <row r="7419" spans="1:3" s="566" customFormat="1"/>
    <row r="7420" spans="1:3" s="566" customFormat="1"/>
    <row r="7421" spans="1:3" s="566" customFormat="1"/>
    <row r="7422" spans="1:3" s="566" customFormat="1"/>
    <row r="7423" spans="1:3" s="566" customFormat="1"/>
    <row r="7424" spans="1:3" s="566" customFormat="1"/>
    <row r="7425" spans="1:3" s="566" customFormat="1"/>
    <row r="7426" spans="1:3" s="566" customFormat="1"/>
    <row r="7427" spans="1:3" s="566" customFormat="1"/>
    <row r="7428" spans="1:3" s="566" customFormat="1"/>
    <row r="7429" spans="1:3" s="566" customFormat="1"/>
    <row r="7430" spans="1:3" s="566" customFormat="1"/>
    <row r="7431" spans="1:3" s="566" customFormat="1"/>
    <row r="7432" spans="1:3" s="566" customFormat="1"/>
    <row r="7433" spans="1:3" s="566" customFormat="1"/>
    <row r="7434" spans="1:3" s="566" customFormat="1"/>
    <row r="7435" spans="1:3" s="566" customFormat="1"/>
    <row r="7436" spans="1:3" s="566" customFormat="1"/>
    <row r="7437" spans="1:3" s="566" customFormat="1"/>
    <row r="7438" spans="1:3" s="566" customFormat="1"/>
    <row r="7439" spans="1:3" s="566" customFormat="1"/>
    <row r="7440" spans="1:3" s="566" customFormat="1"/>
    <row r="7441" spans="1:3" s="566" customFormat="1"/>
    <row r="7442" spans="1:3" s="566" customFormat="1"/>
    <row r="7443" spans="1:3" s="566" customFormat="1"/>
    <row r="7444" spans="1:3" s="566" customFormat="1"/>
    <row r="7445" spans="1:3" s="566" customFormat="1"/>
    <row r="7446" spans="1:3" s="566" customFormat="1"/>
    <row r="7447" spans="1:3" s="566" customFormat="1"/>
    <row r="7448" spans="1:3" s="566" customFormat="1"/>
    <row r="7449" spans="1:3" s="566" customFormat="1"/>
    <row r="7450" spans="1:3" s="566" customFormat="1"/>
    <row r="7451" spans="1:3" s="566" customFormat="1"/>
    <row r="7452" spans="1:3" s="566" customFormat="1"/>
    <row r="7453" spans="1:3" s="566" customFormat="1"/>
    <row r="7454" spans="1:3" s="566" customFormat="1"/>
    <row r="7455" spans="1:3" s="566" customFormat="1"/>
    <row r="7456" spans="1:3" s="566" customFormat="1"/>
    <row r="7457" spans="1:3" s="566" customFormat="1"/>
    <row r="7458" spans="1:3" s="566" customFormat="1"/>
    <row r="7459" spans="1:3" s="566" customFormat="1"/>
    <row r="7460" spans="1:3" s="566" customFormat="1"/>
    <row r="7461" spans="1:3" s="566" customFormat="1"/>
    <row r="7462" spans="1:3" s="566" customFormat="1"/>
    <row r="7463" spans="1:3" s="566" customFormat="1"/>
    <row r="7464" spans="1:3" s="566" customFormat="1"/>
    <row r="7465" spans="1:3" s="566" customFormat="1"/>
    <row r="7466" spans="1:3" s="566" customFormat="1"/>
    <row r="7467" spans="1:3" s="566" customFormat="1"/>
    <row r="7468" spans="1:3" s="566" customFormat="1"/>
    <row r="7469" spans="1:3" s="566" customFormat="1"/>
    <row r="7470" spans="1:3" s="566" customFormat="1"/>
    <row r="7471" spans="1:3" s="566" customFormat="1"/>
    <row r="7472" spans="1:3" s="566" customFormat="1"/>
    <row r="7473" spans="1:3" s="566" customFormat="1"/>
    <row r="7474" spans="1:3" s="566" customFormat="1"/>
    <row r="7475" spans="1:3" s="566" customFormat="1"/>
    <row r="7476" spans="1:3" s="566" customFormat="1"/>
    <row r="7477" spans="1:3" s="566" customFormat="1"/>
    <row r="7478" spans="1:3" s="566" customFormat="1"/>
    <row r="7479" spans="1:3" s="566" customFormat="1"/>
    <row r="7480" spans="1:3" s="566" customFormat="1"/>
    <row r="7481" spans="1:3" s="566" customFormat="1"/>
    <row r="7482" spans="1:3" s="566" customFormat="1"/>
    <row r="7483" spans="1:3" s="566" customFormat="1"/>
    <row r="7484" spans="1:3" s="566" customFormat="1"/>
    <row r="7485" spans="1:3" s="566" customFormat="1"/>
    <row r="7486" spans="1:3" s="566" customFormat="1"/>
    <row r="7487" spans="1:3" s="566" customFormat="1"/>
    <row r="7488" spans="1:3" s="566" customFormat="1"/>
    <row r="7489" spans="1:3" s="566" customFormat="1"/>
    <row r="7490" spans="1:3" s="566" customFormat="1"/>
    <row r="7491" spans="1:3" s="566" customFormat="1"/>
    <row r="7492" spans="1:3" s="566" customFormat="1"/>
    <row r="7493" spans="1:3" s="566" customFormat="1"/>
    <row r="7494" spans="1:3" s="566" customFormat="1"/>
    <row r="7495" spans="1:3" s="566" customFormat="1"/>
    <row r="7496" spans="1:3" s="566" customFormat="1"/>
    <row r="7497" spans="1:3" s="566" customFormat="1"/>
    <row r="7498" spans="1:3" s="566" customFormat="1"/>
    <row r="7499" spans="1:3" s="566" customFormat="1"/>
    <row r="7500" spans="1:3" s="566" customFormat="1"/>
    <row r="7501" spans="1:3" s="566" customFormat="1"/>
    <row r="7502" spans="1:3" s="566" customFormat="1"/>
    <row r="7503" spans="1:3" s="566" customFormat="1"/>
    <row r="7504" spans="1:3" s="566" customFormat="1"/>
    <row r="7505" spans="1:3" s="566" customFormat="1"/>
    <row r="7506" spans="1:3" s="566" customFormat="1"/>
    <row r="7507" spans="1:3" s="566" customFormat="1"/>
    <row r="7508" spans="1:3" s="566" customFormat="1"/>
    <row r="7509" spans="1:3" s="566" customFormat="1"/>
    <row r="7510" spans="1:3" s="566" customFormat="1"/>
    <row r="7511" spans="1:3" s="566" customFormat="1"/>
    <row r="7512" spans="1:3" s="566" customFormat="1"/>
    <row r="7513" spans="1:3" s="566" customFormat="1"/>
    <row r="7514" spans="1:3" s="566" customFormat="1"/>
    <row r="7515" spans="1:3" s="566" customFormat="1"/>
    <row r="7516" spans="1:3" s="566" customFormat="1"/>
    <row r="7517" spans="1:3" s="566" customFormat="1"/>
    <row r="7518" spans="1:3" s="566" customFormat="1"/>
    <row r="7519" spans="1:3" s="566" customFormat="1"/>
    <row r="7520" spans="1:3" s="566" customFormat="1"/>
    <row r="7521" spans="1:3" s="566" customFormat="1"/>
    <row r="7522" spans="1:3" s="566" customFormat="1"/>
    <row r="7523" spans="1:3" s="566" customFormat="1"/>
    <row r="7524" spans="1:3" s="566" customFormat="1"/>
    <row r="7525" spans="1:3" s="566" customFormat="1"/>
    <row r="7526" spans="1:3" s="566" customFormat="1"/>
    <row r="7527" spans="1:3" s="566" customFormat="1"/>
    <row r="7528" spans="1:3" s="566" customFormat="1"/>
    <row r="7529" spans="1:3" s="566" customFormat="1"/>
    <row r="7530" spans="1:3" s="566" customFormat="1"/>
    <row r="7531" spans="1:3" s="566" customFormat="1"/>
    <row r="7532" spans="1:3" s="566" customFormat="1"/>
    <row r="7533" spans="1:3" s="566" customFormat="1"/>
    <row r="7534" spans="1:3" s="566" customFormat="1"/>
    <row r="7535" spans="1:3" s="566" customFormat="1"/>
    <row r="7536" spans="1:3" s="566" customFormat="1"/>
    <row r="7537" spans="1:3" s="566" customFormat="1"/>
    <row r="7538" spans="1:3" s="566" customFormat="1"/>
    <row r="7539" spans="1:3" s="566" customFormat="1"/>
    <row r="7540" spans="1:3" s="566" customFormat="1"/>
    <row r="7541" spans="1:3" s="566" customFormat="1"/>
    <row r="7542" spans="1:3" s="566" customFormat="1"/>
    <row r="7543" spans="1:3" s="566" customFormat="1"/>
    <row r="7544" spans="1:3" s="566" customFormat="1"/>
    <row r="7545" spans="1:3" s="566" customFormat="1"/>
    <row r="7546" spans="1:3" s="566" customFormat="1"/>
    <row r="7547" spans="1:3" s="566" customFormat="1"/>
    <row r="7548" spans="1:3" s="566" customFormat="1"/>
    <row r="7549" spans="1:3" s="566" customFormat="1"/>
    <row r="7550" spans="1:3" s="566" customFormat="1"/>
    <row r="7551" spans="1:3" s="566" customFormat="1"/>
    <row r="7552" spans="1:3" s="566" customFormat="1"/>
    <row r="7553" spans="1:3" s="566" customFormat="1"/>
    <row r="7554" spans="1:3" s="566" customFormat="1"/>
    <row r="7555" spans="1:3" s="566" customFormat="1"/>
    <row r="7556" spans="1:3" s="566" customFormat="1"/>
    <row r="7557" spans="1:3" s="566" customFormat="1"/>
    <row r="7558" spans="1:3" s="566" customFormat="1"/>
    <row r="7559" spans="1:3" s="566" customFormat="1"/>
    <row r="7560" spans="1:3" s="566" customFormat="1"/>
    <row r="7561" spans="1:3" s="566" customFormat="1"/>
    <row r="7562" spans="1:3" s="566" customFormat="1"/>
    <row r="7563" spans="1:3" s="566" customFormat="1"/>
    <row r="7564" spans="1:3" s="566" customFormat="1"/>
    <row r="7565" spans="1:3" s="566" customFormat="1"/>
    <row r="7566" spans="1:3" s="566" customFormat="1"/>
    <row r="7567" spans="1:3" s="566" customFormat="1"/>
    <row r="7568" spans="1:3" s="566" customFormat="1"/>
    <row r="7569" spans="1:3" s="566" customFormat="1"/>
    <row r="7570" spans="1:3" s="566" customFormat="1"/>
    <row r="7571" spans="1:3" s="566" customFormat="1"/>
    <row r="7572" spans="1:3" s="566" customFormat="1"/>
    <row r="7573" spans="1:3" s="566" customFormat="1"/>
    <row r="7574" spans="1:3" s="566" customFormat="1"/>
    <row r="7575" spans="1:3" s="566" customFormat="1"/>
    <row r="7576" spans="1:3" s="566" customFormat="1"/>
    <row r="7577" spans="1:3" s="566" customFormat="1"/>
    <row r="7578" spans="1:3" s="566" customFormat="1"/>
    <row r="7579" spans="1:3" s="566" customFormat="1"/>
    <row r="7580" spans="1:3" s="566" customFormat="1"/>
    <row r="7581" spans="1:3" s="566" customFormat="1"/>
    <row r="7582" spans="1:3" s="566" customFormat="1"/>
    <row r="7583" spans="1:3" s="566" customFormat="1"/>
    <row r="7584" spans="1:3" s="566" customFormat="1"/>
    <row r="7585" spans="1:3" s="566" customFormat="1"/>
    <row r="7586" spans="1:3" s="566" customFormat="1"/>
    <row r="7587" spans="1:3" s="566" customFormat="1"/>
    <row r="7588" spans="1:3" s="566" customFormat="1"/>
    <row r="7589" spans="1:3" s="566" customFormat="1"/>
    <row r="7590" spans="1:3" s="566" customFormat="1"/>
    <row r="7591" spans="1:3" s="566" customFormat="1"/>
    <row r="7592" spans="1:3" s="566" customFormat="1"/>
    <row r="7593" spans="1:3" s="566" customFormat="1"/>
    <row r="7594" spans="1:3" s="566" customFormat="1"/>
    <row r="7595" spans="1:3" s="566" customFormat="1"/>
    <row r="7596" spans="1:3" s="566" customFormat="1"/>
    <row r="7597" spans="1:3" s="566" customFormat="1"/>
    <row r="7598" spans="1:3" s="566" customFormat="1"/>
    <row r="7599" spans="1:3" s="566" customFormat="1"/>
    <row r="7600" spans="1:3" s="566" customFormat="1"/>
    <row r="7601" spans="1:3" s="566" customFormat="1"/>
    <row r="7602" spans="1:3" s="566" customFormat="1"/>
    <row r="7603" spans="1:3" s="566" customFormat="1"/>
    <row r="7604" spans="1:3" s="566" customFormat="1"/>
    <row r="7605" spans="1:3" s="566" customFormat="1"/>
    <row r="7606" spans="1:3" s="566" customFormat="1"/>
    <row r="7607" spans="1:3" s="566" customFormat="1"/>
    <row r="7608" spans="1:3" s="566" customFormat="1"/>
    <row r="7609" spans="1:3" s="566" customFormat="1"/>
    <row r="7610" spans="1:3" s="566" customFormat="1"/>
    <row r="7611" spans="1:3" s="566" customFormat="1"/>
    <row r="7612" spans="1:3" s="566" customFormat="1"/>
    <row r="7613" spans="1:3" s="566" customFormat="1"/>
    <row r="7614" spans="1:3" s="566" customFormat="1"/>
    <row r="7615" spans="1:3" s="566" customFormat="1"/>
    <row r="7616" spans="1:3" s="566" customFormat="1"/>
    <row r="7617" spans="1:3" s="566" customFormat="1"/>
    <row r="7618" spans="1:3" s="566" customFormat="1"/>
    <row r="7619" spans="1:3" s="566" customFormat="1"/>
    <row r="7620" spans="1:3" s="566" customFormat="1"/>
    <row r="7621" spans="1:3" s="566" customFormat="1"/>
    <row r="7622" spans="1:3" s="566" customFormat="1"/>
    <row r="7623" spans="1:3" s="566" customFormat="1"/>
    <row r="7624" spans="1:3" s="566" customFormat="1"/>
    <row r="7625" spans="1:3" s="566" customFormat="1"/>
    <row r="7626" spans="1:3" s="566" customFormat="1"/>
    <row r="7627" spans="1:3" s="566" customFormat="1"/>
    <row r="7628" spans="1:3" s="566" customFormat="1"/>
    <row r="7629" spans="1:3" s="566" customFormat="1"/>
    <row r="7630" spans="1:3" s="566" customFormat="1"/>
    <row r="7631" spans="1:3" s="566" customFormat="1"/>
    <row r="7632" spans="1:3" s="566" customFormat="1"/>
    <row r="7633" spans="1:3" s="566" customFormat="1"/>
    <row r="7634" spans="1:3" s="566" customFormat="1"/>
    <row r="7635" spans="1:3" s="566" customFormat="1"/>
    <row r="7636" spans="1:3" s="566" customFormat="1"/>
    <row r="7637" spans="1:3" s="566" customFormat="1"/>
    <row r="7638" spans="1:3" s="566" customFormat="1"/>
    <row r="7639" spans="1:3" s="566" customFormat="1"/>
    <row r="7640" spans="1:3" s="566" customFormat="1"/>
    <row r="7641" spans="1:3" s="566" customFormat="1"/>
    <row r="7642" spans="1:3" s="566" customFormat="1"/>
    <row r="7643" spans="1:3" s="566" customFormat="1"/>
    <row r="7644" spans="1:3" s="566" customFormat="1"/>
    <row r="7645" spans="1:3" s="566" customFormat="1"/>
    <row r="7646" spans="1:3" s="566" customFormat="1"/>
    <row r="7647" spans="1:3" s="566" customFormat="1"/>
    <row r="7648" spans="1:3" s="566" customFormat="1"/>
    <row r="7649" spans="1:3" s="566" customFormat="1"/>
    <row r="7650" spans="1:3" s="566" customFormat="1"/>
    <row r="7651" spans="1:3" s="566" customFormat="1"/>
    <row r="7652" spans="1:3" s="566" customFormat="1"/>
    <row r="7653" spans="1:3" s="566" customFormat="1"/>
    <row r="7654" spans="1:3" s="566" customFormat="1"/>
    <row r="7655" spans="1:3" s="566" customFormat="1"/>
    <row r="7656" spans="1:3" s="566" customFormat="1"/>
    <row r="7657" spans="1:3" s="566" customFormat="1"/>
    <row r="7658" spans="1:3" s="566" customFormat="1"/>
    <row r="7659" spans="1:3" s="566" customFormat="1"/>
    <row r="7660" spans="1:3" s="566" customFormat="1"/>
    <row r="7661" spans="1:3" s="566" customFormat="1"/>
    <row r="7662" spans="1:3" s="566" customFormat="1"/>
    <row r="7663" spans="1:3" s="566" customFormat="1"/>
    <row r="7664" spans="1:3" s="566" customFormat="1"/>
    <row r="7665" spans="1:3" s="566" customFormat="1"/>
    <row r="7666" spans="1:3" s="566" customFormat="1"/>
    <row r="7667" spans="1:3" s="566" customFormat="1"/>
    <row r="7668" spans="1:3" s="566" customFormat="1"/>
    <row r="7669" spans="1:3" s="566" customFormat="1"/>
    <row r="7670" spans="1:3" s="566" customFormat="1"/>
    <row r="7671" spans="1:3" s="566" customFormat="1"/>
    <row r="7672" spans="1:3" s="566" customFormat="1"/>
    <row r="7673" spans="1:3" s="566" customFormat="1"/>
    <row r="7674" spans="1:3" s="566" customFormat="1"/>
    <row r="7675" spans="1:3" s="566" customFormat="1"/>
    <row r="7676" spans="1:3" s="566" customFormat="1"/>
    <row r="7677" spans="1:3" s="566" customFormat="1"/>
    <row r="7678" spans="1:3" s="566" customFormat="1"/>
    <row r="7679" spans="1:3" s="566" customFormat="1"/>
    <row r="7680" spans="1:3" s="566" customFormat="1"/>
    <row r="7681" spans="1:3" s="566" customFormat="1"/>
    <row r="7682" spans="1:3" s="566" customFormat="1"/>
    <row r="7683" spans="1:3" s="566" customFormat="1"/>
    <row r="7684" spans="1:3" s="566" customFormat="1"/>
    <row r="7685" spans="1:3" s="566" customFormat="1"/>
    <row r="7686" spans="1:3" s="566" customFormat="1"/>
    <row r="7687" spans="1:3" s="566" customFormat="1"/>
    <row r="7688" spans="1:3" s="566" customFormat="1"/>
    <row r="7689" spans="1:3" s="566" customFormat="1"/>
    <row r="7690" spans="1:3" s="566" customFormat="1"/>
    <row r="7691" spans="1:3" s="566" customFormat="1"/>
    <row r="7692" spans="1:3" s="566" customFormat="1"/>
    <row r="7693" spans="1:3" s="566" customFormat="1"/>
    <row r="7694" spans="1:3" s="566" customFormat="1"/>
    <row r="7695" spans="1:3" s="566" customFormat="1"/>
    <row r="7696" spans="1:3" s="566" customFormat="1"/>
    <row r="7697" spans="1:3" s="566" customFormat="1"/>
    <row r="7698" spans="1:3" s="566" customFormat="1"/>
    <row r="7699" spans="1:3" s="566" customFormat="1"/>
    <row r="7700" spans="1:3" s="566" customFormat="1"/>
    <row r="7701" spans="1:3" s="566" customFormat="1"/>
    <row r="7702" spans="1:3" s="566" customFormat="1"/>
    <row r="7703" spans="1:3" s="566" customFormat="1"/>
    <row r="7704" spans="1:3" s="566" customFormat="1"/>
    <row r="7705" spans="1:3" s="566" customFormat="1"/>
    <row r="7706" spans="1:3" s="566" customFormat="1"/>
    <row r="7707" spans="1:3" s="566" customFormat="1"/>
    <row r="7708" spans="1:3" s="566" customFormat="1"/>
    <row r="7709" spans="1:3" s="566" customFormat="1"/>
    <row r="7710" spans="1:3" s="566" customFormat="1"/>
    <row r="7711" spans="1:3" s="566" customFormat="1"/>
    <row r="7712" spans="1:3" s="566" customFormat="1"/>
    <row r="7713" spans="1:3" s="566" customFormat="1"/>
    <row r="7714" spans="1:3" s="566" customFormat="1"/>
    <row r="7715" spans="1:3" s="566" customFormat="1"/>
    <row r="7716" spans="1:3" s="566" customFormat="1"/>
    <row r="7717" spans="1:3" s="566" customFormat="1"/>
    <row r="7718" spans="1:3" s="566" customFormat="1"/>
    <row r="7719" spans="1:3" s="566" customFormat="1"/>
    <row r="7720" spans="1:3" s="566" customFormat="1"/>
    <row r="7721" spans="1:3" s="566" customFormat="1"/>
    <row r="7722" spans="1:3" s="566" customFormat="1"/>
    <row r="7723" spans="1:3" s="566" customFormat="1"/>
    <row r="7724" spans="1:3" s="566" customFormat="1"/>
    <row r="7725" spans="1:3" s="566" customFormat="1"/>
    <row r="7726" spans="1:3" s="566" customFormat="1"/>
    <row r="7727" spans="1:3" s="566" customFormat="1"/>
    <row r="7728" spans="1:3" s="566" customFormat="1"/>
    <row r="7729" spans="1:3" s="566" customFormat="1"/>
    <row r="7730" spans="1:3" s="566" customFormat="1"/>
    <row r="7731" spans="1:3" s="566" customFormat="1"/>
    <row r="7732" spans="1:3" s="566" customFormat="1"/>
    <row r="7733" spans="1:3" s="566" customFormat="1"/>
    <row r="7734" spans="1:3" s="566" customFormat="1"/>
    <row r="7735" spans="1:3" s="566" customFormat="1"/>
    <row r="7736" spans="1:3" s="566" customFormat="1"/>
    <row r="7737" spans="1:3" s="566" customFormat="1"/>
    <row r="7738" spans="1:3" s="566" customFormat="1"/>
    <row r="7739" spans="1:3" s="566" customFormat="1"/>
    <row r="7740" spans="1:3" s="566" customFormat="1"/>
    <row r="7741" spans="1:3" s="566" customFormat="1"/>
    <row r="7742" spans="1:3" s="566" customFormat="1"/>
    <row r="7743" spans="1:3" s="566" customFormat="1"/>
    <row r="7744" spans="1:3" s="566" customFormat="1"/>
    <row r="7745" spans="1:3" s="566" customFormat="1"/>
    <row r="7746" spans="1:3" s="566" customFormat="1"/>
    <row r="7747" spans="1:3" s="566" customFormat="1"/>
    <row r="7748" spans="1:3" s="566" customFormat="1"/>
    <row r="7749" spans="1:3" s="566" customFormat="1"/>
    <row r="7750" spans="1:3" s="566" customFormat="1"/>
    <row r="7751" spans="1:3" s="566" customFormat="1"/>
    <row r="7752" spans="1:3" s="566" customFormat="1"/>
    <row r="7753" spans="1:3" s="566" customFormat="1"/>
    <row r="7754" spans="1:3" s="566" customFormat="1"/>
    <row r="7755" spans="1:3" s="566" customFormat="1"/>
    <row r="7756" spans="1:3" s="566" customFormat="1"/>
    <row r="7757" spans="1:3" s="566" customFormat="1"/>
    <row r="7758" spans="1:3" s="566" customFormat="1"/>
    <row r="7759" spans="1:3" s="566" customFormat="1"/>
    <row r="7760" spans="1:3" s="566" customFormat="1"/>
    <row r="7761" spans="1:3" s="566" customFormat="1"/>
    <row r="7762" spans="1:3" s="566" customFormat="1"/>
    <row r="7763" spans="1:3" s="566" customFormat="1"/>
    <row r="7764" spans="1:3" s="566" customFormat="1"/>
    <row r="7765" spans="1:3" s="566" customFormat="1"/>
    <row r="7766" spans="1:3" s="566" customFormat="1"/>
    <row r="7767" spans="1:3" s="566" customFormat="1"/>
    <row r="7768" spans="1:3" s="566" customFormat="1"/>
    <row r="7769" spans="1:3" s="566" customFormat="1"/>
    <row r="7770" spans="1:3" s="566" customFormat="1"/>
    <row r="7771" spans="1:3" s="566" customFormat="1"/>
    <row r="7772" spans="1:3" s="566" customFormat="1"/>
    <row r="7773" spans="1:3" s="566" customFormat="1"/>
    <row r="7774" spans="1:3" s="566" customFormat="1"/>
    <row r="7775" spans="1:3" s="566" customFormat="1"/>
    <row r="7776" spans="1:3" s="566" customFormat="1"/>
    <row r="7777" spans="1:3" s="566" customFormat="1"/>
    <row r="7778" spans="1:3" s="566" customFormat="1"/>
    <row r="7779" spans="1:3" s="566" customFormat="1"/>
    <row r="7780" spans="1:3" s="566" customFormat="1"/>
    <row r="7781" spans="1:3" s="566" customFormat="1"/>
    <row r="7782" spans="1:3" s="566" customFormat="1"/>
    <row r="7783" spans="1:3" s="566" customFormat="1"/>
    <row r="7784" spans="1:3" s="566" customFormat="1"/>
    <row r="7785" spans="1:3" s="566" customFormat="1"/>
    <row r="7786" spans="1:3" s="566" customFormat="1"/>
    <row r="7787" spans="1:3" s="566" customFormat="1"/>
    <row r="7788" spans="1:3" s="566" customFormat="1"/>
    <row r="7789" spans="1:3" s="566" customFormat="1"/>
    <row r="7790" spans="1:3" s="566" customFormat="1"/>
    <row r="7791" spans="1:3" s="566" customFormat="1"/>
    <row r="7792" spans="1:3" s="566" customFormat="1"/>
    <row r="7793" spans="1:3" s="566" customFormat="1"/>
    <row r="7794" spans="1:3" s="566" customFormat="1"/>
    <row r="7795" spans="1:3" s="566" customFormat="1"/>
    <row r="7796" spans="1:3" s="566" customFormat="1"/>
    <row r="7797" spans="1:3" s="566" customFormat="1"/>
    <row r="7798" spans="1:3" s="566" customFormat="1"/>
    <row r="7799" spans="1:3" s="566" customFormat="1"/>
    <row r="7800" spans="1:3" s="566" customFormat="1"/>
    <row r="7801" spans="1:3" s="566" customFormat="1"/>
    <row r="7802" spans="1:3" s="566" customFormat="1"/>
    <row r="7803" spans="1:3" s="566" customFormat="1"/>
    <row r="7804" spans="1:3" s="566" customFormat="1"/>
    <row r="7805" spans="1:3" s="566" customFormat="1"/>
    <row r="7806" spans="1:3" s="566" customFormat="1"/>
    <row r="7807" spans="1:3" s="566" customFormat="1"/>
    <row r="7808" spans="1:3" s="566" customFormat="1"/>
    <row r="7809" spans="1:3" s="566" customFormat="1"/>
    <row r="7810" spans="1:3" s="566" customFormat="1"/>
    <row r="7811" spans="1:3" s="566" customFormat="1"/>
    <row r="7812" spans="1:3" s="566" customFormat="1"/>
    <row r="7813" spans="1:3" s="566" customFormat="1"/>
    <row r="7814" spans="1:3" s="566" customFormat="1"/>
    <row r="7815" spans="1:3" s="566" customFormat="1"/>
    <row r="7816" spans="1:3" s="566" customFormat="1"/>
    <row r="7817" spans="1:3" s="566" customFormat="1"/>
    <row r="7818" spans="1:3" s="566" customFormat="1"/>
    <row r="7819" spans="1:3" s="566" customFormat="1"/>
    <row r="7820" spans="1:3" s="566" customFormat="1"/>
    <row r="7821" spans="1:3" s="566" customFormat="1"/>
    <row r="7822" spans="1:3" s="566" customFormat="1"/>
    <row r="7823" spans="1:3" s="566" customFormat="1"/>
    <row r="7824" spans="1:3" s="566" customFormat="1"/>
    <row r="7825" spans="1:3" s="566" customFormat="1"/>
    <row r="7826" spans="1:3" s="566" customFormat="1"/>
    <row r="7827" spans="1:3" s="566" customFormat="1"/>
    <row r="7828" spans="1:3" s="566" customFormat="1"/>
    <row r="7829" spans="1:3" s="566" customFormat="1"/>
    <row r="7830" spans="1:3" s="566" customFormat="1"/>
    <row r="7831" spans="1:3" s="566" customFormat="1"/>
    <row r="7832" spans="1:3" s="566" customFormat="1"/>
    <row r="7833" spans="1:3" s="566" customFormat="1"/>
    <row r="7834" spans="1:3" s="566" customFormat="1"/>
    <row r="7835" spans="1:3" s="566" customFormat="1"/>
    <row r="7836" spans="1:3" s="566" customFormat="1"/>
    <row r="7837" spans="1:3" s="566" customFormat="1"/>
    <row r="7838" spans="1:3" s="566" customFormat="1"/>
    <row r="7839" spans="1:3" s="566" customFormat="1"/>
    <row r="7840" spans="1:3" s="566" customFormat="1"/>
    <row r="7841" spans="1:3" s="566" customFormat="1"/>
    <row r="7842" spans="1:3" s="566" customFormat="1"/>
    <row r="7843" spans="1:3" s="566" customFormat="1"/>
    <row r="7844" spans="1:3" s="566" customFormat="1"/>
    <row r="7845" spans="1:3" s="566" customFormat="1"/>
    <row r="7846" spans="1:3" s="566" customFormat="1"/>
    <row r="7847" spans="1:3" s="566" customFormat="1"/>
    <row r="7848" spans="1:3" s="566" customFormat="1"/>
    <row r="7849" spans="1:3" s="566" customFormat="1"/>
    <row r="7850" spans="1:3" s="566" customFormat="1"/>
    <row r="7851" spans="1:3" s="566" customFormat="1"/>
    <row r="7852" spans="1:3" s="566" customFormat="1"/>
    <row r="7853" spans="1:3" s="566" customFormat="1"/>
    <row r="7854" spans="1:3" s="566" customFormat="1"/>
    <row r="7855" spans="1:3" s="566" customFormat="1"/>
    <row r="7856" spans="1:3" s="566" customFormat="1"/>
    <row r="7857" spans="1:3" s="566" customFormat="1"/>
    <row r="7858" spans="1:3" s="566" customFormat="1"/>
    <row r="7859" spans="1:3" s="566" customFormat="1"/>
    <row r="7860" spans="1:3" s="566" customFormat="1"/>
    <row r="7861" spans="1:3" s="566" customFormat="1"/>
    <row r="7862" spans="1:3" s="566" customFormat="1"/>
    <row r="7863" spans="1:3" s="566" customFormat="1"/>
    <row r="7864" spans="1:3" s="566" customFormat="1"/>
    <row r="7865" spans="1:3" s="566" customFormat="1"/>
    <row r="7866" spans="1:3" s="566" customFormat="1"/>
    <row r="7867" spans="1:3" s="566" customFormat="1"/>
    <row r="7868" spans="1:3" s="566" customFormat="1"/>
    <row r="7869" spans="1:3" s="566" customFormat="1"/>
    <row r="7870" spans="1:3" s="566" customFormat="1"/>
    <row r="7871" spans="1:3" s="566" customFormat="1"/>
    <row r="7872" spans="1:3" s="566" customFormat="1"/>
    <row r="7873" spans="1:3" s="566" customFormat="1"/>
    <row r="7874" spans="1:3" s="566" customFormat="1"/>
    <row r="7875" spans="1:3" s="566" customFormat="1"/>
    <row r="7876" spans="1:3" s="566" customFormat="1"/>
    <row r="7877" spans="1:3" s="566" customFormat="1"/>
    <row r="7878" spans="1:3" s="566" customFormat="1"/>
    <row r="7879" spans="1:3" s="566" customFormat="1"/>
    <row r="7880" spans="1:3" s="566" customFormat="1"/>
    <row r="7881" spans="1:3" s="566" customFormat="1"/>
    <row r="7882" spans="1:3" s="566" customFormat="1"/>
    <row r="7883" spans="1:3" s="566" customFormat="1"/>
    <row r="7884" spans="1:3" s="566" customFormat="1"/>
    <row r="7885" spans="1:3" s="566" customFormat="1"/>
    <row r="7886" spans="1:3" s="566" customFormat="1"/>
    <row r="7887" spans="1:3" s="566" customFormat="1"/>
    <row r="7888" spans="1:3" s="566" customFormat="1"/>
    <row r="7889" spans="1:3" s="566" customFormat="1"/>
    <row r="7890" spans="1:3" s="566" customFormat="1"/>
    <row r="7891" spans="1:3" s="566" customFormat="1"/>
    <row r="7892" spans="1:3" s="566" customFormat="1"/>
    <row r="7893" spans="1:3" s="566" customFormat="1"/>
    <row r="7894" spans="1:3" s="566" customFormat="1"/>
    <row r="7895" spans="1:3" s="566" customFormat="1"/>
    <row r="7896" spans="1:3" s="566" customFormat="1"/>
    <row r="7897" spans="1:3" s="566" customFormat="1"/>
    <row r="7898" spans="1:3" s="566" customFormat="1"/>
    <row r="7899" spans="1:3" s="566" customFormat="1"/>
    <row r="7900" spans="1:3" s="566" customFormat="1"/>
    <row r="7901" spans="1:3" s="566" customFormat="1"/>
    <row r="7902" spans="1:3" s="566" customFormat="1"/>
    <row r="7903" spans="1:3" s="566" customFormat="1"/>
    <row r="7904" spans="1:3" s="566" customFormat="1"/>
    <row r="7905" spans="1:3" s="566" customFormat="1"/>
    <row r="7906" spans="1:3" s="566" customFormat="1"/>
    <row r="7907" spans="1:3" s="566" customFormat="1"/>
    <row r="7908" spans="1:3" s="566" customFormat="1"/>
    <row r="7909" spans="1:3" s="566" customFormat="1"/>
    <row r="7910" spans="1:3" s="566" customFormat="1"/>
    <row r="7911" spans="1:3" s="566" customFormat="1"/>
    <row r="7912" spans="1:3" s="566" customFormat="1"/>
    <row r="7913" spans="1:3" s="566" customFormat="1"/>
    <row r="7914" spans="1:3" s="566" customFormat="1"/>
    <row r="7915" spans="1:3" s="566" customFormat="1"/>
    <row r="7916" spans="1:3" s="566" customFormat="1"/>
    <row r="7917" spans="1:3" s="566" customFormat="1"/>
    <row r="7918" spans="1:3" s="566" customFormat="1"/>
    <row r="7919" spans="1:3" s="566" customFormat="1"/>
    <row r="7920" spans="1:3" s="566" customFormat="1"/>
    <row r="7921" spans="1:3" s="566" customFormat="1"/>
    <row r="7922" spans="1:3" s="566" customFormat="1"/>
    <row r="7923" spans="1:3" s="566" customFormat="1"/>
    <row r="7924" spans="1:3" s="566" customFormat="1"/>
    <row r="7925" spans="1:3" s="566" customFormat="1"/>
    <row r="7926" spans="1:3" s="566" customFormat="1"/>
    <row r="7927" spans="1:3" s="566" customFormat="1"/>
    <row r="7928" spans="1:3" s="566" customFormat="1"/>
    <row r="7929" spans="1:3" s="566" customFormat="1"/>
    <row r="7930" spans="1:3" s="566" customFormat="1"/>
    <row r="7931" spans="1:3" s="566" customFormat="1"/>
    <row r="7932" spans="1:3" s="566" customFormat="1"/>
    <row r="7933" spans="1:3" s="566" customFormat="1"/>
    <row r="7934" spans="1:3" s="566" customFormat="1"/>
    <row r="7935" spans="1:3" s="566" customFormat="1"/>
    <row r="7936" spans="1:3" s="566" customFormat="1"/>
    <row r="7937" spans="1:3" s="566" customFormat="1"/>
    <row r="7938" spans="1:3" s="566" customFormat="1"/>
    <row r="7939" spans="1:3" s="566" customFormat="1"/>
    <row r="7940" spans="1:3" s="566" customFormat="1"/>
    <row r="7941" spans="1:3" s="566" customFormat="1"/>
    <row r="7942" spans="1:3" s="566" customFormat="1"/>
    <row r="7943" spans="1:3" s="566" customFormat="1"/>
    <row r="7944" spans="1:3" s="566" customFormat="1"/>
    <row r="7945" spans="1:3" s="566" customFormat="1"/>
    <row r="7946" spans="1:3" s="566" customFormat="1"/>
    <row r="7947" spans="1:3" s="566" customFormat="1"/>
    <row r="7948" spans="1:3" s="566" customFormat="1"/>
    <row r="7949" spans="1:3" s="566" customFormat="1"/>
    <row r="7950" spans="1:3" s="566" customFormat="1"/>
    <row r="7951" spans="1:3" s="566" customFormat="1"/>
    <row r="7952" spans="1:3" s="566" customFormat="1"/>
    <row r="7953" spans="1:3" s="566" customFormat="1"/>
    <row r="7954" spans="1:3" s="566" customFormat="1"/>
    <row r="7955" spans="1:3" s="566" customFormat="1"/>
    <row r="7956" spans="1:3" s="566" customFormat="1"/>
    <row r="7957" spans="1:3" s="566" customFormat="1"/>
    <row r="7958" spans="1:3" s="566" customFormat="1"/>
    <row r="7959" spans="1:3" s="566" customFormat="1"/>
    <row r="7960" spans="1:3" s="566" customFormat="1"/>
    <row r="7961" spans="1:3" s="566" customFormat="1"/>
    <row r="7962" spans="1:3" s="566" customFormat="1"/>
    <row r="7963" spans="1:3" s="566" customFormat="1"/>
    <row r="7964" spans="1:3" s="566" customFormat="1"/>
    <row r="7965" spans="1:3" s="566" customFormat="1"/>
    <row r="7966" spans="1:3" s="566" customFormat="1"/>
    <row r="7967" spans="1:3" s="566" customFormat="1"/>
    <row r="7968" spans="1:3" s="566" customFormat="1"/>
    <row r="7969" spans="1:3" s="566" customFormat="1"/>
    <row r="7970" spans="1:3" s="566" customFormat="1"/>
    <row r="7971" spans="1:3" s="566" customFormat="1"/>
    <row r="7972" spans="1:3" s="566" customFormat="1"/>
    <row r="7973" spans="1:3" s="566" customFormat="1"/>
    <row r="7974" spans="1:3" s="566" customFormat="1"/>
    <row r="7975" spans="1:3" s="566" customFormat="1"/>
    <row r="7976" spans="1:3" s="566" customFormat="1"/>
    <row r="7977" spans="1:3" s="566" customFormat="1"/>
    <row r="7978" spans="1:3" s="566" customFormat="1"/>
    <row r="7979" spans="1:3" s="566" customFormat="1"/>
    <row r="7980" spans="1:3" s="566" customFormat="1"/>
    <row r="7981" spans="1:3" s="566" customFormat="1"/>
    <row r="7982" spans="1:3" s="566" customFormat="1"/>
    <row r="7983" spans="1:3" s="566" customFormat="1"/>
    <row r="7984" spans="1:3" s="566" customFormat="1"/>
    <row r="7985" spans="1:3" s="566" customFormat="1"/>
    <row r="7986" spans="1:3" s="566" customFormat="1"/>
    <row r="7987" spans="1:3" s="566" customFormat="1"/>
    <row r="7988" spans="1:3" s="566" customFormat="1"/>
    <row r="7989" spans="1:3" s="566" customFormat="1"/>
    <row r="7990" spans="1:3" s="566" customFormat="1"/>
    <row r="7991" spans="1:3" s="566" customFormat="1"/>
    <row r="7992" spans="1:3" s="566" customFormat="1"/>
    <row r="7993" spans="1:3" s="566" customFormat="1"/>
    <row r="7994" spans="1:3" s="566" customFormat="1"/>
    <row r="7995" spans="1:3" s="566" customFormat="1"/>
    <row r="7996" spans="1:3" s="566" customFormat="1"/>
    <row r="7997" spans="1:3" s="566" customFormat="1"/>
    <row r="7998" spans="1:3" s="566" customFormat="1"/>
    <row r="7999" spans="1:3" s="566" customFormat="1"/>
    <row r="8000" spans="1:3" s="566" customFormat="1"/>
    <row r="8001" spans="1:3" s="566" customFormat="1"/>
    <row r="8002" spans="1:3" s="566" customFormat="1"/>
    <row r="8003" spans="1:3" s="566" customFormat="1"/>
    <row r="8004" spans="1:3" s="566" customFormat="1"/>
    <row r="8005" spans="1:3" s="566" customFormat="1"/>
    <row r="8006" spans="1:3" s="566" customFormat="1"/>
    <row r="8007" spans="1:3" s="566" customFormat="1"/>
    <row r="8008" spans="1:3" s="566" customFormat="1"/>
    <row r="8009" spans="1:3" s="566" customFormat="1"/>
    <row r="8010" spans="1:3" s="566" customFormat="1"/>
    <row r="8011" spans="1:3" s="566" customFormat="1"/>
    <row r="8012" spans="1:3" s="566" customFormat="1"/>
    <row r="8013" spans="1:3" s="566" customFormat="1"/>
    <row r="8014" spans="1:3" s="566" customFormat="1"/>
    <row r="8015" spans="1:3" s="566" customFormat="1"/>
    <row r="8016" spans="1:3" s="566" customFormat="1"/>
    <row r="8017" spans="1:3" s="566" customFormat="1"/>
    <row r="8018" spans="1:3" s="566" customFormat="1"/>
    <row r="8019" spans="1:3" s="566" customFormat="1"/>
    <row r="8020" spans="1:3" s="566" customFormat="1"/>
    <row r="8021" spans="1:3" s="566" customFormat="1"/>
    <row r="8022" spans="1:3" s="566" customFormat="1"/>
    <row r="8023" spans="1:3" s="566" customFormat="1"/>
    <row r="8024" spans="1:3" s="566" customFormat="1"/>
    <row r="8025" spans="1:3" s="566" customFormat="1"/>
    <row r="8026" spans="1:3" s="566" customFormat="1"/>
    <row r="8027" spans="1:3" s="566" customFormat="1"/>
    <row r="8028" spans="1:3" s="566" customFormat="1"/>
    <row r="8029" spans="1:3" s="566" customFormat="1"/>
    <row r="8030" spans="1:3" s="566" customFormat="1"/>
    <row r="8031" spans="1:3" s="566" customFormat="1"/>
    <row r="8032" spans="1:3" s="566" customFormat="1"/>
    <row r="8033" spans="1:3" s="566" customFormat="1"/>
    <row r="8034" spans="1:3" s="566" customFormat="1"/>
    <row r="8035" spans="1:3" s="566" customFormat="1"/>
    <row r="8036" spans="1:3" s="566" customFormat="1"/>
    <row r="8037" spans="1:3" s="566" customFormat="1"/>
    <row r="8038" spans="1:3" s="566" customFormat="1"/>
    <row r="8039" spans="1:3" s="566" customFormat="1"/>
    <row r="8040" spans="1:3" s="566" customFormat="1"/>
    <row r="8041" spans="1:3" s="566" customFormat="1"/>
    <row r="8042" spans="1:3" s="566" customFormat="1"/>
    <row r="8043" spans="1:3" s="566" customFormat="1"/>
    <row r="8044" spans="1:3" s="566" customFormat="1"/>
    <row r="8045" spans="1:3" s="566" customFormat="1"/>
    <row r="8046" spans="1:3" s="566" customFormat="1"/>
    <row r="8047" spans="1:3" s="566" customFormat="1"/>
    <row r="8048" spans="1:3" s="566" customFormat="1"/>
    <row r="8049" spans="1:3" s="566" customFormat="1"/>
    <row r="8050" spans="1:3" s="566" customFormat="1"/>
    <row r="8051" spans="1:3" s="566" customFormat="1"/>
    <row r="8052" spans="1:3" s="566" customFormat="1"/>
    <row r="8053" spans="1:3" s="566" customFormat="1"/>
    <row r="8054" spans="1:3" s="566" customFormat="1"/>
    <row r="8055" spans="1:3" s="566" customFormat="1"/>
    <row r="8056" spans="1:3" s="566" customFormat="1"/>
    <row r="8057" spans="1:3" s="566" customFormat="1"/>
    <row r="8058" spans="1:3" s="566" customFormat="1"/>
    <row r="8059" spans="1:3" s="566" customFormat="1"/>
    <row r="8060" spans="1:3" s="566" customFormat="1"/>
    <row r="8061" spans="1:3" s="566" customFormat="1"/>
    <row r="8062" spans="1:3" s="566" customFormat="1"/>
    <row r="8063" spans="1:3" s="566" customFormat="1"/>
    <row r="8064" spans="1:3" s="566" customFormat="1"/>
    <row r="8065" spans="1:3" s="566" customFormat="1"/>
    <row r="8066" spans="1:3" s="566" customFormat="1"/>
    <row r="8067" spans="1:3" s="566" customFormat="1"/>
    <row r="8068" spans="1:3" s="566" customFormat="1"/>
    <row r="8069" spans="1:3" s="566" customFormat="1"/>
    <row r="8070" spans="1:3" s="566" customFormat="1"/>
    <row r="8071" spans="1:3" s="566" customFormat="1"/>
    <row r="8072" spans="1:3" s="566" customFormat="1"/>
    <row r="8073" spans="1:3" s="566" customFormat="1"/>
    <row r="8074" spans="1:3" s="566" customFormat="1"/>
    <row r="8075" spans="1:3" s="566" customFormat="1"/>
    <row r="8076" spans="1:3" s="566" customFormat="1"/>
    <row r="8077" spans="1:3" s="566" customFormat="1"/>
    <row r="8078" spans="1:3" s="566" customFormat="1"/>
    <row r="8079" spans="1:3" s="566" customFormat="1"/>
    <row r="8080" spans="1:3" s="566" customFormat="1"/>
    <row r="8081" spans="1:3" s="566" customFormat="1"/>
    <row r="8082" spans="1:3" s="566" customFormat="1"/>
    <row r="8083" spans="1:3" s="566" customFormat="1"/>
    <row r="8084" spans="1:3" s="566" customFormat="1"/>
    <row r="8085" spans="1:3" s="566" customFormat="1"/>
    <row r="8086" spans="1:3" s="566" customFormat="1"/>
    <row r="8087" spans="1:3" s="566" customFormat="1"/>
    <row r="8088" spans="1:3" s="566" customFormat="1"/>
    <row r="8089" spans="1:3" s="566" customFormat="1"/>
    <row r="8090" spans="1:3" s="566" customFormat="1"/>
    <row r="8091" spans="1:3" s="566" customFormat="1"/>
    <row r="8092" spans="1:3" s="566" customFormat="1"/>
    <row r="8093" spans="1:3" s="566" customFormat="1"/>
    <row r="8094" spans="1:3" s="566" customFormat="1"/>
    <row r="8095" spans="1:3" s="566" customFormat="1"/>
    <row r="8096" spans="1:3" s="566" customFormat="1"/>
    <row r="8097" spans="1:3" s="566" customFormat="1"/>
    <row r="8098" spans="1:3" s="566" customFormat="1"/>
    <row r="8099" spans="1:3" s="566" customFormat="1"/>
    <row r="8100" spans="1:3" s="566" customFormat="1"/>
    <row r="8101" spans="1:3" s="566" customFormat="1"/>
    <row r="8102" spans="1:3" s="566" customFormat="1"/>
    <row r="8103" spans="1:3" s="566" customFormat="1"/>
    <row r="8104" spans="1:3" s="566" customFormat="1"/>
    <row r="8105" spans="1:3" s="566" customFormat="1"/>
    <row r="8106" spans="1:3" s="566" customFormat="1"/>
    <row r="8107" spans="1:3" s="566" customFormat="1"/>
    <row r="8108" spans="1:3" s="566" customFormat="1"/>
    <row r="8109" spans="1:3" s="566" customFormat="1"/>
    <row r="8110" spans="1:3" s="566" customFormat="1"/>
    <row r="8111" spans="1:3" s="566" customFormat="1"/>
    <row r="8112" spans="1:3" s="566" customFormat="1"/>
    <row r="8113" spans="1:3" s="566" customFormat="1"/>
    <row r="8114" spans="1:3" s="566" customFormat="1"/>
    <row r="8115" spans="1:3" s="566" customFormat="1"/>
    <row r="8116" spans="1:3" s="566" customFormat="1"/>
    <row r="8117" spans="1:3" s="566" customFormat="1"/>
    <row r="8118" spans="1:3" s="566" customFormat="1"/>
    <row r="8119" spans="1:3" s="566" customFormat="1"/>
    <row r="8120" spans="1:3" s="566" customFormat="1"/>
    <row r="8121" spans="1:3" s="566" customFormat="1"/>
    <row r="8122" spans="1:3" s="566" customFormat="1"/>
    <row r="8123" spans="1:3" s="566" customFormat="1"/>
    <row r="8124" spans="1:3" s="566" customFormat="1"/>
    <row r="8125" spans="1:3" s="566" customFormat="1"/>
    <row r="8126" spans="1:3" s="566" customFormat="1"/>
    <row r="8127" spans="1:3" s="566" customFormat="1"/>
    <row r="8128" spans="1:3" s="566" customFormat="1"/>
    <row r="8129" spans="1:3" s="566" customFormat="1"/>
    <row r="8130" spans="1:3" s="566" customFormat="1"/>
    <row r="8131" spans="1:3" s="566" customFormat="1"/>
    <row r="8132" spans="1:3" s="566" customFormat="1"/>
    <row r="8133" spans="1:3" s="566" customFormat="1"/>
    <row r="8134" spans="1:3" s="566" customFormat="1"/>
    <row r="8135" spans="1:3" s="566" customFormat="1"/>
    <row r="8136" spans="1:3" s="566" customFormat="1"/>
    <row r="8137" spans="1:3" s="566" customFormat="1"/>
    <row r="8138" spans="1:3" s="566" customFormat="1"/>
    <row r="8139" spans="1:3" s="566" customFormat="1"/>
    <row r="8140" spans="1:3" s="566" customFormat="1"/>
    <row r="8141" spans="1:3" s="566" customFormat="1"/>
    <row r="8142" spans="1:3" s="566" customFormat="1"/>
    <row r="8143" spans="1:3" s="566" customFormat="1"/>
    <row r="8144" spans="1:3" s="566" customFormat="1"/>
    <row r="8145" spans="1:3" s="566" customFormat="1"/>
    <row r="8146" spans="1:3" s="566" customFormat="1"/>
    <row r="8147" spans="1:3" s="566" customFormat="1"/>
    <row r="8148" spans="1:3" s="566" customFormat="1"/>
    <row r="8149" spans="1:3" s="566" customFormat="1"/>
    <row r="8150" spans="1:3" s="566" customFormat="1"/>
    <row r="8151" spans="1:3" s="566" customFormat="1"/>
    <row r="8152" spans="1:3" s="566" customFormat="1"/>
    <row r="8153" spans="1:3" s="566" customFormat="1"/>
    <row r="8154" spans="1:3" s="566" customFormat="1"/>
    <row r="8155" spans="1:3" s="566" customFormat="1"/>
    <row r="8156" spans="1:3" s="566" customFormat="1"/>
    <row r="8157" spans="1:3" s="566" customFormat="1"/>
    <row r="8158" spans="1:3" s="566" customFormat="1"/>
    <row r="8159" spans="1:3" s="566" customFormat="1"/>
    <row r="8160" spans="1:3" s="566" customFormat="1"/>
    <row r="8161" spans="1:3" s="566" customFormat="1"/>
    <row r="8162" spans="1:3" s="566" customFormat="1"/>
    <row r="8163" spans="1:3" s="566" customFormat="1"/>
    <row r="8164" spans="1:3" s="566" customFormat="1"/>
    <row r="8165" spans="1:3" s="566" customFormat="1"/>
    <row r="8166" spans="1:3" s="566" customFormat="1"/>
    <row r="8167" spans="1:3" s="566" customFormat="1"/>
    <row r="8168" spans="1:3" s="566" customFormat="1"/>
    <row r="8169" spans="1:3" s="566" customFormat="1"/>
    <row r="8170" spans="1:3" s="566" customFormat="1"/>
    <row r="8171" spans="1:3" s="566" customFormat="1"/>
    <row r="8172" spans="1:3" s="566" customFormat="1"/>
    <row r="8173" spans="1:3" s="566" customFormat="1"/>
    <row r="8174" spans="1:3" s="566" customFormat="1"/>
    <row r="8175" spans="1:3" s="566" customFormat="1"/>
    <row r="8176" spans="1:3" s="566" customFormat="1"/>
    <row r="8177" spans="1:3" s="566" customFormat="1"/>
    <row r="8178" spans="1:3" s="566" customFormat="1"/>
    <row r="8179" spans="1:3" s="566" customFormat="1"/>
    <row r="8180" spans="1:3" s="566" customFormat="1"/>
    <row r="8181" spans="1:3" s="566" customFormat="1"/>
    <row r="8182" spans="1:3" s="566" customFormat="1"/>
    <row r="8183" spans="1:3" s="566" customFormat="1"/>
    <row r="8184" spans="1:3" s="566" customFormat="1"/>
    <row r="8185" spans="1:3" s="566" customFormat="1"/>
    <row r="8186" spans="1:3" s="566" customFormat="1"/>
    <row r="8187" spans="1:3" s="566" customFormat="1"/>
    <row r="8188" spans="1:3" s="566" customFormat="1"/>
    <row r="8189" spans="1:3" s="566" customFormat="1"/>
    <row r="8190" spans="1:3" s="566" customFormat="1"/>
    <row r="8191" spans="1:3" s="566" customFormat="1"/>
    <row r="8192" spans="1:3" s="566" customFormat="1"/>
    <row r="8193" spans="1:3" s="566" customFormat="1"/>
    <row r="8194" spans="1:3" s="566" customFormat="1"/>
    <row r="8195" spans="1:3" s="566" customFormat="1"/>
    <row r="8196" spans="1:3" s="566" customFormat="1"/>
    <row r="8197" spans="1:3" s="566" customFormat="1"/>
    <row r="8198" spans="1:3" s="566" customFormat="1"/>
    <row r="8199" spans="1:3" s="566" customFormat="1"/>
    <row r="8200" spans="1:3" s="566" customFormat="1"/>
    <row r="8201" spans="1:3" s="566" customFormat="1"/>
    <row r="8202" spans="1:3" s="566" customFormat="1"/>
    <row r="8203" spans="1:3" s="566" customFormat="1"/>
    <row r="8204" spans="1:3" s="566" customFormat="1"/>
    <row r="8205" spans="1:3" s="566" customFormat="1"/>
    <row r="8206" spans="1:3" s="566" customFormat="1"/>
    <row r="8207" spans="1:3" s="566" customFormat="1"/>
    <row r="8208" spans="1:3" s="566" customFormat="1"/>
    <row r="8209" spans="1:3" s="566" customFormat="1"/>
    <row r="8210" spans="1:3" s="566" customFormat="1"/>
    <row r="8211" spans="1:3" s="566" customFormat="1"/>
    <row r="8212" spans="1:3" s="566" customFormat="1"/>
    <row r="8213" spans="1:3" s="566" customFormat="1"/>
    <row r="8214" spans="1:3" s="566" customFormat="1"/>
    <row r="8215" spans="1:3" s="566" customFormat="1"/>
    <row r="8216" spans="1:3" s="566" customFormat="1"/>
    <row r="8217" spans="1:3" s="566" customFormat="1"/>
    <row r="8218" spans="1:3" s="566" customFormat="1"/>
    <row r="8219" spans="1:3" s="566" customFormat="1"/>
    <row r="8220" spans="1:3" s="566" customFormat="1"/>
    <row r="8221" spans="1:3" s="566" customFormat="1"/>
    <row r="8222" spans="1:3" s="566" customFormat="1"/>
    <row r="8223" spans="1:3" s="566" customFormat="1"/>
    <row r="8224" spans="1:3" s="566" customFormat="1"/>
    <row r="8225" spans="1:3" s="566" customFormat="1"/>
    <row r="8226" spans="1:3" s="566" customFormat="1"/>
    <row r="8227" spans="1:3" s="566" customFormat="1"/>
    <row r="8228" spans="1:3" s="566" customFormat="1"/>
    <row r="8229" spans="1:3" s="566" customFormat="1"/>
    <row r="8230" spans="1:3" s="566" customFormat="1"/>
    <row r="8231" spans="1:3" s="566" customFormat="1"/>
    <row r="8232" spans="1:3" s="566" customFormat="1"/>
    <row r="8233" spans="1:3" s="566" customFormat="1"/>
    <row r="8234" spans="1:3" s="566" customFormat="1"/>
    <row r="8235" spans="1:3" s="566" customFormat="1"/>
    <row r="8236" spans="1:3" s="566" customFormat="1"/>
    <row r="8237" spans="1:3" s="566" customFormat="1"/>
    <row r="8238" spans="1:3" s="566" customFormat="1"/>
    <row r="8239" spans="1:3" s="566" customFormat="1"/>
    <row r="8240" spans="1:3" s="566" customFormat="1"/>
    <row r="8241" spans="1:3" s="566" customFormat="1"/>
    <row r="8242" spans="1:3" s="566" customFormat="1"/>
    <row r="8243" spans="1:3" s="566" customFormat="1"/>
    <row r="8244" spans="1:3" s="566" customFormat="1"/>
    <row r="8245" spans="1:3" s="566" customFormat="1"/>
    <row r="8246" spans="1:3" s="566" customFormat="1"/>
    <row r="8247" spans="1:3" s="566" customFormat="1"/>
    <row r="8248" spans="1:3" s="566" customFormat="1"/>
    <row r="8249" spans="1:3" s="566" customFormat="1"/>
    <row r="8250" spans="1:3" s="566" customFormat="1"/>
    <row r="8251" spans="1:3" s="566" customFormat="1"/>
    <row r="8252" spans="1:3" s="566" customFormat="1"/>
    <row r="8253" spans="1:3" s="566" customFormat="1"/>
    <row r="8254" spans="1:3" s="566" customFormat="1"/>
    <row r="8255" spans="1:3" s="566" customFormat="1"/>
    <row r="8256" spans="1:3" s="566" customFormat="1"/>
    <row r="8257" spans="1:3" s="566" customFormat="1"/>
    <row r="8258" spans="1:3" s="566" customFormat="1"/>
    <row r="8259" spans="1:3" s="566" customFormat="1"/>
    <row r="8260" spans="1:3" s="566" customFormat="1"/>
    <row r="8261" spans="1:3" s="566" customFormat="1"/>
    <row r="8262" spans="1:3" s="566" customFormat="1"/>
    <row r="8263" spans="1:3" s="566" customFormat="1"/>
    <row r="8264" spans="1:3" s="566" customFormat="1"/>
    <row r="8265" spans="1:3" s="566" customFormat="1"/>
    <row r="8266" spans="1:3" s="566" customFormat="1"/>
    <row r="8267" spans="1:3" s="566" customFormat="1"/>
    <row r="8268" spans="1:3" s="566" customFormat="1"/>
    <row r="8269" spans="1:3" s="566" customFormat="1"/>
    <row r="8270" spans="1:3" s="566" customFormat="1"/>
    <row r="8271" spans="1:3" s="566" customFormat="1"/>
    <row r="8272" spans="1:3" s="566" customFormat="1"/>
    <row r="8273" spans="1:3" s="566" customFormat="1"/>
    <row r="8274" spans="1:3" s="566" customFormat="1"/>
    <row r="8275" spans="1:3" s="566" customFormat="1"/>
    <row r="8276" spans="1:3" s="566" customFormat="1"/>
    <row r="8277" spans="1:3" s="566" customFormat="1"/>
    <row r="8278" spans="1:3" s="566" customFormat="1"/>
    <row r="8279" spans="1:3" s="566" customFormat="1"/>
    <row r="8280" spans="1:3" s="566" customFormat="1"/>
    <row r="8281" spans="1:3" s="566" customFormat="1"/>
    <row r="8282" spans="1:3" s="566" customFormat="1"/>
    <row r="8283" spans="1:3" s="566" customFormat="1"/>
    <row r="8284" spans="1:3" s="566" customFormat="1"/>
    <row r="8285" spans="1:3" s="566" customFormat="1"/>
    <row r="8286" spans="1:3" s="566" customFormat="1"/>
    <row r="8287" spans="1:3" s="566" customFormat="1"/>
    <row r="8288" spans="1:3" s="566" customFormat="1"/>
    <row r="8289" spans="1:3" s="566" customFormat="1"/>
    <row r="8290" spans="1:3" s="566" customFormat="1"/>
    <row r="8291" spans="1:3" s="566" customFormat="1"/>
    <row r="8292" spans="1:3" s="566" customFormat="1"/>
    <row r="8293" spans="1:3" s="566" customFormat="1"/>
    <row r="8294" spans="1:3" s="566" customFormat="1"/>
    <row r="8295" spans="1:3" s="566" customFormat="1"/>
    <row r="8296" spans="1:3" s="566" customFormat="1"/>
    <row r="8297" spans="1:3" s="566" customFormat="1"/>
    <row r="8298" spans="1:3" s="566" customFormat="1"/>
    <row r="8299" spans="1:3" s="566" customFormat="1"/>
    <row r="8300" spans="1:3" s="566" customFormat="1"/>
    <row r="8301" spans="1:3" s="566" customFormat="1"/>
    <row r="8302" spans="1:3" s="566" customFormat="1"/>
    <row r="8303" spans="1:3" s="566" customFormat="1"/>
    <row r="8304" spans="1:3" s="566" customFormat="1"/>
    <row r="8305" spans="1:3" s="566" customFormat="1"/>
    <row r="8306" spans="1:3" s="566" customFormat="1"/>
    <row r="8307" spans="1:3" s="566" customFormat="1"/>
    <row r="8308" spans="1:3" s="566" customFormat="1"/>
    <row r="8309" spans="1:3" s="566" customFormat="1"/>
    <row r="8310" spans="1:3" s="566" customFormat="1"/>
    <row r="8311" spans="1:3" s="566" customFormat="1"/>
    <row r="8312" spans="1:3" s="566" customFormat="1"/>
    <row r="8313" spans="1:3" s="566" customFormat="1"/>
    <row r="8314" spans="1:3" s="566" customFormat="1"/>
    <row r="8315" spans="1:3" s="566" customFormat="1"/>
    <row r="8316" spans="1:3" s="566" customFormat="1"/>
    <row r="8317" spans="1:3" s="566" customFormat="1"/>
    <row r="8318" spans="1:3" s="566" customFormat="1"/>
    <row r="8319" spans="1:3" s="566" customFormat="1"/>
    <row r="8320" spans="1:3" s="566" customFormat="1"/>
    <row r="8321" spans="1:3" s="566" customFormat="1"/>
    <row r="8322" spans="1:3" s="566" customFormat="1"/>
    <row r="8323" spans="1:3" s="566" customFormat="1"/>
    <row r="8324" spans="1:3" s="566" customFormat="1"/>
    <row r="8325" spans="1:3" s="566" customFormat="1"/>
    <row r="8326" spans="1:3" s="566" customFormat="1"/>
    <row r="8327" spans="1:3" s="566" customFormat="1"/>
    <row r="8328" spans="1:3" s="566" customFormat="1"/>
    <row r="8329" spans="1:3" s="566" customFormat="1"/>
    <row r="8330" spans="1:3" s="566" customFormat="1"/>
    <row r="8331" spans="1:3" s="566" customFormat="1"/>
    <row r="8332" spans="1:3" s="566" customFormat="1"/>
    <row r="8333" spans="1:3" s="566" customFormat="1"/>
    <row r="8334" spans="1:3" s="566" customFormat="1"/>
    <row r="8335" spans="1:3" s="566" customFormat="1"/>
    <row r="8336" spans="1:3" s="566" customFormat="1"/>
    <row r="8337" spans="1:3" s="566" customFormat="1"/>
    <row r="8338" spans="1:3" s="566" customFormat="1"/>
    <row r="8339" spans="1:3" s="566" customFormat="1"/>
    <row r="8340" spans="1:3" s="566" customFormat="1"/>
    <row r="8341" spans="1:3" s="566" customFormat="1"/>
    <row r="8342" spans="1:3" s="566" customFormat="1"/>
    <row r="8343" spans="1:3" s="566" customFormat="1"/>
    <row r="8344" spans="1:3" s="566" customFormat="1"/>
    <row r="8345" spans="1:3" s="566" customFormat="1"/>
    <row r="8346" spans="1:3" s="566" customFormat="1"/>
    <row r="8347" spans="1:3" s="566" customFormat="1"/>
    <row r="8348" spans="1:3" s="566" customFormat="1"/>
    <row r="8349" spans="1:3" s="566" customFormat="1"/>
    <row r="8350" spans="1:3" s="566" customFormat="1"/>
    <row r="8351" spans="1:3" s="566" customFormat="1"/>
    <row r="8352" spans="1:3" s="566" customFormat="1"/>
    <row r="8353" spans="1:3" s="566" customFormat="1"/>
    <row r="8354" spans="1:3" s="566" customFormat="1"/>
    <row r="8355" spans="1:3" s="566" customFormat="1"/>
    <row r="8356" spans="1:3" s="566" customFormat="1"/>
    <row r="8357" spans="1:3" s="566" customFormat="1"/>
    <row r="8358" spans="1:3" s="566" customFormat="1"/>
    <row r="8359" spans="1:3" s="566" customFormat="1"/>
    <row r="8360" spans="1:3" s="566" customFormat="1"/>
    <row r="8361" spans="1:3" s="566" customFormat="1"/>
    <row r="8362" spans="1:3" s="566" customFormat="1"/>
    <row r="8363" spans="1:3" s="566" customFormat="1"/>
    <row r="8364" spans="1:3" s="566" customFormat="1"/>
    <row r="8365" spans="1:3" s="566" customFormat="1"/>
    <row r="8366" spans="1:3" s="566" customFormat="1"/>
    <row r="8367" spans="1:3" s="566" customFormat="1"/>
    <row r="8368" spans="1:3" s="566" customFormat="1"/>
    <row r="8369" spans="1:3" s="566" customFormat="1"/>
    <row r="8370" spans="1:3" s="566" customFormat="1"/>
    <row r="8371" spans="1:3" s="566" customFormat="1"/>
    <row r="8372" spans="1:3" s="566" customFormat="1"/>
    <row r="8373" spans="1:3" s="566" customFormat="1"/>
    <row r="8374" spans="1:3" s="566" customFormat="1"/>
    <row r="8375" spans="1:3" s="566" customFormat="1"/>
    <row r="8376" spans="1:3" s="566" customFormat="1"/>
    <row r="8377" spans="1:3" s="566" customFormat="1"/>
    <row r="8378" spans="1:3" s="566" customFormat="1"/>
    <row r="8379" spans="1:3" s="566" customFormat="1"/>
    <row r="8380" spans="1:3" s="566" customFormat="1"/>
    <row r="8381" spans="1:3" s="566" customFormat="1"/>
    <row r="8382" spans="1:3" s="566" customFormat="1"/>
    <row r="8383" spans="1:3" s="566" customFormat="1"/>
    <row r="8384" spans="1:3" s="566" customFormat="1"/>
    <row r="8385" spans="1:3" s="566" customFormat="1"/>
    <row r="8386" spans="1:3" s="566" customFormat="1"/>
    <row r="8387" spans="1:3" s="566" customFormat="1"/>
    <row r="8388" spans="1:3" s="566" customFormat="1"/>
    <row r="8389" spans="1:3" s="566" customFormat="1"/>
    <row r="8390" spans="1:3" s="566" customFormat="1"/>
    <row r="8391" spans="1:3" s="566" customFormat="1"/>
    <row r="8392" spans="1:3" s="566" customFormat="1"/>
    <row r="8393" spans="1:3" s="566" customFormat="1"/>
    <row r="8394" spans="1:3" s="566" customFormat="1"/>
    <row r="8395" spans="1:3" s="566" customFormat="1"/>
    <row r="8396" spans="1:3" s="566" customFormat="1"/>
    <row r="8397" spans="1:3" s="566" customFormat="1"/>
    <row r="8398" spans="1:3" s="566" customFormat="1"/>
    <row r="8399" spans="1:3" s="566" customFormat="1"/>
    <row r="8400" spans="1:3" s="566" customFormat="1"/>
    <row r="8401" spans="1:3" s="566" customFormat="1"/>
    <row r="8402" spans="1:3" s="566" customFormat="1"/>
    <row r="8403" spans="1:3" s="566" customFormat="1"/>
    <row r="8404" spans="1:3" s="566" customFormat="1"/>
    <row r="8405" spans="1:3" s="566" customFormat="1"/>
    <row r="8406" spans="1:3" s="566" customFormat="1"/>
    <row r="8407" spans="1:3" s="566" customFormat="1"/>
    <row r="8408" spans="1:3" s="566" customFormat="1"/>
    <row r="8409" spans="1:3" s="566" customFormat="1"/>
    <row r="8410" spans="1:3" s="566" customFormat="1"/>
    <row r="8411" spans="1:3" s="566" customFormat="1"/>
    <row r="8412" spans="1:3" s="566" customFormat="1"/>
    <row r="8413" spans="1:3" s="566" customFormat="1"/>
    <row r="8414" spans="1:3" s="566" customFormat="1"/>
    <row r="8415" spans="1:3" s="566" customFormat="1"/>
    <row r="8416" spans="1:3" s="566" customFormat="1"/>
    <row r="8417" spans="1:3" s="566" customFormat="1"/>
    <row r="8418" spans="1:3" s="566" customFormat="1"/>
    <row r="8419" spans="1:3" s="566" customFormat="1"/>
    <row r="8420" spans="1:3" s="566" customFormat="1"/>
    <row r="8421" spans="1:3" s="566" customFormat="1"/>
    <row r="8422" spans="1:3" s="566" customFormat="1"/>
    <row r="8423" spans="1:3" s="566" customFormat="1"/>
    <row r="8424" spans="1:3" s="566" customFormat="1"/>
    <row r="8425" spans="1:3" s="566" customFormat="1"/>
    <row r="8426" spans="1:3" s="566" customFormat="1"/>
    <row r="8427" spans="1:3" s="566" customFormat="1"/>
    <row r="8428" spans="1:3" s="566" customFormat="1"/>
    <row r="8429" spans="1:3" s="566" customFormat="1"/>
    <row r="8430" spans="1:3" s="566" customFormat="1"/>
    <row r="8431" spans="1:3" s="566" customFormat="1"/>
    <row r="8432" spans="1:3" s="566" customFormat="1"/>
    <row r="8433" spans="1:3" s="566" customFormat="1"/>
    <row r="8434" spans="1:3" s="566" customFormat="1"/>
    <row r="8435" spans="1:3" s="566" customFormat="1"/>
    <row r="8436" spans="1:3" s="566" customFormat="1"/>
    <row r="8437" spans="1:3" s="566" customFormat="1"/>
    <row r="8438" spans="1:3" s="566" customFormat="1"/>
    <row r="8439" spans="1:3" s="566" customFormat="1"/>
    <row r="8440" spans="1:3" s="566" customFormat="1"/>
    <row r="8441" spans="1:3" s="566" customFormat="1"/>
    <row r="8442" spans="1:3" s="566" customFormat="1"/>
    <row r="8443" spans="1:3" s="566" customFormat="1"/>
    <row r="8444" spans="1:3" s="566" customFormat="1"/>
    <row r="8445" spans="1:3" s="566" customFormat="1"/>
    <row r="8446" spans="1:3" s="566" customFormat="1"/>
    <row r="8447" spans="1:3" s="566" customFormat="1"/>
    <row r="8448" spans="1:3" s="566" customFormat="1"/>
    <row r="8449" spans="1:3" s="566" customFormat="1"/>
    <row r="8450" spans="1:3" s="566" customFormat="1"/>
    <row r="8451" spans="1:3" s="566" customFormat="1"/>
    <row r="8452" spans="1:3" s="566" customFormat="1"/>
    <row r="8453" spans="1:3" s="566" customFormat="1"/>
    <row r="8454" spans="1:3" s="566" customFormat="1"/>
    <row r="8455" spans="1:3" s="566" customFormat="1"/>
    <row r="8456" spans="1:3" s="566" customFormat="1"/>
    <row r="8457" spans="1:3" s="566" customFormat="1"/>
    <row r="8458" spans="1:3" s="566" customFormat="1"/>
    <row r="8459" spans="1:3" s="566" customFormat="1"/>
    <row r="8460" spans="1:3" s="566" customFormat="1"/>
    <row r="8461" spans="1:3" s="566" customFormat="1"/>
    <row r="8462" spans="1:3" s="566" customFormat="1"/>
    <row r="8463" spans="1:3" s="566" customFormat="1"/>
    <row r="8464" spans="1:3" s="566" customFormat="1"/>
    <row r="8465" spans="1:3" s="566" customFormat="1"/>
    <row r="8466" spans="1:3" s="566" customFormat="1"/>
    <row r="8467" spans="1:3" s="566" customFormat="1"/>
    <row r="8468" spans="1:3" s="566" customFormat="1"/>
    <row r="8469" spans="1:3" s="566" customFormat="1"/>
    <row r="8470" spans="1:3" s="566" customFormat="1"/>
    <row r="8471" spans="1:3" s="566" customFormat="1"/>
    <row r="8472" spans="1:3" s="566" customFormat="1"/>
    <row r="8473" spans="1:3" s="566" customFormat="1"/>
    <row r="8474" spans="1:3" s="566" customFormat="1"/>
    <row r="8475" spans="1:3" s="566" customFormat="1"/>
    <row r="8476" spans="1:3" s="566" customFormat="1"/>
    <row r="8477" spans="1:3" s="566" customFormat="1"/>
    <row r="8478" spans="1:3" s="566" customFormat="1"/>
    <row r="8479" spans="1:3" s="566" customFormat="1"/>
    <row r="8480" spans="1:3" s="566" customFormat="1"/>
    <row r="8481" spans="1:3" s="566" customFormat="1"/>
    <row r="8482" spans="1:3" s="566" customFormat="1"/>
    <row r="8483" spans="1:3" s="566" customFormat="1"/>
    <row r="8484" spans="1:3" s="566" customFormat="1"/>
    <row r="8485" spans="1:3" s="566" customFormat="1"/>
    <row r="8486" spans="1:3" s="566" customFormat="1"/>
    <row r="8487" spans="1:3" s="566" customFormat="1"/>
    <row r="8488" spans="1:3" s="566" customFormat="1"/>
    <row r="8489" spans="1:3" s="566" customFormat="1"/>
    <row r="8490" spans="1:3" s="566" customFormat="1"/>
    <row r="8491" spans="1:3" s="566" customFormat="1"/>
    <row r="8492" spans="1:3" s="566" customFormat="1"/>
    <row r="8493" spans="1:3" s="566" customFormat="1"/>
    <row r="8494" spans="1:3" s="566" customFormat="1"/>
    <row r="8495" spans="1:3" s="566" customFormat="1"/>
    <row r="8496" spans="1:3" s="566" customFormat="1"/>
    <row r="8497" spans="1:3" s="566" customFormat="1"/>
    <row r="8498" spans="1:3" s="566" customFormat="1"/>
    <row r="8499" spans="1:3" s="566" customFormat="1"/>
    <row r="8500" spans="1:3" s="566" customFormat="1"/>
    <row r="8501" spans="1:3" s="566" customFormat="1"/>
    <row r="8502" spans="1:3" s="566" customFormat="1"/>
    <row r="8503" spans="1:3" s="566" customFormat="1"/>
    <row r="8504" spans="1:3" s="566" customFormat="1"/>
    <row r="8505" spans="1:3" s="566" customFormat="1"/>
    <row r="8506" spans="1:3" s="566" customFormat="1"/>
    <row r="8507" spans="1:3" s="566" customFormat="1"/>
    <row r="8508" spans="1:3" s="566" customFormat="1"/>
    <row r="8509" spans="1:3" s="566" customFormat="1"/>
    <row r="8510" spans="1:3" s="566" customFormat="1"/>
    <row r="8511" spans="1:3" s="566" customFormat="1"/>
    <row r="8512" spans="1:3" s="566" customFormat="1"/>
    <row r="8513" spans="1:3" s="566" customFormat="1"/>
    <row r="8514" spans="1:3" s="566" customFormat="1"/>
    <row r="8515" spans="1:3" s="566" customFormat="1"/>
    <row r="8516" spans="1:3" s="566" customFormat="1"/>
    <row r="8517" spans="1:3" s="566" customFormat="1"/>
    <row r="8518" spans="1:3" s="566" customFormat="1"/>
    <row r="8519" spans="1:3" s="566" customFormat="1"/>
    <row r="8520" spans="1:3" s="566" customFormat="1"/>
    <row r="8521" spans="1:3" s="566" customFormat="1"/>
    <row r="8522" spans="1:3" s="566" customFormat="1"/>
    <row r="8523" spans="1:3" s="566" customFormat="1"/>
    <row r="8524" spans="1:3" s="566" customFormat="1"/>
    <row r="8525" spans="1:3" s="566" customFormat="1"/>
    <row r="8526" spans="1:3" s="566" customFormat="1"/>
    <row r="8527" spans="1:3" s="566" customFormat="1"/>
    <row r="8528" spans="1:3" s="566" customFormat="1"/>
    <row r="8529" spans="1:3" s="566" customFormat="1"/>
    <row r="8530" spans="1:3" s="566" customFormat="1"/>
    <row r="8531" spans="1:3" s="566" customFormat="1"/>
    <row r="8532" spans="1:3" s="566" customFormat="1"/>
    <row r="8533" spans="1:3" s="566" customFormat="1"/>
    <row r="8534" spans="1:3" s="566" customFormat="1"/>
    <row r="8535" spans="1:3" s="566" customFormat="1"/>
    <row r="8536" spans="1:3" s="566" customFormat="1"/>
    <row r="8537" spans="1:3" s="566" customFormat="1"/>
    <row r="8538" spans="1:3" s="566" customFormat="1"/>
    <row r="8539" spans="1:3" s="566" customFormat="1"/>
    <row r="8540" spans="1:3" s="566" customFormat="1"/>
    <row r="8541" spans="1:3" s="566" customFormat="1"/>
    <row r="8542" spans="1:3" s="566" customFormat="1"/>
    <row r="8543" spans="1:3" s="566" customFormat="1"/>
    <row r="8544" spans="1:3" s="566" customFormat="1"/>
    <row r="8545" spans="1:3" s="566" customFormat="1"/>
    <row r="8546" spans="1:3" s="566" customFormat="1"/>
    <row r="8547" spans="1:3" s="566" customFormat="1"/>
    <row r="8548" spans="1:3" s="566" customFormat="1"/>
    <row r="8549" spans="1:3" s="566" customFormat="1"/>
    <row r="8550" spans="1:3" s="566" customFormat="1"/>
    <row r="8551" spans="1:3" s="566" customFormat="1"/>
    <row r="8552" spans="1:3" s="566" customFormat="1"/>
    <row r="8553" spans="1:3" s="566" customFormat="1"/>
    <row r="8554" spans="1:3" s="566" customFormat="1"/>
    <row r="8555" spans="1:3" s="566" customFormat="1"/>
    <row r="8556" spans="1:3" s="566" customFormat="1"/>
    <row r="8557" spans="1:3" s="566" customFormat="1"/>
    <row r="8558" spans="1:3" s="566" customFormat="1"/>
    <row r="8559" spans="1:3" s="566" customFormat="1"/>
    <row r="8560" spans="1:3" s="566" customFormat="1"/>
    <row r="8561" spans="1:3" s="566" customFormat="1"/>
    <row r="8562" spans="1:3" s="566" customFormat="1"/>
    <row r="8563" spans="1:3" s="566" customFormat="1"/>
    <row r="8564" spans="1:3" s="566" customFormat="1"/>
    <row r="8565" spans="1:3" s="566" customFormat="1"/>
    <row r="8566" spans="1:3" s="566" customFormat="1"/>
    <row r="8567" spans="1:3" s="566" customFormat="1"/>
    <row r="8568" spans="1:3" s="566" customFormat="1"/>
    <row r="8569" spans="1:3" s="566" customFormat="1"/>
    <row r="8570" spans="1:3" s="566" customFormat="1"/>
    <row r="8571" spans="1:3" s="566" customFormat="1"/>
    <row r="8572" spans="1:3" s="566" customFormat="1"/>
    <row r="8573" spans="1:3" s="566" customFormat="1"/>
    <row r="8574" spans="1:3" s="566" customFormat="1"/>
    <row r="8575" spans="1:3" s="566" customFormat="1"/>
    <row r="8576" spans="1:3" s="566" customFormat="1"/>
    <row r="8577" spans="1:3" s="566" customFormat="1"/>
    <row r="8578" spans="1:3" s="566" customFormat="1"/>
    <row r="8579" spans="1:3" s="566" customFormat="1"/>
    <row r="8580" spans="1:3" s="566" customFormat="1"/>
    <row r="8581" spans="1:3" s="566" customFormat="1"/>
    <row r="8582" spans="1:3" s="566" customFormat="1"/>
    <row r="8583" spans="1:3" s="566" customFormat="1"/>
    <row r="8584" spans="1:3" s="566" customFormat="1"/>
    <row r="8585" spans="1:3" s="566" customFormat="1"/>
    <row r="8586" spans="1:3" s="566" customFormat="1"/>
    <row r="8587" spans="1:3" s="566" customFormat="1"/>
    <row r="8588" spans="1:3" s="566" customFormat="1"/>
    <row r="8589" spans="1:3" s="566" customFormat="1"/>
    <row r="8590" spans="1:3" s="566" customFormat="1"/>
    <row r="8591" spans="1:3" s="566" customFormat="1"/>
    <row r="8592" spans="1:3" s="566" customFormat="1"/>
    <row r="8593" spans="1:3" s="566" customFormat="1"/>
    <row r="8594" spans="1:3" s="566" customFormat="1"/>
    <row r="8595" spans="1:3" s="566" customFormat="1"/>
    <row r="8596" spans="1:3" s="566" customFormat="1"/>
    <row r="8597" spans="1:3" s="566" customFormat="1"/>
    <row r="8598" spans="1:3" s="566" customFormat="1"/>
    <row r="8599" spans="1:3" s="566" customFormat="1"/>
    <row r="8600" spans="1:3" s="566" customFormat="1"/>
    <row r="8601" spans="1:3" s="566" customFormat="1"/>
    <row r="8602" spans="1:3" s="566" customFormat="1"/>
    <row r="8603" spans="1:3" s="566" customFormat="1"/>
    <row r="8604" spans="1:3" s="566" customFormat="1"/>
    <row r="8605" spans="1:3" s="566" customFormat="1"/>
    <row r="8606" spans="1:3" s="566" customFormat="1"/>
    <row r="8607" spans="1:3" s="566" customFormat="1"/>
    <row r="8608" spans="1:3" s="566" customFormat="1"/>
    <row r="8609" spans="1:3" s="566" customFormat="1"/>
    <row r="8610" spans="1:3" s="566" customFormat="1"/>
    <row r="8611" spans="1:3" s="566" customFormat="1"/>
    <row r="8612" spans="1:3" s="566" customFormat="1"/>
    <row r="8613" spans="1:3" s="566" customFormat="1"/>
    <row r="8614" spans="1:3" s="566" customFormat="1"/>
    <row r="8615" spans="1:3" s="566" customFormat="1"/>
    <row r="8616" spans="1:3" s="566" customFormat="1"/>
    <row r="8617" spans="1:3" s="566" customFormat="1"/>
    <row r="8618" spans="1:3" s="566" customFormat="1"/>
    <row r="8619" spans="1:3" s="566" customFormat="1"/>
    <row r="8620" spans="1:3" s="566" customFormat="1"/>
    <row r="8621" spans="1:3" s="566" customFormat="1"/>
    <row r="8622" spans="1:3" s="566" customFormat="1"/>
    <row r="8623" spans="1:3" s="566" customFormat="1"/>
    <row r="8624" spans="1:3" s="566" customFormat="1"/>
    <row r="8625" spans="1:3" s="566" customFormat="1"/>
    <row r="8626" spans="1:3" s="566" customFormat="1"/>
    <row r="8627" spans="1:3" s="566" customFormat="1"/>
    <row r="8628" spans="1:3" s="566" customFormat="1"/>
    <row r="8629" spans="1:3" s="566" customFormat="1"/>
    <row r="8630" spans="1:3" s="566" customFormat="1"/>
    <row r="8631" spans="1:3" s="566" customFormat="1"/>
    <row r="8632" spans="1:3" s="566" customFormat="1"/>
    <row r="8633" spans="1:3" s="566" customFormat="1"/>
    <row r="8634" spans="1:3" s="566" customFormat="1"/>
    <row r="8635" spans="1:3" s="566" customFormat="1"/>
    <row r="8636" spans="1:3" s="566" customFormat="1"/>
    <row r="8637" spans="1:3" s="566" customFormat="1"/>
    <row r="8638" spans="1:3" s="566" customFormat="1"/>
    <row r="8639" spans="1:3" s="566" customFormat="1"/>
    <row r="8640" spans="1:3" s="566" customFormat="1"/>
    <row r="8641" spans="1:3" s="566" customFormat="1"/>
    <row r="8642" spans="1:3" s="566" customFormat="1"/>
    <row r="8643" spans="1:3" s="566" customFormat="1"/>
    <row r="8644" spans="1:3" s="566" customFormat="1"/>
    <row r="8645" spans="1:3" s="566" customFormat="1"/>
    <row r="8646" spans="1:3" s="566" customFormat="1"/>
    <row r="8647" spans="1:3" s="566" customFormat="1"/>
    <row r="8648" spans="1:3" s="566" customFormat="1"/>
    <row r="8649" spans="1:3" s="566" customFormat="1"/>
    <row r="8650" spans="1:3" s="566" customFormat="1"/>
    <row r="8651" spans="1:3" s="566" customFormat="1"/>
    <row r="8652" spans="1:3" s="566" customFormat="1"/>
    <row r="8653" spans="1:3" s="566" customFormat="1"/>
    <row r="8654" spans="1:3" s="566" customFormat="1"/>
    <row r="8655" spans="1:3" s="566" customFormat="1"/>
    <row r="8656" spans="1:3" s="566" customFormat="1"/>
    <row r="8657" spans="1:3" s="566" customFormat="1"/>
    <row r="8658" spans="1:3" s="566" customFormat="1"/>
    <row r="8659" spans="1:3" s="566" customFormat="1"/>
    <row r="8660" spans="1:3" s="566" customFormat="1"/>
    <row r="8661" spans="1:3" s="566" customFormat="1"/>
    <row r="8662" spans="1:3" s="566" customFormat="1"/>
    <row r="8663" spans="1:3" s="566" customFormat="1"/>
    <row r="8664" spans="1:3" s="566" customFormat="1"/>
    <row r="8665" spans="1:3" s="566" customFormat="1"/>
    <row r="8666" spans="1:3" s="566" customFormat="1"/>
    <row r="8667" spans="1:3" s="566" customFormat="1"/>
    <row r="8668" spans="1:3" s="566" customFormat="1"/>
    <row r="8669" spans="1:3" s="566" customFormat="1"/>
    <row r="8670" spans="1:3" s="566" customFormat="1"/>
    <row r="8671" spans="1:3" s="566" customFormat="1"/>
    <row r="8672" spans="1:3" s="566" customFormat="1"/>
    <row r="8673" spans="1:3" s="566" customFormat="1"/>
    <row r="8674" spans="1:3" s="566" customFormat="1"/>
    <row r="8675" spans="1:3" s="566" customFormat="1"/>
    <row r="8676" spans="1:3" s="566" customFormat="1"/>
    <row r="8677" spans="1:3" s="566" customFormat="1"/>
    <row r="8678" spans="1:3" s="566" customFormat="1"/>
    <row r="8679" spans="1:3" s="566" customFormat="1"/>
    <row r="8680" spans="1:3" s="566" customFormat="1"/>
    <row r="8681" spans="1:3" s="566" customFormat="1"/>
    <row r="8682" spans="1:3" s="566" customFormat="1"/>
    <row r="8683" spans="1:3" s="566" customFormat="1"/>
    <row r="8684" spans="1:3" s="566" customFormat="1"/>
    <row r="8685" spans="1:3" s="566" customFormat="1"/>
    <row r="8686" spans="1:3" s="566" customFormat="1"/>
    <row r="8687" spans="1:3" s="566" customFormat="1"/>
    <row r="8688" spans="1:3" s="566" customFormat="1"/>
    <row r="8689" spans="1:3" s="566" customFormat="1"/>
    <row r="8690" spans="1:3" s="566" customFormat="1"/>
    <row r="8691" spans="1:3" s="566" customFormat="1"/>
    <row r="8692" spans="1:3" s="566" customFormat="1"/>
    <row r="8693" spans="1:3" s="566" customFormat="1"/>
    <row r="8694" spans="1:3" s="566" customFormat="1"/>
    <row r="8695" spans="1:3" s="566" customFormat="1"/>
    <row r="8696" spans="1:3" s="566" customFormat="1"/>
    <row r="8697" spans="1:3" s="566" customFormat="1"/>
    <row r="8698" spans="1:3" s="566" customFormat="1"/>
    <row r="8699" spans="1:3" s="566" customFormat="1"/>
    <row r="8700" spans="1:3" s="566" customFormat="1"/>
    <row r="8701" spans="1:3" s="566" customFormat="1"/>
    <row r="8702" spans="1:3" s="566" customFormat="1"/>
    <row r="8703" spans="1:3" s="566" customFormat="1"/>
    <row r="8704" spans="1:3" s="566" customFormat="1"/>
    <row r="8705" spans="1:3" s="566" customFormat="1"/>
    <row r="8706" spans="1:3" s="566" customFormat="1"/>
    <row r="8707" spans="1:3" s="566" customFormat="1"/>
    <row r="8708" spans="1:3" s="566" customFormat="1"/>
    <row r="8709" spans="1:3" s="566" customFormat="1"/>
    <row r="8710" spans="1:3" s="566" customFormat="1"/>
    <row r="8711" spans="1:3" s="566" customFormat="1"/>
    <row r="8712" spans="1:3" s="566" customFormat="1"/>
    <row r="8713" spans="1:3" s="566" customFormat="1"/>
    <row r="8714" spans="1:3" s="566" customFormat="1"/>
    <row r="8715" spans="1:3" s="566" customFormat="1"/>
    <row r="8716" spans="1:3" s="566" customFormat="1"/>
    <row r="8717" spans="1:3" s="566" customFormat="1"/>
    <row r="8718" spans="1:3" s="566" customFormat="1"/>
    <row r="8719" spans="1:3" s="566" customFormat="1"/>
    <row r="8720" spans="1:3" s="566" customFormat="1"/>
    <row r="8721" spans="1:3" s="566" customFormat="1"/>
    <row r="8722" spans="1:3" s="566" customFormat="1"/>
    <row r="8723" spans="1:3" s="566" customFormat="1"/>
    <row r="8724" spans="1:3" s="566" customFormat="1"/>
    <row r="8725" spans="1:3" s="566" customFormat="1"/>
    <row r="8726" spans="1:3" s="566" customFormat="1"/>
    <row r="8727" spans="1:3" s="566" customFormat="1"/>
    <row r="8728" spans="1:3" s="566" customFormat="1"/>
    <row r="8729" spans="1:3" s="566" customFormat="1"/>
    <row r="8730" spans="1:3" s="566" customFormat="1"/>
    <row r="8731" spans="1:3" s="566" customFormat="1"/>
    <row r="8732" spans="1:3" s="566" customFormat="1"/>
    <row r="8733" spans="1:3" s="566" customFormat="1"/>
    <row r="8734" spans="1:3" s="566" customFormat="1"/>
    <row r="8735" spans="1:3" s="566" customFormat="1"/>
    <row r="8736" spans="1:3" s="566" customFormat="1"/>
    <row r="8737" spans="1:3" s="566" customFormat="1"/>
    <row r="8738" spans="1:3" s="566" customFormat="1"/>
    <row r="8739" spans="1:3" s="566" customFormat="1"/>
    <row r="8740" spans="1:3" s="566" customFormat="1"/>
    <row r="8741" spans="1:3" s="566" customFormat="1"/>
    <row r="8742" spans="1:3" s="566" customFormat="1"/>
    <row r="8743" spans="1:3" s="566" customFormat="1"/>
    <row r="8744" spans="1:3" s="566" customFormat="1"/>
    <row r="8745" spans="1:3" s="566" customFormat="1"/>
    <row r="8746" spans="1:3" s="566" customFormat="1"/>
    <row r="8747" spans="1:3" s="566" customFormat="1"/>
    <row r="8748" spans="1:3" s="566" customFormat="1"/>
    <row r="8749" spans="1:3" s="566" customFormat="1"/>
    <row r="8750" spans="1:3" s="566" customFormat="1"/>
    <row r="8751" spans="1:3" s="566" customFormat="1"/>
    <row r="8752" spans="1:3" s="566" customFormat="1"/>
    <row r="8753" spans="1:3" s="566" customFormat="1"/>
    <row r="8754" spans="1:3" s="566" customFormat="1"/>
    <row r="8755" spans="1:3" s="566" customFormat="1"/>
    <row r="8756" spans="1:3" s="566" customFormat="1"/>
    <row r="8757" spans="1:3" s="566" customFormat="1"/>
    <row r="8758" spans="1:3" s="566" customFormat="1"/>
    <row r="8759" spans="1:3" s="566" customFormat="1"/>
    <row r="8760" spans="1:3" s="566" customFormat="1"/>
    <row r="8761" spans="1:3" s="566" customFormat="1"/>
    <row r="8762" spans="1:3" s="566" customFormat="1"/>
    <row r="8763" spans="1:3" s="566" customFormat="1"/>
    <row r="8764" spans="1:3" s="566" customFormat="1"/>
    <row r="8765" spans="1:3" s="566" customFormat="1"/>
    <row r="8766" spans="1:3" s="566" customFormat="1"/>
    <row r="8767" spans="1:3" s="566" customFormat="1"/>
    <row r="8768" spans="1:3" s="566" customFormat="1"/>
    <row r="8769" spans="1:3" s="566" customFormat="1"/>
    <row r="8770" spans="1:3" s="566" customFormat="1"/>
    <row r="8771" spans="1:3" s="566" customFormat="1"/>
    <row r="8772" spans="1:3" s="566" customFormat="1"/>
    <row r="8773" spans="1:3" s="566" customFormat="1"/>
    <row r="8774" spans="1:3" s="566" customFormat="1"/>
    <row r="8775" spans="1:3" s="566" customFormat="1"/>
    <row r="8776" spans="1:3" s="566" customFormat="1"/>
    <row r="8777" spans="1:3" s="566" customFormat="1"/>
    <row r="8778" spans="1:3" s="566" customFormat="1"/>
    <row r="8779" spans="1:3" s="566" customFormat="1"/>
    <row r="8780" spans="1:3" s="566" customFormat="1"/>
    <row r="8781" spans="1:3" s="566" customFormat="1"/>
    <row r="8782" spans="1:3" s="566" customFormat="1"/>
    <row r="8783" spans="1:3" s="566" customFormat="1"/>
    <row r="8784" spans="1:3" s="566" customFormat="1"/>
    <row r="8785" spans="1:3" s="566" customFormat="1"/>
    <row r="8786" spans="1:3" s="566" customFormat="1"/>
    <row r="8787" spans="1:3" s="566" customFormat="1"/>
    <row r="8788" spans="1:3" s="566" customFormat="1"/>
    <row r="8789" spans="1:3" s="566" customFormat="1"/>
    <row r="8790" spans="1:3" s="566" customFormat="1"/>
    <row r="8791" spans="1:3" s="566" customFormat="1"/>
    <row r="8792" spans="1:3" s="566" customFormat="1"/>
    <row r="8793" spans="1:3" s="566" customFormat="1"/>
    <row r="8794" spans="1:3" s="566" customFormat="1"/>
    <row r="8795" spans="1:3" s="566" customFormat="1"/>
    <row r="8796" spans="1:3" s="566" customFormat="1"/>
    <row r="8797" spans="1:3" s="566" customFormat="1"/>
    <row r="8798" spans="1:3" s="566" customFormat="1"/>
    <row r="8799" spans="1:3" s="566" customFormat="1"/>
    <row r="8800" spans="1:3" s="566" customFormat="1"/>
    <row r="8801" spans="1:3" s="566" customFormat="1"/>
    <row r="8802" spans="1:3" s="566" customFormat="1"/>
    <row r="8803" spans="1:3" s="566" customFormat="1"/>
    <row r="8804" spans="1:3" s="566" customFormat="1"/>
    <row r="8805" spans="1:3" s="566" customFormat="1"/>
    <row r="8806" spans="1:3" s="566" customFormat="1"/>
    <row r="8807" spans="1:3" s="566" customFormat="1"/>
    <row r="8808" spans="1:3" s="566" customFormat="1"/>
    <row r="8809" spans="1:3" s="566" customFormat="1"/>
    <row r="8810" spans="1:3" s="566" customFormat="1"/>
    <row r="8811" spans="1:3" s="566" customFormat="1"/>
    <row r="8812" spans="1:3" s="566" customFormat="1"/>
    <row r="8813" spans="1:3" s="566" customFormat="1"/>
    <row r="8814" spans="1:3" s="566" customFormat="1"/>
    <row r="8815" spans="1:3" s="566" customFormat="1"/>
    <row r="8816" spans="1:3" s="566" customFormat="1"/>
    <row r="8817" spans="1:3" s="566" customFormat="1"/>
    <row r="8818" spans="1:3" s="566" customFormat="1"/>
    <row r="8819" spans="1:3" s="566" customFormat="1"/>
    <row r="8820" spans="1:3" s="566" customFormat="1"/>
    <row r="8821" spans="1:3" s="566" customFormat="1"/>
    <row r="8822" spans="1:3" s="566" customFormat="1"/>
    <row r="8823" spans="1:3" s="566" customFormat="1"/>
    <row r="8824" spans="1:3" s="566" customFormat="1"/>
    <row r="8825" spans="1:3" s="566" customFormat="1"/>
    <row r="8826" spans="1:3" s="566" customFormat="1"/>
    <row r="8827" spans="1:3" s="566" customFormat="1"/>
    <row r="8828" spans="1:3" s="566" customFormat="1"/>
    <row r="8829" spans="1:3" s="566" customFormat="1"/>
    <row r="8830" spans="1:3" s="566" customFormat="1"/>
    <row r="8831" spans="1:3" s="566" customFormat="1"/>
    <row r="8832" spans="1:3" s="566" customFormat="1"/>
    <row r="8833" spans="1:3" s="566" customFormat="1"/>
    <row r="8834" spans="1:3" s="566" customFormat="1"/>
    <row r="8835" spans="1:3" s="566" customFormat="1"/>
    <row r="8836" spans="1:3" s="566" customFormat="1"/>
    <row r="8837" spans="1:3" s="566" customFormat="1"/>
    <row r="8838" spans="1:3" s="566" customFormat="1"/>
    <row r="8839" spans="1:3" s="566" customFormat="1"/>
    <row r="8840" spans="1:3" s="566" customFormat="1"/>
    <row r="8841" spans="1:3" s="566" customFormat="1"/>
    <row r="8842" spans="1:3" s="566" customFormat="1"/>
    <row r="8843" spans="1:3" s="566" customFormat="1"/>
    <row r="8844" spans="1:3" s="566" customFormat="1"/>
    <row r="8845" spans="1:3" s="566" customFormat="1"/>
    <row r="8846" spans="1:3" s="566" customFormat="1"/>
    <row r="8847" spans="1:3" s="566" customFormat="1"/>
    <row r="8848" spans="1:3" s="566" customFormat="1"/>
    <row r="8849" spans="1:3" s="566" customFormat="1"/>
    <row r="8850" spans="1:3" s="566" customFormat="1"/>
    <row r="8851" spans="1:3" s="566" customFormat="1"/>
    <row r="8852" spans="1:3" s="566" customFormat="1"/>
    <row r="8853" spans="1:3" s="566" customFormat="1"/>
    <row r="8854" spans="1:3" s="566" customFormat="1"/>
    <row r="8855" spans="1:3" s="566" customFormat="1"/>
    <row r="8856" spans="1:3" s="566" customFormat="1"/>
    <row r="8857" spans="1:3" s="566" customFormat="1"/>
    <row r="8858" spans="1:3" s="566" customFormat="1"/>
    <row r="8859" spans="1:3" s="566" customFormat="1"/>
    <row r="8860" spans="1:3" s="566" customFormat="1"/>
    <row r="8861" spans="1:3" s="566" customFormat="1"/>
    <row r="8862" spans="1:3" s="566" customFormat="1"/>
    <row r="8863" spans="1:3" s="566" customFormat="1"/>
    <row r="8864" spans="1:3" s="566" customFormat="1"/>
    <row r="8865" spans="1:3" s="566" customFormat="1"/>
    <row r="8866" spans="1:3" s="566" customFormat="1"/>
    <row r="8867" spans="1:3" s="566" customFormat="1"/>
    <row r="8868" spans="1:3" s="566" customFormat="1"/>
    <row r="8869" spans="1:3" s="566" customFormat="1"/>
    <row r="8870" spans="1:3" s="566" customFormat="1"/>
    <row r="8871" spans="1:3" s="566" customFormat="1"/>
    <row r="8872" spans="1:3" s="566" customFormat="1"/>
    <row r="8873" spans="1:3" s="566" customFormat="1"/>
    <row r="8874" spans="1:3" s="566" customFormat="1"/>
    <row r="8875" spans="1:3" s="566" customFormat="1"/>
    <row r="8876" spans="1:3" s="566" customFormat="1"/>
    <row r="8877" spans="1:3" s="566" customFormat="1"/>
    <row r="8878" spans="1:3" s="566" customFormat="1"/>
    <row r="8879" spans="1:3" s="566" customFormat="1"/>
    <row r="8880" spans="1:3" s="566" customFormat="1"/>
    <row r="8881" spans="1:3" s="566" customFormat="1"/>
    <row r="8882" spans="1:3" s="566" customFormat="1"/>
    <row r="8883" spans="1:3" s="566" customFormat="1"/>
    <row r="8884" spans="1:3" s="566" customFormat="1"/>
    <row r="8885" spans="1:3" s="566" customFormat="1"/>
    <row r="8886" spans="1:3" s="566" customFormat="1"/>
    <row r="8887" spans="1:3" s="566" customFormat="1"/>
    <row r="8888" spans="1:3" s="566" customFormat="1"/>
    <row r="8889" spans="1:3" s="566" customFormat="1"/>
    <row r="8890" spans="1:3" s="566" customFormat="1"/>
    <row r="8891" spans="1:3" s="566" customFormat="1"/>
    <row r="8892" spans="1:3" s="566" customFormat="1"/>
    <row r="8893" spans="1:3" s="566" customFormat="1"/>
    <row r="8894" spans="1:3" s="566" customFormat="1"/>
    <row r="8895" spans="1:3" s="566" customFormat="1"/>
    <row r="8896" spans="1:3" s="566" customFormat="1"/>
    <row r="8897" spans="1:3" s="566" customFormat="1"/>
    <row r="8898" spans="1:3" s="566" customFormat="1"/>
    <row r="8899" spans="1:3" s="566" customFormat="1"/>
    <row r="8900" spans="1:3" s="566" customFormat="1"/>
    <row r="8901" spans="1:3" s="566" customFormat="1"/>
    <row r="8902" spans="1:3" s="566" customFormat="1"/>
    <row r="8903" spans="1:3" s="566" customFormat="1"/>
    <row r="8904" spans="1:3" s="566" customFormat="1"/>
    <row r="8905" spans="1:3" s="566" customFormat="1"/>
    <row r="8906" spans="1:3" s="566" customFormat="1"/>
    <row r="8907" spans="1:3" s="566" customFormat="1"/>
    <row r="8908" spans="1:3" s="566" customFormat="1"/>
    <row r="8909" spans="1:3" s="566" customFormat="1"/>
    <row r="8910" spans="1:3" s="566" customFormat="1"/>
    <row r="8911" spans="1:3" s="566" customFormat="1"/>
    <row r="8912" spans="1:3" s="566" customFormat="1"/>
    <row r="8913" spans="1:3" s="566" customFormat="1"/>
    <row r="8914" spans="1:3" s="566" customFormat="1"/>
    <row r="8915" spans="1:3" s="566" customFormat="1"/>
    <row r="8916" spans="1:3" s="566" customFormat="1"/>
    <row r="8917" spans="1:3" s="566" customFormat="1"/>
    <row r="8918" spans="1:3" s="566" customFormat="1"/>
    <row r="8919" spans="1:3" s="566" customFormat="1"/>
    <row r="8920" spans="1:3" s="566" customFormat="1"/>
    <row r="8921" spans="1:3" s="566" customFormat="1"/>
    <row r="8922" spans="1:3" s="566" customFormat="1"/>
    <row r="8923" spans="1:3" s="566" customFormat="1"/>
    <row r="8924" spans="1:3" s="566" customFormat="1"/>
    <row r="8925" spans="1:3" s="566" customFormat="1"/>
    <row r="8926" spans="1:3" s="566" customFormat="1"/>
    <row r="8927" spans="1:3" s="566" customFormat="1"/>
    <row r="8928" spans="1:3" s="566" customFormat="1"/>
    <row r="8929" spans="1:3" s="566" customFormat="1"/>
    <row r="8930" spans="1:3" s="566" customFormat="1"/>
    <row r="8931" spans="1:3" s="566" customFormat="1"/>
    <row r="8932" spans="1:3" s="566" customFormat="1"/>
    <row r="8933" spans="1:3" s="566" customFormat="1"/>
    <row r="8934" spans="1:3" s="566" customFormat="1"/>
    <row r="8935" spans="1:3" s="566" customFormat="1"/>
    <row r="8936" spans="1:3" s="566" customFormat="1"/>
    <row r="8937" spans="1:3" s="566" customFormat="1"/>
    <row r="8938" spans="1:3" s="566" customFormat="1"/>
    <row r="8939" spans="1:3" s="566" customFormat="1"/>
    <row r="8940" spans="1:3" s="566" customFormat="1"/>
    <row r="8941" spans="1:3" s="566" customFormat="1"/>
    <row r="8942" spans="1:3" s="566" customFormat="1"/>
    <row r="8943" spans="1:3" s="566" customFormat="1"/>
    <row r="8944" spans="1:3" s="566" customFormat="1"/>
    <row r="8945" spans="1:3" s="566" customFormat="1"/>
    <row r="8946" spans="1:3" s="566" customFormat="1"/>
    <row r="8947" spans="1:3" s="566" customFormat="1"/>
    <row r="8948" spans="1:3" s="566" customFormat="1"/>
    <row r="8949" spans="1:3" s="566" customFormat="1"/>
    <row r="8950" spans="1:3" s="566" customFormat="1"/>
    <row r="8951" spans="1:3" s="566" customFormat="1"/>
    <row r="8952" spans="1:3" s="566" customFormat="1"/>
    <row r="8953" spans="1:3" s="566" customFormat="1"/>
    <row r="8954" spans="1:3" s="566" customFormat="1"/>
    <row r="8955" spans="1:3" s="566" customFormat="1"/>
    <row r="8956" spans="1:3" s="566" customFormat="1"/>
    <row r="8957" spans="1:3" s="566" customFormat="1"/>
    <row r="8958" spans="1:3" s="566" customFormat="1"/>
    <row r="8959" spans="1:3" s="566" customFormat="1"/>
    <row r="8960" spans="1:3" s="566" customFormat="1"/>
    <row r="8961" spans="1:3" s="566" customFormat="1"/>
    <row r="8962" spans="1:3" s="566" customFormat="1"/>
    <row r="8963" spans="1:3" s="566" customFormat="1"/>
    <row r="8964" spans="1:3" s="566" customFormat="1"/>
    <row r="8965" spans="1:3" s="566" customFormat="1"/>
    <row r="8966" spans="1:3" s="566" customFormat="1"/>
    <row r="8967" spans="1:3" s="566" customFormat="1"/>
    <row r="8968" spans="1:3" s="566" customFormat="1"/>
    <row r="8969" spans="1:3" s="566" customFormat="1"/>
    <row r="8970" spans="1:3" s="566" customFormat="1"/>
    <row r="8971" spans="1:3" s="566" customFormat="1"/>
    <row r="8972" spans="1:3" s="566" customFormat="1"/>
    <row r="8973" spans="1:3" s="566" customFormat="1"/>
    <row r="8974" spans="1:3" s="566" customFormat="1"/>
    <row r="8975" spans="1:3" s="566" customFormat="1"/>
    <row r="8976" spans="1:3" s="566" customFormat="1"/>
    <row r="8977" spans="1:3" s="566" customFormat="1"/>
    <row r="8978" spans="1:3" s="566" customFormat="1"/>
    <row r="8979" spans="1:3" s="566" customFormat="1"/>
    <row r="8980" spans="1:3" s="566" customFormat="1"/>
    <row r="8981" spans="1:3" s="566" customFormat="1"/>
    <row r="8982" spans="1:3" s="566" customFormat="1"/>
    <row r="8983" spans="1:3" s="566" customFormat="1"/>
    <row r="8984" spans="1:3" s="566" customFormat="1"/>
    <row r="8985" spans="1:3" s="566" customFormat="1"/>
    <row r="8986" spans="1:3" s="566" customFormat="1"/>
    <row r="8987" spans="1:3" s="566" customFormat="1"/>
    <row r="8988" spans="1:3" s="566" customFormat="1"/>
    <row r="8989" spans="1:3" s="566" customFormat="1"/>
    <row r="8990" spans="1:3" s="566" customFormat="1"/>
    <row r="8991" spans="1:3" s="566" customFormat="1"/>
    <row r="8992" spans="1:3" s="566" customFormat="1"/>
    <row r="8993" spans="1:3" s="566" customFormat="1"/>
    <row r="8994" spans="1:3" s="566" customFormat="1"/>
    <row r="8995" spans="1:3" s="566" customFormat="1"/>
    <row r="8996" spans="1:3" s="566" customFormat="1"/>
    <row r="8997" spans="1:3" s="566" customFormat="1"/>
    <row r="8998" spans="1:3" s="566" customFormat="1"/>
    <row r="8999" spans="1:3" s="566" customFormat="1"/>
    <row r="9000" spans="1:3" s="566" customFormat="1"/>
    <row r="9001" spans="1:3" s="566" customFormat="1"/>
    <row r="9002" spans="1:3" s="566" customFormat="1"/>
    <row r="9003" spans="1:3" s="566" customFormat="1"/>
    <row r="9004" spans="1:3" s="566" customFormat="1"/>
    <row r="9005" spans="1:3" s="566" customFormat="1"/>
    <row r="9006" spans="1:3" s="566" customFormat="1"/>
    <row r="9007" spans="1:3" s="566" customFormat="1"/>
    <row r="9008" spans="1:3" s="566" customFormat="1"/>
    <row r="9009" spans="1:3" s="566" customFormat="1"/>
    <row r="9010" spans="1:3" s="566" customFormat="1"/>
    <row r="9011" spans="1:3" s="566" customFormat="1"/>
    <row r="9012" spans="1:3" s="566" customFormat="1"/>
    <row r="9013" spans="1:3" s="566" customFormat="1"/>
    <row r="9014" spans="1:3" s="566" customFormat="1"/>
    <row r="9015" spans="1:3" s="566" customFormat="1"/>
    <row r="9016" spans="1:3" s="566" customFormat="1"/>
    <row r="9017" spans="1:3" s="566" customFormat="1"/>
    <row r="9018" spans="1:3" s="566" customFormat="1"/>
    <row r="9019" spans="1:3" s="566" customFormat="1"/>
    <row r="9020" spans="1:3" s="566" customFormat="1"/>
    <row r="9021" spans="1:3" s="566" customFormat="1"/>
    <row r="9022" spans="1:3" s="566" customFormat="1"/>
    <row r="9023" spans="1:3" s="566" customFormat="1"/>
    <row r="9024" spans="1:3" s="566" customFormat="1"/>
    <row r="9025" spans="1:3" s="566" customFormat="1"/>
    <row r="9026" spans="1:3" s="566" customFormat="1"/>
    <row r="9027" spans="1:3" s="566" customFormat="1"/>
    <row r="9028" spans="1:3" s="566" customFormat="1"/>
    <row r="9029" spans="1:3" s="566" customFormat="1"/>
    <row r="9030" spans="1:3" s="566" customFormat="1"/>
    <row r="9031" spans="1:3" s="566" customFormat="1"/>
    <row r="9032" spans="1:3" s="566" customFormat="1"/>
    <row r="9033" spans="1:3" s="566" customFormat="1"/>
    <row r="9034" spans="1:3" s="566" customFormat="1"/>
    <row r="9035" spans="1:3" s="566" customFormat="1"/>
    <row r="9036" spans="1:3" s="566" customFormat="1"/>
    <row r="9037" spans="1:3" s="566" customFormat="1"/>
    <row r="9038" spans="1:3" s="566" customFormat="1"/>
    <row r="9039" spans="1:3" s="566" customFormat="1"/>
    <row r="9040" spans="1:3" s="566" customFormat="1"/>
    <row r="9041" spans="1:3" s="566" customFormat="1"/>
    <row r="9042" spans="1:3" s="566" customFormat="1"/>
    <row r="9043" spans="1:3" s="566" customFormat="1"/>
    <row r="9044" spans="1:3" s="566" customFormat="1"/>
    <row r="9045" spans="1:3" s="566" customFormat="1"/>
    <row r="9046" spans="1:3" s="566" customFormat="1"/>
    <row r="9047" spans="1:3" s="566" customFormat="1"/>
    <row r="9048" spans="1:3" s="566" customFormat="1"/>
    <row r="9049" spans="1:3" s="566" customFormat="1"/>
    <row r="9050" spans="1:3" s="566" customFormat="1"/>
    <row r="9051" spans="1:3" s="566" customFormat="1"/>
    <row r="9052" spans="1:3" s="566" customFormat="1"/>
    <row r="9053" spans="1:3" s="566" customFormat="1"/>
    <row r="9054" spans="1:3" s="566" customFormat="1"/>
    <row r="9055" spans="1:3" s="566" customFormat="1"/>
    <row r="9056" spans="1:3" s="566" customFormat="1"/>
    <row r="9057" spans="1:3" s="566" customFormat="1"/>
    <row r="9058" spans="1:3" s="566" customFormat="1"/>
    <row r="9059" spans="1:3" s="566" customFormat="1"/>
    <row r="9060" spans="1:3" s="566" customFormat="1"/>
    <row r="9061" spans="1:3" s="566" customFormat="1"/>
    <row r="9062" spans="1:3" s="566" customFormat="1"/>
    <row r="9063" spans="1:3" s="566" customFormat="1"/>
    <row r="9064" spans="1:3" s="566" customFormat="1"/>
    <row r="9065" spans="1:3" s="566" customFormat="1"/>
    <row r="9066" spans="1:3" s="566" customFormat="1"/>
    <row r="9067" spans="1:3" s="566" customFormat="1"/>
    <row r="9068" spans="1:3" s="566" customFormat="1"/>
    <row r="9069" spans="1:3" s="566" customFormat="1"/>
    <row r="9070" spans="1:3" s="566" customFormat="1"/>
    <row r="9071" spans="1:3" s="566" customFormat="1"/>
    <row r="9072" spans="1:3" s="566" customFormat="1"/>
    <row r="9073" spans="1:3" s="566" customFormat="1"/>
    <row r="9074" spans="1:3" s="566" customFormat="1"/>
    <row r="9075" spans="1:3" s="566" customFormat="1"/>
    <row r="9076" spans="1:3" s="566" customFormat="1"/>
    <row r="9077" spans="1:3" s="566" customFormat="1"/>
    <row r="9078" spans="1:3" s="566" customFormat="1"/>
    <row r="9079" spans="1:3" s="566" customFormat="1"/>
    <row r="9080" spans="1:3" s="566" customFormat="1"/>
    <row r="9081" spans="1:3" s="566" customFormat="1"/>
    <row r="9082" spans="1:3" s="566" customFormat="1"/>
    <row r="9083" spans="1:3" s="566" customFormat="1"/>
    <row r="9084" spans="1:3" s="566" customFormat="1"/>
    <row r="9085" spans="1:3" s="566" customFormat="1"/>
    <row r="9086" spans="1:3" s="566" customFormat="1"/>
    <row r="9087" spans="1:3" s="566" customFormat="1"/>
    <row r="9088" spans="1:3" s="566" customFormat="1"/>
    <row r="9089" spans="1:3" s="566" customFormat="1"/>
    <row r="9090" spans="1:3" s="566" customFormat="1"/>
    <row r="9091" spans="1:3" s="566" customFormat="1"/>
    <row r="9092" spans="1:3" s="566" customFormat="1"/>
    <row r="9093" spans="1:3" s="566" customFormat="1"/>
    <row r="9094" spans="1:3" s="566" customFormat="1"/>
    <row r="9095" spans="1:3" s="566" customFormat="1"/>
    <row r="9096" spans="1:3" s="566" customFormat="1"/>
    <row r="9097" spans="1:3" s="566" customFormat="1"/>
    <row r="9098" spans="1:3" s="566" customFormat="1"/>
    <row r="9099" spans="1:3" s="566" customFormat="1"/>
    <row r="9100" spans="1:3" s="566" customFormat="1"/>
    <row r="9101" spans="1:3" s="566" customFormat="1"/>
    <row r="9102" spans="1:3" s="566" customFormat="1"/>
    <row r="9103" spans="1:3" s="566" customFormat="1"/>
    <row r="9104" spans="1:3" s="566" customFormat="1"/>
    <row r="9105" spans="1:3" s="566" customFormat="1"/>
    <row r="9106" spans="1:3" s="566" customFormat="1"/>
    <row r="9107" spans="1:3" s="566" customFormat="1"/>
    <row r="9108" spans="1:3" s="566" customFormat="1"/>
    <row r="9109" spans="1:3" s="566" customFormat="1"/>
    <row r="9110" spans="1:3" s="566" customFormat="1"/>
    <row r="9111" spans="1:3" s="566" customFormat="1"/>
    <row r="9112" spans="1:3" s="566" customFormat="1"/>
    <row r="9113" spans="1:3" s="566" customFormat="1"/>
    <row r="9114" spans="1:3" s="566" customFormat="1"/>
    <row r="9115" spans="1:3" s="566" customFormat="1"/>
    <row r="9116" spans="1:3" s="566" customFormat="1"/>
    <row r="9117" spans="1:3" s="566" customFormat="1"/>
    <row r="9118" spans="1:3" s="566" customFormat="1"/>
    <row r="9119" spans="1:3" s="566" customFormat="1"/>
    <row r="9120" spans="1:3" s="566" customFormat="1"/>
    <row r="9121" spans="1:3" s="566" customFormat="1"/>
    <row r="9122" spans="1:3" s="566" customFormat="1"/>
    <row r="9123" spans="1:3" s="566" customFormat="1"/>
    <row r="9124" spans="1:3" s="566" customFormat="1"/>
    <row r="9125" spans="1:3" s="566" customFormat="1"/>
    <row r="9126" spans="1:3" s="566" customFormat="1"/>
    <row r="9127" spans="1:3" s="566" customFormat="1"/>
    <row r="9128" spans="1:3" s="566" customFormat="1"/>
    <row r="9129" spans="1:3" s="566" customFormat="1"/>
    <row r="9130" spans="1:3" s="566" customFormat="1"/>
    <row r="9131" spans="1:3" s="566" customFormat="1"/>
    <row r="9132" spans="1:3" s="566" customFormat="1"/>
    <row r="9133" spans="1:3" s="566" customFormat="1"/>
    <row r="9134" spans="1:3" s="566" customFormat="1"/>
    <row r="9135" spans="1:3" s="566" customFormat="1"/>
    <row r="9136" spans="1:3" s="566" customFormat="1"/>
    <row r="9137" spans="1:3" s="566" customFormat="1"/>
    <row r="9138" spans="1:3" s="566" customFormat="1"/>
    <row r="9139" spans="1:3" s="566" customFormat="1"/>
    <row r="9140" spans="1:3" s="566" customFormat="1"/>
    <row r="9141" spans="1:3" s="566" customFormat="1"/>
    <row r="9142" spans="1:3" s="566" customFormat="1"/>
    <row r="9143" spans="1:3" s="566" customFormat="1"/>
    <row r="9144" spans="1:3" s="566" customFormat="1"/>
    <row r="9145" spans="1:3" s="566" customFormat="1"/>
    <row r="9146" spans="1:3" s="566" customFormat="1"/>
    <row r="9147" spans="1:3" s="566" customFormat="1"/>
    <row r="9148" spans="1:3" s="566" customFormat="1"/>
    <row r="9149" spans="1:3" s="566" customFormat="1"/>
    <row r="9150" spans="1:3" s="566" customFormat="1"/>
    <row r="9151" spans="1:3" s="566" customFormat="1"/>
    <row r="9152" spans="1:3" s="566" customFormat="1"/>
    <row r="9153" spans="1:3" s="566" customFormat="1"/>
    <row r="9154" spans="1:3" s="566" customFormat="1"/>
    <row r="9155" spans="1:3" s="566" customFormat="1"/>
    <row r="9156" spans="1:3" s="566" customFormat="1"/>
    <row r="9157" spans="1:3" s="566" customFormat="1"/>
    <row r="9158" spans="1:3" s="566" customFormat="1"/>
    <row r="9159" spans="1:3" s="566" customFormat="1"/>
    <row r="9160" spans="1:3" s="566" customFormat="1"/>
    <row r="9161" spans="1:3" s="566" customFormat="1"/>
    <row r="9162" spans="1:3" s="566" customFormat="1"/>
    <row r="9163" spans="1:3" s="566" customFormat="1"/>
    <row r="9164" spans="1:3" s="566" customFormat="1"/>
    <row r="9165" spans="1:3" s="566" customFormat="1"/>
    <row r="9166" spans="1:3" s="566" customFormat="1"/>
    <row r="9167" spans="1:3" s="566" customFormat="1"/>
    <row r="9168" spans="1:3" s="566" customFormat="1"/>
    <row r="9169" spans="1:3" s="566" customFormat="1"/>
    <row r="9170" spans="1:3" s="566" customFormat="1"/>
    <row r="9171" spans="1:3" s="566" customFormat="1"/>
    <row r="9172" spans="1:3" s="566" customFormat="1"/>
    <row r="9173" spans="1:3" s="566" customFormat="1"/>
    <row r="9174" spans="1:3" s="566" customFormat="1"/>
    <row r="9175" spans="1:3" s="566" customFormat="1"/>
    <row r="9176" spans="1:3" s="566" customFormat="1"/>
    <row r="9177" spans="1:3" s="566" customFormat="1"/>
    <row r="9178" spans="1:3" s="566" customFormat="1"/>
    <row r="9179" spans="1:3" s="566" customFormat="1"/>
    <row r="9180" spans="1:3" s="566" customFormat="1"/>
    <row r="9181" spans="1:3" s="566" customFormat="1"/>
    <row r="9182" spans="1:3" s="566" customFormat="1"/>
    <row r="9183" spans="1:3" s="566" customFormat="1"/>
    <row r="9184" spans="1:3" s="566" customFormat="1"/>
    <row r="9185" spans="1:3" s="566" customFormat="1"/>
    <row r="9186" spans="1:3" s="566" customFormat="1"/>
    <row r="9187" spans="1:3" s="566" customFormat="1"/>
    <row r="9188" spans="1:3" s="566" customFormat="1"/>
    <row r="9189" spans="1:3" s="566" customFormat="1"/>
    <row r="9190" spans="1:3" s="566" customFormat="1"/>
    <row r="9191" spans="1:3" s="566" customFormat="1"/>
    <row r="9192" spans="1:3" s="566" customFormat="1"/>
    <row r="9193" spans="1:3" s="566" customFormat="1"/>
    <row r="9194" spans="1:3" s="566" customFormat="1"/>
    <row r="9195" spans="1:3" s="566" customFormat="1"/>
    <row r="9196" spans="1:3" s="566" customFormat="1"/>
    <row r="9197" spans="1:3" s="566" customFormat="1"/>
    <row r="9198" spans="1:3" s="566" customFormat="1"/>
    <row r="9199" spans="1:3" s="566" customFormat="1"/>
    <row r="9200" spans="1:3" s="566" customFormat="1"/>
    <row r="9201" spans="1:3" s="566" customFormat="1"/>
    <row r="9202" spans="1:3" s="566" customFormat="1"/>
    <row r="9203" spans="1:3" s="566" customFormat="1"/>
    <row r="9204" spans="1:3" s="566" customFormat="1"/>
    <row r="9205" spans="1:3" s="566" customFormat="1"/>
    <row r="9206" spans="1:3" s="566" customFormat="1"/>
    <row r="9207" spans="1:3" s="566" customFormat="1"/>
    <row r="9208" spans="1:3" s="566" customFormat="1"/>
    <row r="9209" spans="1:3" s="566" customFormat="1"/>
    <row r="9210" spans="1:3" s="566" customFormat="1"/>
    <row r="9211" spans="1:3" s="566" customFormat="1"/>
    <row r="9212" spans="1:3" s="566" customFormat="1"/>
    <row r="9213" spans="1:3" s="566" customFormat="1"/>
    <row r="9214" spans="1:3" s="566" customFormat="1"/>
    <row r="9215" spans="1:3" s="566" customFormat="1"/>
    <row r="9216" spans="1:3" s="566" customFormat="1"/>
    <row r="9217" spans="1:3" s="566" customFormat="1"/>
    <row r="9218" spans="1:3" s="566" customFormat="1"/>
    <row r="9219" spans="1:3" s="566" customFormat="1"/>
    <row r="9220" spans="1:3" s="566" customFormat="1"/>
    <row r="9221" spans="1:3" s="566" customFormat="1"/>
    <row r="9222" spans="1:3" s="566" customFormat="1"/>
    <row r="9223" spans="1:3" s="566" customFormat="1"/>
    <row r="9224" spans="1:3" s="566" customFormat="1"/>
    <row r="9225" spans="1:3" s="566" customFormat="1"/>
    <row r="9226" spans="1:3" s="566" customFormat="1"/>
    <row r="9227" spans="1:3" s="566" customFormat="1"/>
    <row r="9228" spans="1:3" s="566" customFormat="1"/>
    <row r="9229" spans="1:3" s="566" customFormat="1"/>
    <row r="9230" spans="1:3" s="566" customFormat="1"/>
    <row r="9231" spans="1:3" s="566" customFormat="1"/>
    <row r="9232" spans="1:3" s="566" customFormat="1"/>
    <row r="9233" spans="1:3" s="566" customFormat="1"/>
    <row r="9234" spans="1:3" s="566" customFormat="1"/>
    <row r="9235" spans="1:3" s="566" customFormat="1"/>
    <row r="9236" spans="1:3" s="566" customFormat="1"/>
    <row r="9237" spans="1:3" s="566" customFormat="1"/>
    <row r="9238" spans="1:3" s="566" customFormat="1"/>
    <row r="9239" spans="1:3" s="566" customFormat="1"/>
    <row r="9240" spans="1:3" s="566" customFormat="1"/>
    <row r="9241" spans="1:3" s="566" customFormat="1"/>
    <row r="9242" spans="1:3" s="566" customFormat="1"/>
    <row r="9243" spans="1:3" s="566" customFormat="1"/>
    <row r="9244" spans="1:3" s="566" customFormat="1"/>
    <row r="9245" spans="1:3" s="566" customFormat="1"/>
    <row r="9246" spans="1:3" s="566" customFormat="1"/>
    <row r="9247" spans="1:3" s="566" customFormat="1"/>
    <row r="9248" spans="1:3" s="566" customFormat="1"/>
    <row r="9249" spans="1:3" s="566" customFormat="1"/>
    <row r="9250" spans="1:3" s="566" customFormat="1"/>
    <row r="9251" spans="1:3" s="566" customFormat="1"/>
    <row r="9252" spans="1:3" s="566" customFormat="1"/>
    <row r="9253" spans="1:3" s="566" customFormat="1"/>
    <row r="9254" spans="1:3" s="566" customFormat="1"/>
    <row r="9255" spans="1:3" s="566" customFormat="1"/>
    <row r="9256" spans="1:3" s="566" customFormat="1"/>
    <row r="9257" spans="1:3" s="566" customFormat="1"/>
    <row r="9258" spans="1:3" s="566" customFormat="1"/>
    <row r="9259" spans="1:3" s="566" customFormat="1"/>
    <row r="9260" spans="1:3" s="566" customFormat="1"/>
    <row r="9261" spans="1:3" s="566" customFormat="1"/>
    <row r="9262" spans="1:3" s="566" customFormat="1"/>
    <row r="9263" spans="1:3" s="566" customFormat="1"/>
    <row r="9264" spans="1:3" s="566" customFormat="1"/>
    <row r="9265" spans="1:3" s="566" customFormat="1"/>
    <row r="9266" spans="1:3" s="566" customFormat="1"/>
    <row r="9267" spans="1:3" s="566" customFormat="1"/>
    <row r="9268" spans="1:3" s="566" customFormat="1"/>
    <row r="9269" spans="1:3" s="566" customFormat="1"/>
    <row r="9270" spans="1:3" s="566" customFormat="1"/>
    <row r="9271" spans="1:3" s="566" customFormat="1"/>
    <row r="9272" spans="1:3" s="566" customFormat="1"/>
    <row r="9273" spans="1:3" s="566" customFormat="1"/>
    <row r="9274" spans="1:3" s="566" customFormat="1"/>
    <row r="9275" spans="1:3" s="566" customFormat="1"/>
    <row r="9276" spans="1:3" s="566" customFormat="1"/>
    <row r="9277" spans="1:3" s="566" customFormat="1"/>
    <row r="9278" spans="1:3" s="566" customFormat="1"/>
    <row r="9279" spans="1:3" s="566" customFormat="1"/>
    <row r="9280" spans="1:3" s="566" customFormat="1"/>
    <row r="9281" spans="1:3" s="566" customFormat="1"/>
    <row r="9282" spans="1:3" s="566" customFormat="1"/>
    <row r="9283" spans="1:3" s="566" customFormat="1"/>
    <row r="9284" spans="1:3" s="566" customFormat="1"/>
    <row r="9285" spans="1:3" s="566" customFormat="1"/>
    <row r="9286" spans="1:3" s="566" customFormat="1"/>
    <row r="9287" spans="1:3" s="566" customFormat="1"/>
    <row r="9288" spans="1:3" s="566" customFormat="1"/>
    <row r="9289" spans="1:3" s="566" customFormat="1"/>
    <row r="9290" spans="1:3" s="566" customFormat="1"/>
    <row r="9291" spans="1:3" s="566" customFormat="1"/>
    <row r="9292" spans="1:3" s="566" customFormat="1"/>
    <row r="9293" spans="1:3" s="566" customFormat="1"/>
    <row r="9294" spans="1:3" s="566" customFormat="1"/>
    <row r="9295" spans="1:3" s="566" customFormat="1"/>
    <row r="9296" spans="1:3" s="566" customFormat="1"/>
    <row r="9297" spans="1:3" s="566" customFormat="1"/>
    <row r="9298" spans="1:3" s="566" customFormat="1"/>
    <row r="9299" spans="1:3" s="566" customFormat="1"/>
    <row r="9300" spans="1:3" s="566" customFormat="1"/>
    <row r="9301" spans="1:3" s="566" customFormat="1"/>
    <row r="9302" spans="1:3" s="566" customFormat="1"/>
    <row r="9303" spans="1:3" s="566" customFormat="1"/>
    <row r="9304" spans="1:3" s="566" customFormat="1"/>
    <row r="9305" spans="1:3" s="566" customFormat="1"/>
    <row r="9306" spans="1:3" s="566" customFormat="1"/>
    <row r="9307" spans="1:3" s="566" customFormat="1"/>
    <row r="9308" spans="1:3" s="566" customFormat="1"/>
    <row r="9309" spans="1:3" s="566" customFormat="1"/>
    <row r="9310" spans="1:3" s="566" customFormat="1"/>
    <row r="9311" spans="1:3" s="566" customFormat="1"/>
    <row r="9312" spans="1:3" s="566" customFormat="1"/>
    <row r="9313" spans="1:3" s="566" customFormat="1"/>
    <row r="9314" spans="1:3" s="566" customFormat="1"/>
    <row r="9315" spans="1:3" s="566" customFormat="1"/>
    <row r="9316" spans="1:3" s="566" customFormat="1"/>
    <row r="9317" spans="1:3" s="566" customFormat="1"/>
    <row r="9318" spans="1:3" s="566" customFormat="1"/>
    <row r="9319" spans="1:3" s="566" customFormat="1"/>
    <row r="9320" spans="1:3" s="566" customFormat="1"/>
    <row r="9321" spans="1:3" s="566" customFormat="1"/>
    <row r="9322" spans="1:3" s="566" customFormat="1"/>
    <row r="9323" spans="1:3" s="566" customFormat="1"/>
    <row r="9324" spans="1:3" s="566" customFormat="1"/>
    <row r="9325" spans="1:3" s="566" customFormat="1"/>
    <row r="9326" spans="1:3" s="566" customFormat="1"/>
    <row r="9327" spans="1:3" s="566" customFormat="1"/>
    <row r="9328" spans="1:3" s="566" customFormat="1"/>
    <row r="9329" spans="1:3" s="566" customFormat="1"/>
    <row r="9330" spans="1:3" s="566" customFormat="1"/>
    <row r="9331" spans="1:3" s="566" customFormat="1"/>
    <row r="9332" spans="1:3" s="566" customFormat="1"/>
    <row r="9333" spans="1:3" s="566" customFormat="1"/>
    <row r="9334" spans="1:3" s="566" customFormat="1"/>
    <row r="9335" spans="1:3" s="566" customFormat="1"/>
    <row r="9336" spans="1:3" s="566" customFormat="1"/>
    <row r="9337" spans="1:3" s="566" customFormat="1"/>
    <row r="9338" spans="1:3" s="566" customFormat="1"/>
    <row r="9339" spans="1:3" s="566" customFormat="1"/>
    <row r="9340" spans="1:3" s="566" customFormat="1"/>
    <row r="9341" spans="1:3" s="566" customFormat="1"/>
    <row r="9342" spans="1:3" s="566" customFormat="1"/>
    <row r="9343" spans="1:3" s="566" customFormat="1"/>
    <row r="9344" spans="1:3" s="566" customFormat="1"/>
    <row r="9345" spans="1:3" s="566" customFormat="1"/>
    <row r="9346" spans="1:3" s="566" customFormat="1"/>
    <row r="9347" spans="1:3" s="566" customFormat="1"/>
    <row r="9348" spans="1:3" s="566" customFormat="1"/>
    <row r="9349" spans="1:3" s="566" customFormat="1"/>
    <row r="9350" spans="1:3" s="566" customFormat="1"/>
    <row r="9351" spans="1:3" s="566" customFormat="1"/>
    <row r="9352" spans="1:3" s="566" customFormat="1"/>
    <row r="9353" spans="1:3" s="566" customFormat="1"/>
    <row r="9354" spans="1:3" s="566" customFormat="1"/>
    <row r="9355" spans="1:3" s="566" customFormat="1"/>
    <row r="9356" spans="1:3" s="566" customFormat="1"/>
    <row r="9357" spans="1:3" s="566" customFormat="1"/>
    <row r="9358" spans="1:3" s="566" customFormat="1"/>
    <row r="9359" spans="1:3" s="566" customFormat="1"/>
    <row r="9360" spans="1:3" s="566" customFormat="1"/>
    <row r="9361" spans="1:3" s="566" customFormat="1"/>
    <row r="9362" spans="1:3" s="566" customFormat="1"/>
    <row r="9363" spans="1:3" s="566" customFormat="1"/>
    <row r="9364" spans="1:3" s="566" customFormat="1"/>
    <row r="9365" spans="1:3" s="566" customFormat="1"/>
    <row r="9366" spans="1:3" s="566" customFormat="1"/>
    <row r="9367" spans="1:3" s="566" customFormat="1"/>
    <row r="9368" spans="1:3" s="566" customFormat="1"/>
    <row r="9369" spans="1:3" s="566" customFormat="1"/>
    <row r="9370" spans="1:3" s="566" customFormat="1"/>
    <row r="9371" spans="1:3" s="566" customFormat="1"/>
    <row r="9372" spans="1:3" s="566" customFormat="1"/>
    <row r="9373" spans="1:3" s="566" customFormat="1"/>
    <row r="9374" spans="1:3" s="566" customFormat="1"/>
    <row r="9375" spans="1:3" s="566" customFormat="1"/>
    <row r="9376" spans="1:3" s="566" customFormat="1"/>
    <row r="9377" spans="1:3" s="566" customFormat="1"/>
    <row r="9378" spans="1:3" s="566" customFormat="1"/>
    <row r="9379" spans="1:3" s="566" customFormat="1"/>
    <row r="9380" spans="1:3" s="566" customFormat="1"/>
    <row r="9381" spans="1:3" s="566" customFormat="1"/>
    <row r="9382" spans="1:3" s="566" customFormat="1"/>
    <row r="9383" spans="1:3" s="566" customFormat="1"/>
    <row r="9384" spans="1:3" s="566" customFormat="1"/>
    <row r="9385" spans="1:3" s="566" customFormat="1"/>
    <row r="9386" spans="1:3" s="566" customFormat="1"/>
    <row r="9387" spans="1:3" s="566" customFormat="1"/>
    <row r="9388" spans="1:3" s="566" customFormat="1"/>
    <row r="9389" spans="1:3" s="566" customFormat="1"/>
    <row r="9390" spans="1:3" s="566" customFormat="1"/>
    <row r="9391" spans="1:3" s="566" customFormat="1"/>
    <row r="9392" spans="1:3" s="566" customFormat="1"/>
    <row r="9393" spans="1:3" s="566" customFormat="1"/>
    <row r="9394" spans="1:3" s="566" customFormat="1"/>
    <row r="9395" spans="1:3" s="566" customFormat="1"/>
    <row r="9396" spans="1:3" s="566" customFormat="1"/>
    <row r="9397" spans="1:3" s="566" customFormat="1"/>
    <row r="9398" spans="1:3" s="566" customFormat="1"/>
    <row r="9399" spans="1:3" s="566" customFormat="1"/>
    <row r="9400" spans="1:3" s="566" customFormat="1"/>
    <row r="9401" spans="1:3" s="566" customFormat="1"/>
    <row r="9402" spans="1:3" s="566" customFormat="1"/>
    <row r="9403" spans="1:3" s="566" customFormat="1"/>
    <row r="9404" spans="1:3" s="566" customFormat="1"/>
    <row r="9405" spans="1:3" s="566" customFormat="1"/>
    <row r="9406" spans="1:3" s="566" customFormat="1"/>
    <row r="9407" spans="1:3" s="566" customFormat="1"/>
    <row r="9408" spans="1:3" s="566" customFormat="1"/>
    <row r="9409" spans="1:3" s="566" customFormat="1"/>
    <row r="9410" spans="1:3" s="566" customFormat="1"/>
    <row r="9411" spans="1:3" s="566" customFormat="1"/>
    <row r="9412" spans="1:3" s="566" customFormat="1"/>
    <row r="9413" spans="1:3" s="566" customFormat="1"/>
    <row r="9414" spans="1:3" s="566" customFormat="1"/>
    <row r="9415" spans="1:3" s="566" customFormat="1"/>
    <row r="9416" spans="1:3" s="566" customFormat="1"/>
    <row r="9417" spans="1:3" s="566" customFormat="1"/>
    <row r="9418" spans="1:3" s="566" customFormat="1"/>
    <row r="9419" spans="1:3" s="566" customFormat="1"/>
    <row r="9420" spans="1:3" s="566" customFormat="1"/>
    <row r="9421" spans="1:3" s="566" customFormat="1"/>
    <row r="9422" spans="1:3" s="566" customFormat="1"/>
    <row r="9423" spans="1:3" s="566" customFormat="1"/>
    <row r="9424" spans="1:3" s="566" customFormat="1"/>
    <row r="9425" spans="1:3" s="566" customFormat="1"/>
    <row r="9426" spans="1:3" s="566" customFormat="1"/>
    <row r="9427" spans="1:3" s="566" customFormat="1"/>
    <row r="9428" spans="1:3" s="566" customFormat="1"/>
    <row r="9429" spans="1:3" s="566" customFormat="1"/>
    <row r="9430" spans="1:3" s="566" customFormat="1"/>
    <row r="9431" spans="1:3" s="566" customFormat="1"/>
    <row r="9432" spans="1:3" s="566" customFormat="1"/>
    <row r="9433" spans="1:3" s="566" customFormat="1"/>
    <row r="9434" spans="1:3" s="566" customFormat="1"/>
    <row r="9435" spans="1:3" s="566" customFormat="1"/>
    <row r="9436" spans="1:3" s="566" customFormat="1"/>
    <row r="9437" spans="1:3" s="566" customFormat="1"/>
    <row r="9438" spans="1:3" s="566" customFormat="1"/>
    <row r="9439" spans="1:3" s="566" customFormat="1"/>
    <row r="9440" spans="1:3" s="566" customFormat="1"/>
    <row r="9441" spans="1:3" s="566" customFormat="1"/>
    <row r="9442" spans="1:3" s="566" customFormat="1"/>
    <row r="9443" spans="1:3" s="566" customFormat="1"/>
    <row r="9444" spans="1:3" s="566" customFormat="1"/>
    <row r="9445" spans="1:3" s="566" customFormat="1"/>
    <row r="9446" spans="1:3" s="566" customFormat="1"/>
    <row r="9447" spans="1:3" s="566" customFormat="1"/>
    <row r="9448" spans="1:3" s="566" customFormat="1"/>
    <row r="9449" spans="1:3" s="566" customFormat="1"/>
    <row r="9450" spans="1:3" s="566" customFormat="1"/>
    <row r="9451" spans="1:3" s="566" customFormat="1"/>
    <row r="9452" spans="1:3" s="566" customFormat="1"/>
    <row r="9453" spans="1:3" s="566" customFormat="1"/>
    <row r="9454" spans="1:3" s="566" customFormat="1"/>
    <row r="9455" spans="1:3" s="566" customFormat="1"/>
    <row r="9456" spans="1:3" s="566" customFormat="1"/>
    <row r="9457" spans="1:3" s="566" customFormat="1"/>
    <row r="9458" spans="1:3" s="566" customFormat="1"/>
    <row r="9459" spans="1:3" s="566" customFormat="1"/>
    <row r="9460" spans="1:3" s="566" customFormat="1"/>
    <row r="9461" spans="1:3" s="566" customFormat="1"/>
    <row r="9462" spans="1:3" s="566" customFormat="1"/>
    <row r="9463" spans="1:3" s="566" customFormat="1"/>
    <row r="9464" spans="1:3" s="566" customFormat="1"/>
    <row r="9465" spans="1:3" s="566" customFormat="1"/>
    <row r="9466" spans="1:3" s="566" customFormat="1"/>
    <row r="9467" spans="1:3" s="566" customFormat="1"/>
    <row r="9468" spans="1:3" s="566" customFormat="1"/>
    <row r="9469" spans="1:3" s="566" customFormat="1"/>
    <row r="9470" spans="1:3" s="566" customFormat="1"/>
    <row r="9471" spans="1:3" s="566" customFormat="1"/>
    <row r="9472" spans="1:3" s="566" customFormat="1"/>
    <row r="9473" spans="1:3" s="566" customFormat="1"/>
    <row r="9474" spans="1:3" s="566" customFormat="1"/>
    <row r="9475" spans="1:3" s="566" customFormat="1"/>
    <row r="9476" spans="1:3" s="566" customFormat="1"/>
    <row r="9477" spans="1:3" s="566" customFormat="1"/>
    <row r="9478" spans="1:3" s="566" customFormat="1"/>
    <row r="9479" spans="1:3" s="566" customFormat="1"/>
    <row r="9480" spans="1:3" s="566" customFormat="1"/>
    <row r="9481" spans="1:3" s="566" customFormat="1"/>
    <row r="9482" spans="1:3" s="566" customFormat="1"/>
    <row r="9483" spans="1:3" s="566" customFormat="1"/>
    <row r="9484" spans="1:3" s="566" customFormat="1"/>
    <row r="9485" spans="1:3" s="566" customFormat="1"/>
    <row r="9486" spans="1:3" s="566" customFormat="1"/>
    <row r="9487" spans="1:3" s="566" customFormat="1"/>
    <row r="9488" spans="1:3" s="566" customFormat="1"/>
    <row r="9489" spans="1:3" s="566" customFormat="1"/>
    <row r="9490" spans="1:3" s="566" customFormat="1"/>
    <row r="9491" spans="1:3" s="566" customFormat="1"/>
    <row r="9492" spans="1:3" s="566" customFormat="1"/>
    <row r="9493" spans="1:3" s="566" customFormat="1"/>
    <row r="9494" spans="1:3" s="566" customFormat="1"/>
    <row r="9495" spans="1:3" s="566" customFormat="1"/>
    <row r="9496" spans="1:3" s="566" customFormat="1"/>
    <row r="9497" spans="1:3" s="566" customFormat="1"/>
    <row r="9498" spans="1:3" s="566" customFormat="1"/>
    <row r="9499" spans="1:3" s="566" customFormat="1"/>
    <row r="9500" spans="1:3" s="566" customFormat="1"/>
    <row r="9501" spans="1:3" s="566" customFormat="1"/>
    <row r="9502" spans="1:3" s="566" customFormat="1"/>
    <row r="9503" spans="1:3" s="566" customFormat="1"/>
    <row r="9504" spans="1:3" s="566" customFormat="1"/>
    <row r="9505" spans="1:3" s="566" customFormat="1"/>
    <row r="9506" spans="1:3" s="566" customFormat="1"/>
    <row r="9507" spans="1:3" s="566" customFormat="1"/>
    <row r="9508" spans="1:3" s="566" customFormat="1"/>
    <row r="9509" spans="1:3" s="566" customFormat="1"/>
    <row r="9510" spans="1:3" s="566" customFormat="1"/>
    <row r="9511" spans="1:3" s="566" customFormat="1"/>
    <row r="9512" spans="1:3" s="566" customFormat="1"/>
    <row r="9513" spans="1:3" s="566" customFormat="1"/>
    <row r="9514" spans="1:3" s="566" customFormat="1"/>
    <row r="9515" spans="1:3" s="566" customFormat="1"/>
    <row r="9516" spans="1:3" s="566" customFormat="1"/>
    <row r="9517" spans="1:3" s="566" customFormat="1"/>
    <row r="9518" spans="1:3" s="566" customFormat="1"/>
    <row r="9519" spans="1:3" s="566" customFormat="1"/>
    <row r="9520" spans="1:3" s="566" customFormat="1"/>
    <row r="9521" spans="1:3" s="566" customFormat="1"/>
    <row r="9522" spans="1:3" s="566" customFormat="1"/>
    <row r="9523" spans="1:3" s="566" customFormat="1"/>
    <row r="9524" spans="1:3" s="566" customFormat="1"/>
    <row r="9525" spans="1:3" s="566" customFormat="1"/>
    <row r="9526" spans="1:3" s="566" customFormat="1"/>
    <row r="9527" spans="1:3" s="566" customFormat="1"/>
    <row r="9528" spans="1:3" s="566" customFormat="1"/>
    <row r="9529" spans="1:3" s="566" customFormat="1"/>
    <row r="9530" spans="1:3" s="566" customFormat="1"/>
    <row r="9531" spans="1:3" s="566" customFormat="1"/>
    <row r="9532" spans="1:3" s="566" customFormat="1"/>
    <row r="9533" spans="1:3" s="566" customFormat="1"/>
    <row r="9534" spans="1:3" s="566" customFormat="1"/>
    <row r="9535" spans="1:3" s="566" customFormat="1"/>
    <row r="9536" spans="1:3" s="566" customFormat="1"/>
    <row r="9537" spans="1:3" s="566" customFormat="1"/>
    <row r="9538" spans="1:3" s="566" customFormat="1"/>
    <row r="9539" spans="1:3" s="566" customFormat="1"/>
    <row r="9540" spans="1:3" s="566" customFormat="1"/>
    <row r="9541" spans="1:3" s="566" customFormat="1"/>
    <row r="9542" spans="1:3" s="566" customFormat="1"/>
    <row r="9543" spans="1:3" s="566" customFormat="1"/>
    <row r="9544" spans="1:3" s="566" customFormat="1"/>
    <row r="9545" spans="1:3" s="566" customFormat="1"/>
    <row r="9546" spans="1:3" s="566" customFormat="1"/>
    <row r="9547" spans="1:3" s="566" customFormat="1"/>
    <row r="9548" spans="1:3" s="566" customFormat="1"/>
    <row r="9549" spans="1:3" s="566" customFormat="1"/>
    <row r="9550" spans="1:3" s="566" customFormat="1"/>
    <row r="9551" spans="1:3" s="566" customFormat="1"/>
    <row r="9552" spans="1:3" s="566" customFormat="1"/>
    <row r="9553" spans="1:3" s="566" customFormat="1"/>
    <row r="9554" spans="1:3" s="566" customFormat="1"/>
    <row r="9555" spans="1:3" s="566" customFormat="1"/>
    <row r="9556" spans="1:3" s="566" customFormat="1"/>
    <row r="9557" spans="1:3" s="566" customFormat="1"/>
    <row r="9558" spans="1:3" s="566" customFormat="1"/>
    <row r="9559" spans="1:3" s="566" customFormat="1"/>
    <row r="9560" spans="1:3" s="566" customFormat="1"/>
    <row r="9561" spans="1:3" s="566" customFormat="1"/>
    <row r="9562" spans="1:3" s="566" customFormat="1"/>
    <row r="9563" spans="1:3" s="566" customFormat="1"/>
    <row r="9564" spans="1:3" s="566" customFormat="1"/>
    <row r="9565" spans="1:3" s="566" customFormat="1"/>
    <row r="9566" spans="1:3" s="566" customFormat="1"/>
    <row r="9567" spans="1:3" s="566" customFormat="1"/>
    <row r="9568" spans="1:3" s="566" customFormat="1"/>
    <row r="9569" spans="1:3" s="566" customFormat="1"/>
    <row r="9570" spans="1:3" s="566" customFormat="1"/>
    <row r="9571" spans="1:3" s="566" customFormat="1"/>
    <row r="9572" spans="1:3" s="566" customFormat="1"/>
    <row r="9573" spans="1:3" s="566" customFormat="1"/>
    <row r="9574" spans="1:3" s="566" customFormat="1"/>
    <row r="9575" spans="1:3" s="566" customFormat="1"/>
    <row r="9576" spans="1:3" s="566" customFormat="1"/>
    <row r="9577" spans="1:3" s="566" customFormat="1"/>
    <row r="9578" spans="1:3" s="566" customFormat="1"/>
    <row r="9579" spans="1:3" s="566" customFormat="1"/>
    <row r="9580" spans="1:3" s="566" customFormat="1"/>
    <row r="9581" spans="1:3" s="566" customFormat="1"/>
    <row r="9582" spans="1:3" s="566" customFormat="1"/>
    <row r="9583" spans="1:3" s="566" customFormat="1"/>
    <row r="9584" spans="1:3" s="566" customFormat="1"/>
    <row r="9585" spans="1:3" s="566" customFormat="1"/>
    <row r="9586" spans="1:3" s="566" customFormat="1"/>
    <row r="9587" spans="1:3" s="566" customFormat="1"/>
    <row r="9588" spans="1:3" s="566" customFormat="1"/>
    <row r="9589" spans="1:3" s="566" customFormat="1"/>
    <row r="9590" spans="1:3" s="566" customFormat="1"/>
    <row r="9591" spans="1:3" s="566" customFormat="1"/>
    <row r="9592" spans="1:3" s="566" customFormat="1"/>
    <row r="9593" spans="1:3" s="566" customFormat="1"/>
    <row r="9594" spans="1:3" s="566" customFormat="1"/>
    <row r="9595" spans="1:3" s="566" customFormat="1"/>
    <row r="9596" spans="1:3" s="566" customFormat="1"/>
    <row r="9597" spans="1:3" s="566" customFormat="1"/>
    <row r="9598" spans="1:3" s="566" customFormat="1"/>
    <row r="9599" spans="1:3" s="566" customFormat="1"/>
    <row r="9600" spans="1:3" s="566" customFormat="1"/>
    <row r="9601" spans="1:3" s="566" customFormat="1"/>
    <row r="9602" spans="1:3" s="566" customFormat="1"/>
    <row r="9603" spans="1:3" s="566" customFormat="1"/>
    <row r="9604" spans="1:3" s="566" customFormat="1"/>
    <row r="9605" spans="1:3" s="566" customFormat="1"/>
    <row r="9606" spans="1:3" s="566" customFormat="1"/>
    <row r="9607" spans="1:3" s="566" customFormat="1"/>
    <row r="9608" spans="1:3" s="566" customFormat="1"/>
    <row r="9609" spans="1:3" s="566" customFormat="1"/>
    <row r="9610" spans="1:3" s="566" customFormat="1"/>
    <row r="9611" spans="1:3" s="566" customFormat="1"/>
    <row r="9612" spans="1:3" s="566" customFormat="1"/>
    <row r="9613" spans="1:3" s="566" customFormat="1"/>
    <row r="9614" spans="1:3" s="566" customFormat="1"/>
    <row r="9615" spans="1:3" s="566" customFormat="1"/>
    <row r="9616" spans="1:3" s="566" customFormat="1"/>
    <row r="9617" spans="1:3" s="566" customFormat="1"/>
    <row r="9618" spans="1:3" s="566" customFormat="1"/>
    <row r="9619" spans="1:3" s="566" customFormat="1"/>
    <row r="9620" spans="1:3" s="566" customFormat="1"/>
    <row r="9621" spans="1:3" s="566" customFormat="1"/>
    <row r="9622" spans="1:3" s="566" customFormat="1"/>
    <row r="9623" spans="1:3" s="566" customFormat="1"/>
    <row r="9624" spans="1:3" s="566" customFormat="1"/>
    <row r="9625" spans="1:3" s="566" customFormat="1"/>
    <row r="9626" spans="1:3" s="566" customFormat="1"/>
    <row r="9627" spans="1:3" s="566" customFormat="1"/>
    <row r="9628" spans="1:3" s="566" customFormat="1"/>
    <row r="9629" spans="1:3" s="566" customFormat="1"/>
    <row r="9630" spans="1:3" s="566" customFormat="1"/>
    <row r="9631" spans="1:3" s="566" customFormat="1"/>
    <row r="9632" spans="1:3" s="566" customFormat="1"/>
    <row r="9633" spans="1:3" s="566" customFormat="1"/>
    <row r="9634" spans="1:3" s="566" customFormat="1"/>
    <row r="9635" spans="1:3" s="566" customFormat="1"/>
    <row r="9636" spans="1:3" s="566" customFormat="1"/>
    <row r="9637" spans="1:3" s="566" customFormat="1"/>
    <row r="9638" spans="1:3" s="566" customFormat="1"/>
    <row r="9639" spans="1:3" s="566" customFormat="1"/>
    <row r="9640" spans="1:3" s="566" customFormat="1"/>
    <row r="9641" spans="1:3" s="566" customFormat="1"/>
    <row r="9642" spans="1:3" s="566" customFormat="1"/>
    <row r="9643" spans="1:3" s="566" customFormat="1"/>
    <row r="9644" spans="1:3" s="566" customFormat="1"/>
    <row r="9645" spans="1:3" s="566" customFormat="1"/>
    <row r="9646" spans="1:3" s="566" customFormat="1"/>
    <row r="9647" spans="1:3" s="566" customFormat="1"/>
    <row r="9648" spans="1:3" s="566" customFormat="1"/>
    <row r="9649" spans="1:3" s="566" customFormat="1"/>
    <row r="9650" spans="1:3" s="566" customFormat="1"/>
    <row r="9651" spans="1:3" s="566" customFormat="1"/>
    <row r="9652" spans="1:3" s="566" customFormat="1"/>
    <row r="9653" spans="1:3" s="566" customFormat="1"/>
    <row r="9654" spans="1:3" s="566" customFormat="1"/>
    <row r="9655" spans="1:3" s="566" customFormat="1"/>
    <row r="9656" spans="1:3" s="566" customFormat="1"/>
    <row r="9657" spans="1:3" s="566" customFormat="1"/>
    <row r="9658" spans="1:3" s="566" customFormat="1"/>
    <row r="9659" spans="1:3" s="566" customFormat="1"/>
    <row r="9660" spans="1:3" s="566" customFormat="1"/>
    <row r="9661" spans="1:3" s="566" customFormat="1"/>
    <row r="9662" spans="1:3" s="566" customFormat="1"/>
    <row r="9663" spans="1:3" s="566" customFormat="1"/>
    <row r="9664" spans="1:3" s="566" customFormat="1"/>
    <row r="9665" spans="1:3" s="566" customFormat="1"/>
    <row r="9666" spans="1:3" s="566" customFormat="1"/>
    <row r="9667" spans="1:3" s="566" customFormat="1"/>
    <row r="9668" spans="1:3" s="566" customFormat="1"/>
    <row r="9669" spans="1:3" s="566" customFormat="1"/>
    <row r="9670" spans="1:3" s="566" customFormat="1"/>
    <row r="9671" spans="1:3" s="566" customFormat="1"/>
    <row r="9672" spans="1:3" s="566" customFormat="1"/>
    <row r="9673" spans="1:3" s="566" customFormat="1"/>
    <row r="9674" spans="1:3" s="566" customFormat="1"/>
    <row r="9675" spans="1:3" s="566" customFormat="1"/>
    <row r="9676" spans="1:3" s="566" customFormat="1"/>
    <row r="9677" spans="1:3" s="566" customFormat="1"/>
    <row r="9678" spans="1:3" s="566" customFormat="1"/>
    <row r="9679" spans="1:3" s="566" customFormat="1"/>
    <row r="9680" spans="1:3" s="566" customFormat="1"/>
    <row r="9681" spans="1:3" s="566" customFormat="1"/>
    <row r="9682" spans="1:3" s="566" customFormat="1"/>
    <row r="9683" spans="1:3" s="566" customFormat="1"/>
    <row r="9684" spans="1:3" s="566" customFormat="1"/>
    <row r="9685" spans="1:3" s="566" customFormat="1"/>
    <row r="9686" spans="1:3" s="566" customFormat="1"/>
    <row r="9687" spans="1:3" s="566" customFormat="1"/>
    <row r="9688" spans="1:3" s="566" customFormat="1"/>
    <row r="9689" spans="1:3" s="566" customFormat="1"/>
    <row r="9690" spans="1:3" s="566" customFormat="1"/>
    <row r="9691" spans="1:3" s="566" customFormat="1"/>
    <row r="9692" spans="1:3" s="566" customFormat="1"/>
    <row r="9693" spans="1:3" s="566" customFormat="1"/>
    <row r="9694" spans="1:3" s="566" customFormat="1"/>
    <row r="9695" spans="1:3" s="566" customFormat="1"/>
    <row r="9696" spans="1:3" s="566" customFormat="1"/>
    <row r="9697" spans="1:3" s="566" customFormat="1"/>
    <row r="9698" spans="1:3" s="566" customFormat="1"/>
    <row r="9699" spans="1:3" s="566" customFormat="1"/>
    <row r="9700" spans="1:3" s="566" customFormat="1"/>
    <row r="9701" spans="1:3" s="566" customFormat="1"/>
    <row r="9702" spans="1:3" s="566" customFormat="1"/>
    <row r="9703" spans="1:3" s="566" customFormat="1"/>
    <row r="9704" spans="1:3" s="566" customFormat="1"/>
    <row r="9705" spans="1:3" s="566" customFormat="1"/>
    <row r="9706" spans="1:3" s="566" customFormat="1"/>
    <row r="9707" spans="1:3" s="566" customFormat="1"/>
    <row r="9708" spans="1:3" s="566" customFormat="1"/>
    <row r="9709" spans="1:3" s="566" customFormat="1"/>
    <row r="9710" spans="1:3" s="566" customFormat="1"/>
    <row r="9711" spans="1:3" s="566" customFormat="1"/>
    <row r="9712" spans="1:3" s="566" customFormat="1"/>
    <row r="9713" spans="1:3" s="566" customFormat="1"/>
    <row r="9714" spans="1:3" s="566" customFormat="1"/>
    <row r="9715" spans="1:3" s="566" customFormat="1"/>
    <row r="9716" spans="1:3" s="566" customFormat="1"/>
    <row r="9717" spans="1:3" s="566" customFormat="1"/>
    <row r="9718" spans="1:3" s="566" customFormat="1"/>
    <row r="9719" spans="1:3" s="566" customFormat="1"/>
    <row r="9720" spans="1:3" s="566" customFormat="1"/>
    <row r="9721" spans="1:3" s="566" customFormat="1"/>
    <row r="9722" spans="1:3" s="566" customFormat="1"/>
    <row r="9723" spans="1:3" s="566" customFormat="1"/>
    <row r="9724" spans="1:3" s="566" customFormat="1"/>
    <row r="9725" spans="1:3" s="566" customFormat="1"/>
    <row r="9726" spans="1:3" s="566" customFormat="1"/>
    <row r="9727" spans="1:3" s="566" customFormat="1"/>
    <row r="9728" spans="1:3" s="566" customFormat="1"/>
    <row r="9729" spans="1:3" s="566" customFormat="1"/>
    <row r="9730" spans="1:3" s="566" customFormat="1"/>
    <row r="9731" spans="1:3" s="566" customFormat="1"/>
    <row r="9732" spans="1:3" s="566" customFormat="1"/>
    <row r="9733" spans="1:3" s="566" customFormat="1"/>
    <row r="9734" spans="1:3" s="566" customFormat="1"/>
    <row r="9735" spans="1:3" s="566" customFormat="1"/>
    <row r="9736" spans="1:3" s="566" customFormat="1"/>
    <row r="9737" spans="1:3" s="566" customFormat="1"/>
    <row r="9738" spans="1:3" s="566" customFormat="1"/>
    <row r="9739" spans="1:3" s="566" customFormat="1"/>
    <row r="9740" spans="1:3" s="566" customFormat="1"/>
    <row r="9741" spans="1:3" s="566" customFormat="1"/>
    <row r="9742" spans="1:3" s="566" customFormat="1"/>
    <row r="9743" spans="1:3" s="566" customFormat="1"/>
    <row r="9744" spans="1:3" s="566" customFormat="1"/>
    <row r="9745" spans="1:3" s="566" customFormat="1"/>
    <row r="9746" spans="1:3" s="566" customFormat="1"/>
    <row r="9747" spans="1:3" s="566" customFormat="1"/>
    <row r="9748" spans="1:3" s="566" customFormat="1"/>
    <row r="9749" spans="1:3" s="566" customFormat="1"/>
    <row r="9750" spans="1:3" s="566" customFormat="1"/>
    <row r="9751" spans="1:3" s="566" customFormat="1"/>
    <row r="9752" spans="1:3" s="566" customFormat="1"/>
    <row r="9753" spans="1:3" s="566" customFormat="1"/>
    <row r="9754" spans="1:3" s="566" customFormat="1"/>
    <row r="9755" spans="1:3" s="566" customFormat="1"/>
    <row r="9756" spans="1:3" s="566" customFormat="1"/>
    <row r="9757" spans="1:3" s="566" customFormat="1"/>
    <row r="9758" spans="1:3" s="566" customFormat="1"/>
    <row r="9759" spans="1:3" s="566" customFormat="1"/>
    <row r="9760" spans="1:3" s="566" customFormat="1"/>
    <row r="9761" spans="1:3" s="566" customFormat="1"/>
    <row r="9762" spans="1:3" s="566" customFormat="1"/>
    <row r="9763" spans="1:3" s="566" customFormat="1"/>
    <row r="9764" spans="1:3" s="566" customFormat="1"/>
    <row r="9765" spans="1:3" s="566" customFormat="1"/>
    <row r="9766" spans="1:3" s="566" customFormat="1"/>
    <row r="9767" spans="1:3" s="566" customFormat="1"/>
    <row r="9768" spans="1:3" s="566" customFormat="1"/>
    <row r="9769" spans="1:3" s="566" customFormat="1"/>
    <row r="9770" spans="1:3" s="566" customFormat="1"/>
    <row r="9771" spans="1:3" s="566" customFormat="1"/>
    <row r="9772" spans="1:3" s="566" customFormat="1"/>
    <row r="9773" spans="1:3" s="566" customFormat="1"/>
    <row r="9774" spans="1:3" s="566" customFormat="1"/>
    <row r="9775" spans="1:3" s="566" customFormat="1"/>
    <row r="9776" spans="1:3" s="566" customFormat="1"/>
    <row r="9777" spans="1:3" s="566" customFormat="1"/>
    <row r="9778" spans="1:3" s="566" customFormat="1"/>
    <row r="9779" spans="1:3" s="566" customFormat="1"/>
    <row r="9780" spans="1:3" s="566" customFormat="1"/>
    <row r="9781" spans="1:3" s="566" customFormat="1"/>
    <row r="9782" spans="1:3" s="566" customFormat="1"/>
    <row r="9783" spans="1:3" s="566" customFormat="1"/>
    <row r="9784" spans="1:3" s="566" customFormat="1"/>
    <row r="9785" spans="1:3" s="566" customFormat="1"/>
    <row r="9786" spans="1:3" s="566" customFormat="1"/>
    <row r="9787" spans="1:3" s="566" customFormat="1"/>
    <row r="9788" spans="1:3" s="566" customFormat="1"/>
    <row r="9789" spans="1:3" s="566" customFormat="1"/>
    <row r="9790" spans="1:3" s="566" customFormat="1"/>
    <row r="9791" spans="1:3" s="566" customFormat="1"/>
    <row r="9792" spans="1:3" s="566" customFormat="1"/>
    <row r="9793" spans="1:3" s="566" customFormat="1"/>
    <row r="9794" spans="1:3" s="566" customFormat="1"/>
    <row r="9795" spans="1:3" s="566" customFormat="1"/>
    <row r="9796" spans="1:3" s="566" customFormat="1"/>
    <row r="9797" spans="1:3" s="566" customFormat="1"/>
    <row r="9798" spans="1:3" s="566" customFormat="1"/>
    <row r="9799" spans="1:3" s="566" customFormat="1"/>
    <row r="9800" spans="1:3" s="566" customFormat="1"/>
    <row r="9801" spans="1:3" s="566" customFormat="1"/>
    <row r="9802" spans="1:3" s="566" customFormat="1"/>
    <row r="9803" spans="1:3" s="566" customFormat="1"/>
    <row r="9804" spans="1:3" s="566" customFormat="1"/>
    <row r="9805" spans="1:3" s="566" customFormat="1"/>
    <row r="9806" spans="1:3" s="566" customFormat="1"/>
    <row r="9807" spans="1:3" s="566" customFormat="1"/>
    <row r="9808" spans="1:3" s="566" customFormat="1"/>
    <row r="9809" spans="1:3" s="566" customFormat="1"/>
    <row r="9810" spans="1:3" s="566" customFormat="1"/>
    <row r="9811" spans="1:3" s="566" customFormat="1"/>
    <row r="9812" spans="1:3" s="566" customFormat="1"/>
    <row r="9813" spans="1:3" s="566" customFormat="1"/>
    <row r="9814" spans="1:3" s="566" customFormat="1"/>
    <row r="9815" spans="1:3" s="566" customFormat="1"/>
    <row r="9816" spans="1:3" s="566" customFormat="1"/>
    <row r="9817" spans="1:3" s="566" customFormat="1"/>
    <row r="9818" spans="1:3" s="566" customFormat="1"/>
    <row r="9819" spans="1:3" s="566" customFormat="1"/>
    <row r="9820" spans="1:3" s="566" customFormat="1"/>
    <row r="9821" spans="1:3" s="566" customFormat="1"/>
    <row r="9822" spans="1:3" s="566" customFormat="1"/>
    <row r="9823" spans="1:3" s="566" customFormat="1"/>
    <row r="9824" spans="1:3" s="566" customFormat="1"/>
    <row r="9825" spans="1:3" s="566" customFormat="1"/>
    <row r="9826" spans="1:3" s="566" customFormat="1"/>
    <row r="9827" spans="1:3" s="566" customFormat="1"/>
    <row r="9828" spans="1:3" s="566" customFormat="1"/>
    <row r="9829" spans="1:3" s="566" customFormat="1"/>
    <row r="9830" spans="1:3" s="566" customFormat="1"/>
    <row r="9831" spans="1:3" s="566" customFormat="1"/>
    <row r="9832" spans="1:3" s="566" customFormat="1"/>
    <row r="9833" spans="1:3" s="566" customFormat="1"/>
    <row r="9834" spans="1:3" s="566" customFormat="1"/>
    <row r="9835" spans="1:3" s="566" customFormat="1"/>
    <row r="9836" spans="1:3" s="566" customFormat="1"/>
    <row r="9837" spans="1:3" s="566" customFormat="1"/>
    <row r="9838" spans="1:3" s="566" customFormat="1"/>
    <row r="9839" spans="1:3" s="566" customFormat="1"/>
    <row r="9840" spans="1:3" s="566" customFormat="1"/>
    <row r="9841" spans="1:3" s="566" customFormat="1"/>
    <row r="9842" spans="1:3" s="566" customFormat="1"/>
    <row r="9843" spans="1:3" s="566" customFormat="1"/>
    <row r="9844" spans="1:3" s="566" customFormat="1"/>
    <row r="9845" spans="1:3" s="566" customFormat="1"/>
    <row r="9846" spans="1:3" s="566" customFormat="1"/>
    <row r="9847" spans="1:3" s="566" customFormat="1"/>
    <row r="9848" spans="1:3" s="566" customFormat="1"/>
    <row r="9849" spans="1:3" s="566" customFormat="1"/>
    <row r="9850" spans="1:3" s="566" customFormat="1"/>
    <row r="9851" spans="1:3" s="566" customFormat="1"/>
    <row r="9852" spans="1:3" s="566" customFormat="1"/>
    <row r="9853" spans="1:3" s="566" customFormat="1"/>
    <row r="9854" spans="1:3" s="566" customFormat="1"/>
    <row r="9855" spans="1:3" s="566" customFormat="1"/>
    <row r="9856" spans="1:3" s="566" customFormat="1"/>
    <row r="9857" spans="1:3" s="566" customFormat="1"/>
    <row r="9858" spans="1:3" s="566" customFormat="1"/>
    <row r="9859" spans="1:3" s="566" customFormat="1"/>
    <row r="9860" spans="1:3" s="566" customFormat="1"/>
    <row r="9861" spans="1:3" s="566" customFormat="1"/>
    <row r="9862" spans="1:3" s="566" customFormat="1"/>
    <row r="9863" spans="1:3" s="566" customFormat="1"/>
    <row r="9864" spans="1:3" s="566" customFormat="1"/>
    <row r="9865" spans="1:3" s="566" customFormat="1"/>
    <row r="9866" spans="1:3" s="566" customFormat="1"/>
    <row r="9867" spans="1:3" s="566" customFormat="1"/>
    <row r="9868" spans="1:3" s="566" customFormat="1"/>
    <row r="9869" spans="1:3" s="566" customFormat="1"/>
    <row r="9870" spans="1:3" s="566" customFormat="1"/>
    <row r="9871" spans="1:3" s="566" customFormat="1"/>
    <row r="9872" spans="1:3" s="566" customFormat="1"/>
    <row r="9873" spans="1:3" s="566" customFormat="1"/>
    <row r="9874" spans="1:3" s="566" customFormat="1"/>
    <row r="9875" spans="1:3" s="566" customFormat="1"/>
    <row r="9876" spans="1:3" s="566" customFormat="1"/>
    <row r="9877" spans="1:3" s="566" customFormat="1"/>
    <row r="9878" spans="1:3" s="566" customFormat="1"/>
    <row r="9879" spans="1:3" s="566" customFormat="1"/>
    <row r="9880" spans="1:3" s="566" customFormat="1"/>
    <row r="9881" spans="1:3" s="566" customFormat="1"/>
    <row r="9882" spans="1:3" s="566" customFormat="1"/>
    <row r="9883" spans="1:3" s="566" customFormat="1"/>
    <row r="9884" spans="1:3" s="566" customFormat="1"/>
    <row r="9885" spans="1:3" s="566" customFormat="1"/>
    <row r="9886" spans="1:3" s="566" customFormat="1"/>
    <row r="9887" spans="1:3" s="566" customFormat="1"/>
    <row r="9888" spans="1:3" s="566" customFormat="1"/>
    <row r="9889" spans="1:3" s="566" customFormat="1"/>
    <row r="9890" spans="1:3" s="566" customFormat="1"/>
    <row r="9891" spans="1:3" s="566" customFormat="1"/>
    <row r="9892" spans="1:3" s="566" customFormat="1"/>
    <row r="9893" spans="1:3" s="566" customFormat="1"/>
    <row r="9894" spans="1:3" s="566" customFormat="1"/>
    <row r="9895" spans="1:3" s="566" customFormat="1"/>
    <row r="9896" spans="1:3" s="566" customFormat="1"/>
    <row r="9897" spans="1:3" s="566" customFormat="1"/>
    <row r="9898" spans="1:3" s="566" customFormat="1"/>
    <row r="9899" spans="1:3" s="566" customFormat="1"/>
    <row r="9900" spans="1:3" s="566" customFormat="1"/>
    <row r="9901" spans="1:3" s="566" customFormat="1"/>
    <row r="9902" spans="1:3" s="566" customFormat="1"/>
    <row r="9903" spans="1:3" s="566" customFormat="1"/>
    <row r="9904" spans="1:3" s="566" customFormat="1"/>
    <row r="9905" spans="1:3" s="566" customFormat="1"/>
    <row r="9906" spans="1:3" s="566" customFormat="1"/>
    <row r="9907" spans="1:3" s="566" customFormat="1"/>
    <row r="9908" spans="1:3" s="566" customFormat="1"/>
    <row r="9909" spans="1:3" s="566" customFormat="1"/>
    <row r="9910" spans="1:3" s="566" customFormat="1"/>
    <row r="9911" spans="1:3" s="566" customFormat="1"/>
    <row r="9912" spans="1:3" s="566" customFormat="1"/>
    <row r="9913" spans="1:3" s="566" customFormat="1"/>
    <row r="9914" spans="1:3" s="566" customFormat="1"/>
    <row r="9915" spans="1:3" s="566" customFormat="1"/>
    <row r="9916" spans="1:3" s="566" customFormat="1"/>
    <row r="9917" spans="1:3" s="566" customFormat="1"/>
    <row r="9918" spans="1:3" s="566" customFormat="1"/>
    <row r="9919" spans="1:3" s="566" customFormat="1"/>
    <row r="9920" spans="1:3" s="566" customFormat="1"/>
    <row r="9921" spans="1:3" s="566" customFormat="1"/>
    <row r="9922" spans="1:3" s="566" customFormat="1"/>
    <row r="9923" spans="1:3" s="566" customFormat="1"/>
    <row r="9924" spans="1:3" s="566" customFormat="1"/>
    <row r="9925" spans="1:3" s="566" customFormat="1"/>
    <row r="9926" spans="1:3" s="566" customFormat="1"/>
    <row r="9927" spans="1:3" s="566" customFormat="1"/>
    <row r="9928" spans="1:3" s="566" customFormat="1"/>
    <row r="9929" spans="1:3" s="566" customFormat="1"/>
    <row r="9930" spans="1:3" s="566" customFormat="1"/>
    <row r="9931" spans="1:3" s="566" customFormat="1"/>
    <row r="9932" spans="1:3" s="566" customFormat="1"/>
    <row r="9933" spans="1:3" s="566" customFormat="1"/>
    <row r="9934" spans="1:3" s="566" customFormat="1"/>
    <row r="9935" spans="1:3" s="566" customFormat="1"/>
    <row r="9936" spans="1:3" s="566" customFormat="1"/>
    <row r="9937" spans="1:3" s="566" customFormat="1"/>
    <row r="9938" spans="1:3" s="566" customFormat="1"/>
    <row r="9939" spans="1:3" s="566" customFormat="1"/>
    <row r="9940" spans="1:3" s="566" customFormat="1"/>
    <row r="9941" spans="1:3" s="566" customFormat="1"/>
    <row r="9942" spans="1:3" s="566" customFormat="1"/>
    <row r="9943" spans="1:3" s="566" customFormat="1"/>
    <row r="9944" spans="1:3" s="566" customFormat="1"/>
    <row r="9945" spans="1:3" s="566" customFormat="1"/>
    <row r="9946" spans="1:3" s="566" customFormat="1"/>
    <row r="9947" spans="1:3" s="566" customFormat="1"/>
    <row r="9948" spans="1:3" s="566" customFormat="1"/>
    <row r="9949" spans="1:3" s="566" customFormat="1"/>
    <row r="9950" spans="1:3" s="566" customFormat="1"/>
    <row r="9951" spans="1:3" s="566" customFormat="1"/>
    <row r="9952" spans="1:3" s="566" customFormat="1"/>
    <row r="9953" spans="1:3" s="566" customFormat="1"/>
    <row r="9954" spans="1:3" s="566" customFormat="1"/>
    <row r="9955" spans="1:3" s="566" customFormat="1"/>
    <row r="9956" spans="1:3" s="566" customFormat="1"/>
    <row r="9957" spans="1:3" s="566" customFormat="1"/>
    <row r="9958" spans="1:3" s="566" customFormat="1"/>
    <row r="9959" spans="1:3" s="566" customFormat="1"/>
    <row r="9960" spans="1:3" s="566" customFormat="1"/>
    <row r="9961" spans="1:3" s="566" customFormat="1"/>
    <row r="9962" spans="1:3" s="566" customFormat="1"/>
    <row r="9963" spans="1:3" s="566" customFormat="1"/>
    <row r="9964" spans="1:3" s="566" customFormat="1"/>
    <row r="9965" spans="1:3" s="566" customFormat="1"/>
    <row r="9966" spans="1:3" s="566" customFormat="1"/>
    <row r="9967" spans="1:3" s="566" customFormat="1"/>
    <row r="9968" spans="1:3" s="566" customFormat="1"/>
    <row r="9969" spans="1:3" s="566" customFormat="1"/>
    <row r="9970" spans="1:3" s="566" customFormat="1"/>
    <row r="9971" spans="1:3" s="566" customFormat="1"/>
    <row r="9972" spans="1:3" s="566" customFormat="1"/>
    <row r="9973" spans="1:3" s="566" customFormat="1"/>
    <row r="9974" spans="1:3" s="566" customFormat="1"/>
    <row r="9975" spans="1:3" s="566" customFormat="1"/>
    <row r="9976" spans="1:3" s="566" customFormat="1"/>
    <row r="9977" spans="1:3" s="566" customFormat="1"/>
    <row r="9978" spans="1:3" s="566" customFormat="1"/>
    <row r="9979" spans="1:3" s="566" customFormat="1"/>
    <row r="9980" spans="1:3" s="566" customFormat="1"/>
    <row r="9981" spans="1:3" s="566" customFormat="1"/>
    <row r="9982" spans="1:3" s="566" customFormat="1"/>
    <row r="9983" spans="1:3" s="566" customFormat="1"/>
    <row r="9984" spans="1:3" s="566" customFormat="1"/>
    <row r="9985" spans="1:3" s="566" customFormat="1"/>
    <row r="9986" spans="1:3" s="566" customFormat="1"/>
    <row r="9987" spans="1:3" s="566" customFormat="1"/>
    <row r="9988" spans="1:3" s="566" customFormat="1"/>
    <row r="9989" spans="1:3" s="566" customFormat="1"/>
    <row r="9990" spans="1:3" s="566" customFormat="1"/>
    <row r="9991" spans="1:3" s="566" customFormat="1"/>
    <row r="9992" spans="1:3" s="566" customFormat="1"/>
    <row r="9993" spans="1:3" s="566" customFormat="1"/>
    <row r="9994" spans="1:3" s="566" customFormat="1"/>
    <row r="9995" spans="1:3" s="566" customFormat="1"/>
    <row r="9996" spans="1:3" s="566" customFormat="1"/>
    <row r="9997" spans="1:3" s="566" customFormat="1"/>
    <row r="9998" spans="1:3" s="566" customFormat="1"/>
    <row r="9999" spans="1:3" s="566" customFormat="1"/>
    <row r="10000" spans="1:3" s="566" customFormat="1"/>
    <row r="10001" spans="1:3" s="566" customFormat="1"/>
    <row r="10002" spans="1:3" s="566" customFormat="1"/>
    <row r="10003" spans="1:3" s="566" customFormat="1"/>
    <row r="10004" spans="1:3" s="566" customFormat="1"/>
    <row r="10005" spans="1:3" s="566" customFormat="1"/>
    <row r="10006" spans="1:3" s="566" customFormat="1"/>
    <row r="10007" spans="1:3" s="566" customFormat="1"/>
    <row r="10008" spans="1:3" s="566" customFormat="1"/>
    <row r="10009" spans="1:3" s="566" customFormat="1"/>
    <row r="10010" spans="1:3" s="566" customFormat="1"/>
    <row r="10011" spans="1:3" s="566" customFormat="1"/>
    <row r="10012" spans="1:3" s="566" customFormat="1"/>
    <row r="10013" spans="1:3" s="566" customFormat="1"/>
    <row r="10014" spans="1:3" s="566" customFormat="1"/>
    <row r="10015" spans="1:3" s="566" customFormat="1"/>
    <row r="10016" spans="1:3" s="566" customFormat="1"/>
    <row r="10017" spans="1:3" s="566" customFormat="1"/>
    <row r="10018" spans="1:3" s="566" customFormat="1"/>
    <row r="10019" spans="1:3" s="566" customFormat="1"/>
    <row r="10020" spans="1:3" s="566" customFormat="1"/>
    <row r="10021" spans="1:3" s="566" customFormat="1"/>
    <row r="10022" spans="1:3" s="566" customFormat="1"/>
    <row r="10023" spans="1:3" s="566" customFormat="1"/>
    <row r="10024" spans="1:3" s="566" customFormat="1"/>
    <row r="10025" spans="1:3" s="566" customFormat="1"/>
    <row r="10026" spans="1:3" s="566" customFormat="1"/>
    <row r="10027" spans="1:3" s="566" customFormat="1"/>
    <row r="10028" spans="1:3" s="566" customFormat="1"/>
    <row r="10029" spans="1:3" s="566" customFormat="1"/>
    <row r="10030" spans="1:3" s="566" customFormat="1"/>
    <row r="10031" spans="1:3" s="566" customFormat="1"/>
    <row r="10032" spans="1:3" s="566" customFormat="1"/>
    <row r="10033" spans="1:3" s="566" customFormat="1"/>
    <row r="10034" spans="1:3" s="566" customFormat="1"/>
    <row r="10035" spans="1:3" s="566" customFormat="1"/>
    <row r="10036" spans="1:3" s="566" customFormat="1"/>
    <row r="10037" spans="1:3" s="566" customFormat="1"/>
    <row r="10038" spans="1:3" s="566" customFormat="1"/>
    <row r="10039" spans="1:3" s="566" customFormat="1"/>
    <row r="10040" spans="1:3" s="566" customFormat="1"/>
    <row r="10041" spans="1:3" s="566" customFormat="1"/>
    <row r="10042" spans="1:3" s="566" customFormat="1"/>
    <row r="10043" spans="1:3" s="566" customFormat="1"/>
    <row r="10044" spans="1:3" s="566" customFormat="1"/>
    <row r="10045" spans="1:3" s="566" customFormat="1"/>
    <row r="10046" spans="1:3" s="566" customFormat="1"/>
    <row r="10047" spans="1:3" s="566" customFormat="1"/>
    <row r="10048" spans="1:3" s="566" customFormat="1"/>
    <row r="10049" spans="1:3" s="566" customFormat="1"/>
    <row r="10050" spans="1:3" s="566" customFormat="1"/>
    <row r="10051" spans="1:3" s="566" customFormat="1"/>
    <row r="10052" spans="1:3" s="566" customFormat="1"/>
    <row r="10053" spans="1:3" s="566" customFormat="1"/>
    <row r="10054" spans="1:3" s="566" customFormat="1"/>
    <row r="10055" spans="1:3" s="566" customFormat="1"/>
    <row r="10056" spans="1:3" s="566" customFormat="1"/>
    <row r="10057" spans="1:3" s="566" customFormat="1"/>
    <row r="10058" spans="1:3" s="566" customFormat="1"/>
    <row r="10059" spans="1:3" s="566" customFormat="1"/>
    <row r="10060" spans="1:3" s="566" customFormat="1"/>
    <row r="10061" spans="1:3" s="566" customFormat="1"/>
    <row r="10062" spans="1:3" s="566" customFormat="1"/>
    <row r="10063" spans="1:3" s="566" customFormat="1"/>
    <row r="10064" spans="1:3" s="566" customFormat="1"/>
    <row r="10065" spans="1:3" s="566" customFormat="1"/>
    <row r="10066" spans="1:3" s="566" customFormat="1"/>
    <row r="10067" spans="1:3" s="566" customFormat="1"/>
    <row r="10068" spans="1:3" s="566" customFormat="1"/>
    <row r="10069" spans="1:3" s="566" customFormat="1"/>
    <row r="10070" spans="1:3" s="566" customFormat="1"/>
    <row r="10071" spans="1:3" s="566" customFormat="1"/>
    <row r="10072" spans="1:3" s="566" customFormat="1"/>
    <row r="10073" spans="1:3" s="566" customFormat="1"/>
    <row r="10074" spans="1:3" s="566" customFormat="1"/>
    <row r="10075" spans="1:3" s="566" customFormat="1"/>
    <row r="10076" spans="1:3" s="566" customFormat="1"/>
    <row r="10077" spans="1:3" s="566" customFormat="1"/>
    <row r="10078" spans="1:3" s="566" customFormat="1"/>
    <row r="10079" spans="1:3" s="566" customFormat="1"/>
    <row r="10080" spans="1:3" s="566" customFormat="1"/>
    <row r="10081" spans="1:3" s="566" customFormat="1"/>
    <row r="10082" spans="1:3" s="566" customFormat="1"/>
    <row r="10083" spans="1:3" s="566" customFormat="1"/>
    <row r="10084" spans="1:3" s="566" customFormat="1"/>
    <row r="10085" spans="1:3" s="566" customFormat="1"/>
    <row r="10086" spans="1:3" s="566" customFormat="1"/>
    <row r="10087" spans="1:3" s="566" customFormat="1"/>
    <row r="10088" spans="1:3" s="566" customFormat="1"/>
    <row r="10089" spans="1:3" s="566" customFormat="1"/>
    <row r="10090" spans="1:3" s="566" customFormat="1"/>
    <row r="10091" spans="1:3" s="566" customFormat="1"/>
    <row r="10092" spans="1:3" s="566" customFormat="1"/>
    <row r="10093" spans="1:3" s="566" customFormat="1"/>
    <row r="10094" spans="1:3" s="566" customFormat="1"/>
    <row r="10095" spans="1:3" s="566" customFormat="1"/>
    <row r="10096" spans="1:3" s="566" customFormat="1"/>
    <row r="10097" spans="1:3" s="566" customFormat="1"/>
    <row r="10098" spans="1:3" s="566" customFormat="1"/>
    <row r="10099" spans="1:3" s="566" customFormat="1"/>
    <row r="10100" spans="1:3" s="566" customFormat="1"/>
    <row r="10101" spans="1:3" s="566" customFormat="1"/>
    <row r="10102" spans="1:3" s="566" customFormat="1"/>
    <row r="10103" spans="1:3" s="566" customFormat="1"/>
    <row r="10104" spans="1:3" s="566" customFormat="1"/>
    <row r="10105" spans="1:3" s="566" customFormat="1"/>
    <row r="10106" spans="1:3" s="566" customFormat="1"/>
    <row r="10107" spans="1:3" s="566" customFormat="1"/>
    <row r="10108" spans="1:3" s="566" customFormat="1"/>
    <row r="10109" spans="1:3" s="566" customFormat="1"/>
    <row r="10110" spans="1:3" s="566" customFormat="1"/>
    <row r="10111" spans="1:3" s="566" customFormat="1"/>
    <row r="10112" spans="1:3" s="566" customFormat="1"/>
    <row r="10113" spans="1:3" s="566" customFormat="1"/>
    <row r="10114" spans="1:3" s="566" customFormat="1"/>
    <row r="10115" spans="1:3" s="566" customFormat="1"/>
    <row r="10116" spans="1:3" s="566" customFormat="1"/>
    <row r="10117" spans="1:3" s="566" customFormat="1"/>
    <row r="10118" spans="1:3" s="566" customFormat="1"/>
    <row r="10119" spans="1:3" s="566" customFormat="1"/>
    <row r="10120" spans="1:3" s="566" customFormat="1"/>
    <row r="10121" spans="1:3" s="566" customFormat="1"/>
    <row r="10122" spans="1:3" s="566" customFormat="1"/>
    <row r="10123" spans="1:3" s="566" customFormat="1"/>
    <row r="10124" spans="1:3" s="566" customFormat="1"/>
    <row r="10125" spans="1:3" s="566" customFormat="1"/>
    <row r="10126" spans="1:3" s="566" customFormat="1"/>
    <row r="10127" spans="1:3" s="566" customFormat="1"/>
    <row r="10128" spans="1:3" s="566" customFormat="1"/>
    <row r="10129" spans="1:3" s="566" customFormat="1"/>
    <row r="10130" spans="1:3" s="566" customFormat="1"/>
    <row r="10131" spans="1:3" s="566" customFormat="1"/>
    <row r="10132" spans="1:3" s="566" customFormat="1"/>
    <row r="10133" spans="1:3" s="566" customFormat="1"/>
    <row r="10134" spans="1:3" s="566" customFormat="1"/>
    <row r="10135" spans="1:3" s="566" customFormat="1"/>
    <row r="10136" spans="1:3" s="566" customFormat="1"/>
    <row r="10137" spans="1:3" s="566" customFormat="1"/>
    <row r="10138" spans="1:3" s="566" customFormat="1"/>
    <row r="10139" spans="1:3" s="566" customFormat="1"/>
    <row r="10140" spans="1:3" s="566" customFormat="1"/>
    <row r="10141" spans="1:3" s="566" customFormat="1"/>
    <row r="10142" spans="1:3" s="566" customFormat="1"/>
    <row r="10143" spans="1:3" s="566" customFormat="1"/>
    <row r="10144" spans="1:3" s="566" customFormat="1"/>
    <row r="10145" spans="1:3" s="566" customFormat="1"/>
    <row r="10146" spans="1:3" s="566" customFormat="1"/>
    <row r="10147" spans="1:3" s="566" customFormat="1"/>
    <row r="10148" spans="1:3" s="566" customFormat="1"/>
    <row r="10149" spans="1:3" s="566" customFormat="1"/>
    <row r="10150" spans="1:3" s="566" customFormat="1"/>
    <row r="10151" spans="1:3" s="566" customFormat="1"/>
    <row r="10152" spans="1:3" s="566" customFormat="1"/>
    <row r="10153" spans="1:3" s="566" customFormat="1"/>
    <row r="10154" spans="1:3" s="566" customFormat="1"/>
    <row r="10155" spans="1:3" s="566" customFormat="1"/>
    <row r="10156" spans="1:3" s="566" customFormat="1"/>
    <row r="10157" spans="1:3" s="566" customFormat="1"/>
    <row r="10158" spans="1:3" s="566" customFormat="1"/>
    <row r="10159" spans="1:3" s="566" customFormat="1"/>
    <row r="10160" spans="1:3" s="566" customFormat="1"/>
    <row r="10161" spans="1:3" s="566" customFormat="1"/>
    <row r="10162" spans="1:3" s="566" customFormat="1"/>
    <row r="10163" spans="1:3" s="566" customFormat="1"/>
    <row r="10164" spans="1:3" s="566" customFormat="1"/>
    <row r="10165" spans="1:3" s="566" customFormat="1"/>
    <row r="10166" spans="1:3" s="566" customFormat="1"/>
    <row r="10167" spans="1:3" s="566" customFormat="1"/>
    <row r="10168" spans="1:3" s="566" customFormat="1"/>
    <row r="10169" spans="1:3" s="566" customFormat="1"/>
    <row r="10170" spans="1:3" s="566" customFormat="1"/>
    <row r="10171" spans="1:3" s="566" customFormat="1"/>
    <row r="10172" spans="1:3" s="566" customFormat="1"/>
    <row r="10173" spans="1:3" s="566" customFormat="1"/>
    <row r="10174" spans="1:3" s="566" customFormat="1"/>
    <row r="10175" spans="1:3" s="566" customFormat="1"/>
    <row r="10176" spans="1:3" s="566" customFormat="1"/>
    <row r="10177" spans="1:3" s="566" customFormat="1"/>
    <row r="10178" spans="1:3" s="566" customFormat="1"/>
    <row r="10179" spans="1:3" s="566" customFormat="1"/>
    <row r="10180" spans="1:3" s="566" customFormat="1"/>
    <row r="10181" spans="1:3" s="566" customFormat="1"/>
    <row r="10182" spans="1:3" s="566" customFormat="1"/>
    <row r="10183" spans="1:3" s="566" customFormat="1"/>
    <row r="10184" spans="1:3" s="566" customFormat="1"/>
    <row r="10185" spans="1:3" s="566" customFormat="1"/>
    <row r="10186" spans="1:3" s="566" customFormat="1"/>
    <row r="10187" spans="1:3" s="566" customFormat="1"/>
    <row r="10188" spans="1:3" s="566" customFormat="1"/>
    <row r="10189" spans="1:3" s="566" customFormat="1"/>
    <row r="10190" spans="1:3" s="566" customFormat="1"/>
    <row r="10191" spans="1:3" s="566" customFormat="1"/>
    <row r="10192" spans="1:3" s="566" customFormat="1"/>
    <row r="10193" spans="1:3" s="566" customFormat="1"/>
    <row r="10194" spans="1:3" s="566" customFormat="1"/>
    <row r="10195" spans="1:3" s="566" customFormat="1"/>
    <row r="10196" spans="1:3" s="566" customFormat="1"/>
    <row r="10197" spans="1:3" s="566" customFormat="1"/>
    <row r="10198" spans="1:3" s="566" customFormat="1"/>
    <row r="10199" spans="1:3" s="566" customFormat="1"/>
    <row r="10200" spans="1:3" s="566" customFormat="1"/>
    <row r="10201" spans="1:3" s="566" customFormat="1"/>
    <row r="10202" spans="1:3" s="566" customFormat="1"/>
    <row r="10203" spans="1:3" s="566" customFormat="1"/>
    <row r="10204" spans="1:3" s="566" customFormat="1"/>
    <row r="10205" spans="1:3" s="566" customFormat="1"/>
    <row r="10206" spans="1:3" s="566" customFormat="1"/>
    <row r="10207" spans="1:3" s="566" customFormat="1"/>
    <row r="10208" spans="1:3" s="566" customFormat="1"/>
    <row r="10209" spans="1:3" s="566" customFormat="1"/>
    <row r="10210" spans="1:3" s="566" customFormat="1"/>
    <row r="10211" spans="1:3" s="566" customFormat="1"/>
    <row r="10212" spans="1:3" s="566" customFormat="1"/>
    <row r="10213" spans="1:3" s="566" customFormat="1"/>
    <row r="10214" spans="1:3" s="566" customFormat="1"/>
    <row r="10215" spans="1:3" s="566" customFormat="1"/>
    <row r="10216" spans="1:3" s="566" customFormat="1"/>
    <row r="10217" spans="1:3" s="566" customFormat="1"/>
    <row r="10218" spans="1:3" s="566" customFormat="1"/>
    <row r="10219" spans="1:3" s="566" customFormat="1"/>
    <row r="10220" spans="1:3" s="566" customFormat="1"/>
    <row r="10221" spans="1:3" s="566" customFormat="1"/>
    <row r="10222" spans="1:3" s="566" customFormat="1"/>
    <row r="10223" spans="1:3" s="566" customFormat="1"/>
    <row r="10224" spans="1:3" s="566" customFormat="1"/>
    <row r="10225" spans="1:3" s="566" customFormat="1"/>
    <row r="10226" spans="1:3" s="566" customFormat="1"/>
    <row r="10227" spans="1:3" s="566" customFormat="1"/>
    <row r="10228" spans="1:3" s="566" customFormat="1"/>
    <row r="10229" spans="1:3" s="566" customFormat="1"/>
    <row r="10230" spans="1:3" s="566" customFormat="1"/>
    <row r="10231" spans="1:3" s="566" customFormat="1"/>
    <row r="10232" spans="1:3" s="566" customFormat="1"/>
    <row r="10233" spans="1:3" s="566" customFormat="1"/>
    <row r="10234" spans="1:3" s="566" customFormat="1"/>
    <row r="10235" spans="1:3" s="566" customFormat="1"/>
    <row r="10236" spans="1:3" s="566" customFormat="1"/>
    <row r="10237" spans="1:3" s="566" customFormat="1"/>
    <row r="10238" spans="1:3" s="566" customFormat="1"/>
    <row r="10239" spans="1:3" s="566" customFormat="1"/>
    <row r="10240" spans="1:3" s="566" customFormat="1"/>
    <row r="10241" spans="1:3" s="566" customFormat="1"/>
    <row r="10242" spans="1:3" s="566" customFormat="1"/>
    <row r="10243" spans="1:3" s="566" customFormat="1"/>
    <row r="10244" spans="1:3" s="566" customFormat="1"/>
    <row r="10245" spans="1:3" s="566" customFormat="1"/>
    <row r="10246" spans="1:3" s="566" customFormat="1"/>
    <row r="10247" spans="1:3" s="566" customFormat="1"/>
    <row r="10248" spans="1:3" s="566" customFormat="1"/>
    <row r="10249" spans="1:3" s="566" customFormat="1"/>
    <row r="10250" spans="1:3" s="566" customFormat="1"/>
    <row r="10251" spans="1:3" s="566" customFormat="1"/>
    <row r="10252" spans="1:3" s="566" customFormat="1"/>
    <row r="10253" spans="1:3" s="566" customFormat="1"/>
    <row r="10254" spans="1:3" s="566" customFormat="1"/>
    <row r="10255" spans="1:3" s="566" customFormat="1"/>
    <row r="10256" spans="1:3" s="566" customFormat="1"/>
    <row r="10257" spans="1:3" s="566" customFormat="1"/>
    <row r="10258" spans="1:3" s="566" customFormat="1"/>
    <row r="10259" spans="1:3" s="566" customFormat="1"/>
    <row r="10260" spans="1:3" s="566" customFormat="1"/>
    <row r="10261" spans="1:3" s="566" customFormat="1"/>
    <row r="10262" spans="1:3" s="566" customFormat="1"/>
    <row r="10263" spans="1:3" s="566" customFormat="1"/>
    <row r="10264" spans="1:3" s="566" customFormat="1"/>
    <row r="10265" spans="1:3" s="566" customFormat="1"/>
    <row r="10266" spans="1:3" s="566" customFormat="1"/>
    <row r="10267" spans="1:3" s="566" customFormat="1"/>
    <row r="10268" spans="1:3" s="566" customFormat="1"/>
    <row r="10269" spans="1:3" s="566" customFormat="1"/>
    <row r="10270" spans="1:3" s="566" customFormat="1"/>
    <row r="10271" spans="1:3" s="566" customFormat="1"/>
    <row r="10272" spans="1:3" s="566" customFormat="1"/>
    <row r="10273" spans="1:3" s="566" customFormat="1"/>
    <row r="10274" spans="1:3" s="566" customFormat="1"/>
    <row r="10275" spans="1:3" s="566" customFormat="1"/>
    <row r="10276" spans="1:3" s="566" customFormat="1"/>
    <row r="10277" spans="1:3" s="566" customFormat="1"/>
    <row r="10278" spans="1:3" s="566" customFormat="1"/>
    <row r="10279" spans="1:3" s="566" customFormat="1"/>
    <row r="10280" spans="1:3" s="566" customFormat="1"/>
    <row r="10281" spans="1:3" s="566" customFormat="1"/>
    <row r="10282" spans="1:3" s="566" customFormat="1"/>
    <row r="10283" spans="1:3" s="566" customFormat="1"/>
    <row r="10284" spans="1:3" s="566" customFormat="1"/>
    <row r="10285" spans="1:3" s="566" customFormat="1"/>
    <row r="10286" spans="1:3" s="566" customFormat="1"/>
    <row r="10287" spans="1:3" s="566" customFormat="1"/>
    <row r="10288" spans="1:3" s="566" customFormat="1"/>
    <row r="10289" spans="1:3" s="566" customFormat="1"/>
    <row r="10290" spans="1:3" s="566" customFormat="1"/>
    <row r="10291" spans="1:3" s="566" customFormat="1"/>
    <row r="10292" spans="1:3" s="566" customFormat="1"/>
    <row r="10293" spans="1:3" s="566" customFormat="1"/>
    <row r="10294" spans="1:3" s="566" customFormat="1"/>
    <row r="10295" spans="1:3" s="566" customFormat="1"/>
    <row r="10296" spans="1:3" s="566" customFormat="1"/>
    <row r="10297" spans="1:3" s="566" customFormat="1"/>
    <row r="10298" spans="1:3" s="566" customFormat="1"/>
    <row r="10299" spans="1:3" s="566" customFormat="1"/>
    <row r="10300" spans="1:3" s="566" customFormat="1"/>
    <row r="10301" spans="1:3" s="566" customFormat="1"/>
    <row r="10302" spans="1:3" s="566" customFormat="1"/>
    <row r="10303" spans="1:3" s="566" customFormat="1"/>
    <row r="10304" spans="1:3" s="566" customFormat="1"/>
    <row r="10305" spans="1:3" s="566" customFormat="1"/>
    <row r="10306" spans="1:3" s="566" customFormat="1"/>
    <row r="10307" spans="1:3" s="566" customFormat="1"/>
    <row r="10308" spans="1:3" s="566" customFormat="1"/>
    <row r="10309" spans="1:3" s="566" customFormat="1"/>
    <row r="10310" spans="1:3" s="566" customFormat="1"/>
    <row r="10311" spans="1:3" s="566" customFormat="1"/>
    <row r="10312" spans="1:3" s="566" customFormat="1"/>
    <row r="10313" spans="1:3" s="566" customFormat="1"/>
    <row r="10314" spans="1:3" s="566" customFormat="1"/>
    <row r="10315" spans="1:3" s="566" customFormat="1"/>
    <row r="10316" spans="1:3" s="566" customFormat="1"/>
    <row r="10317" spans="1:3" s="566" customFormat="1"/>
    <row r="10318" spans="1:3" s="566" customFormat="1"/>
    <row r="10319" spans="1:3" s="566" customFormat="1"/>
    <row r="10320" spans="1:3" s="566" customFormat="1"/>
    <row r="10321" spans="1:3" s="566" customFormat="1"/>
    <row r="10322" spans="1:3" s="566" customFormat="1"/>
    <row r="10323" spans="1:3" s="566" customFormat="1"/>
    <row r="10324" spans="1:3" s="566" customFormat="1"/>
    <row r="10325" spans="1:3" s="566" customFormat="1"/>
    <row r="10326" spans="1:3" s="566" customFormat="1"/>
    <row r="10327" spans="1:3" s="566" customFormat="1"/>
    <row r="10328" spans="1:3" s="566" customFormat="1"/>
    <row r="10329" spans="1:3" s="566" customFormat="1"/>
    <row r="10330" spans="1:3" s="566" customFormat="1"/>
    <row r="10331" spans="1:3" s="566" customFormat="1"/>
    <row r="10332" spans="1:3" s="566" customFormat="1"/>
    <row r="10333" spans="1:3" s="566" customFormat="1"/>
    <row r="10334" spans="1:3" s="566" customFormat="1"/>
    <row r="10335" spans="1:3" s="566" customFormat="1"/>
    <row r="10336" spans="1:3" s="566" customFormat="1"/>
    <row r="10337" spans="1:3" s="566" customFormat="1"/>
    <row r="10338" spans="1:3" s="566" customFormat="1"/>
    <row r="10339" spans="1:3" s="566" customFormat="1"/>
    <row r="10340" spans="1:3" s="566" customFormat="1"/>
    <row r="10341" spans="1:3" s="566" customFormat="1"/>
    <row r="10342" spans="1:3" s="566" customFormat="1"/>
    <row r="10343" spans="1:3" s="566" customFormat="1"/>
    <row r="10344" spans="1:3" s="566" customFormat="1"/>
    <row r="10345" spans="1:3" s="566" customFormat="1"/>
    <row r="10346" spans="1:3" s="566" customFormat="1"/>
    <row r="10347" spans="1:3" s="566" customFormat="1"/>
    <row r="10348" spans="1:3" s="566" customFormat="1"/>
    <row r="10349" spans="1:3" s="566" customFormat="1"/>
    <row r="10350" spans="1:3" s="566" customFormat="1"/>
    <row r="10351" spans="1:3" s="566" customFormat="1"/>
    <row r="10352" spans="1:3" s="566" customFormat="1"/>
    <row r="10353" spans="1:3" s="566" customFormat="1"/>
    <row r="10354" spans="1:3" s="566" customFormat="1"/>
    <row r="10355" spans="1:3" s="566" customFormat="1"/>
    <row r="10356" spans="1:3" s="566" customFormat="1"/>
    <row r="10357" spans="1:3" s="566" customFormat="1"/>
    <row r="10358" spans="1:3" s="566" customFormat="1"/>
    <row r="10359" spans="1:3" s="566" customFormat="1"/>
    <row r="10360" spans="1:3" s="566" customFormat="1"/>
    <row r="10361" spans="1:3" s="566" customFormat="1"/>
    <row r="10362" spans="1:3" s="566" customFormat="1"/>
    <row r="10363" spans="1:3" s="566" customFormat="1"/>
    <row r="10364" spans="1:3" s="566" customFormat="1"/>
    <row r="10365" spans="1:3" s="566" customFormat="1"/>
    <row r="10366" spans="1:3" s="566" customFormat="1"/>
    <row r="10367" spans="1:3" s="566" customFormat="1"/>
    <row r="10368" spans="1:3" s="566" customFormat="1"/>
    <row r="10369" spans="1:3" s="566" customFormat="1"/>
    <row r="10370" spans="1:3" s="566" customFormat="1"/>
    <row r="10371" spans="1:3" s="566" customFormat="1"/>
    <row r="10372" spans="1:3" s="566" customFormat="1"/>
    <row r="10373" spans="1:3" s="566" customFormat="1"/>
    <row r="10374" spans="1:3" s="566" customFormat="1"/>
    <row r="10375" spans="1:3" s="566" customFormat="1"/>
    <row r="10376" spans="1:3" s="566" customFormat="1"/>
    <row r="10377" spans="1:3" s="566" customFormat="1"/>
    <row r="10378" spans="1:3" s="566" customFormat="1"/>
    <row r="10379" spans="1:3" s="566" customFormat="1"/>
    <row r="10380" spans="1:3" s="566" customFormat="1"/>
    <row r="10381" spans="1:3" s="566" customFormat="1"/>
    <row r="10382" spans="1:3" s="566" customFormat="1"/>
    <row r="10383" spans="1:3" s="566" customFormat="1"/>
    <row r="10384" spans="1:3" s="566" customFormat="1"/>
    <row r="10385" spans="1:3" s="566" customFormat="1"/>
    <row r="10386" spans="1:3" s="566" customFormat="1"/>
    <row r="10387" spans="1:3" s="566" customFormat="1"/>
    <row r="10388" spans="1:3" s="566" customFormat="1"/>
    <row r="10389" spans="1:3" s="566" customFormat="1"/>
    <row r="10390" spans="1:3" s="566" customFormat="1"/>
    <row r="10391" spans="1:3" s="566" customFormat="1"/>
    <row r="10392" spans="1:3" s="566" customFormat="1"/>
    <row r="10393" spans="1:3" s="566" customFormat="1"/>
    <row r="10394" spans="1:3" s="566" customFormat="1"/>
    <row r="10395" spans="1:3" s="566" customFormat="1"/>
    <row r="10396" spans="1:3" s="566" customFormat="1"/>
    <row r="10397" spans="1:3" s="566" customFormat="1"/>
    <row r="10398" spans="1:3" s="566" customFormat="1"/>
    <row r="10399" spans="1:3" s="566" customFormat="1"/>
    <row r="10400" spans="1:3" s="566" customFormat="1"/>
    <row r="10401" spans="1:3" s="566" customFormat="1"/>
    <row r="10402" spans="1:3" s="566" customFormat="1"/>
    <row r="10403" spans="1:3" s="566" customFormat="1"/>
    <row r="10404" spans="1:3" s="566" customFormat="1"/>
    <row r="10405" spans="1:3" s="566" customFormat="1"/>
    <row r="10406" spans="1:3" s="566" customFormat="1"/>
    <row r="10407" spans="1:3" s="566" customFormat="1"/>
    <row r="10408" spans="1:3" s="566" customFormat="1"/>
    <row r="10409" spans="1:3" s="566" customFormat="1"/>
    <row r="10410" spans="1:3" s="566" customFormat="1"/>
    <row r="10411" spans="1:3" s="566" customFormat="1"/>
    <row r="10412" spans="1:3" s="566" customFormat="1"/>
    <row r="10413" spans="1:3" s="566" customFormat="1"/>
    <row r="10414" spans="1:3" s="566" customFormat="1"/>
    <row r="10415" spans="1:3" s="566" customFormat="1"/>
    <row r="10416" spans="1:3" s="566" customFormat="1"/>
    <row r="10417" spans="1:3" s="566" customFormat="1"/>
    <row r="10418" spans="1:3" s="566" customFormat="1"/>
    <row r="10419" spans="1:3" s="566" customFormat="1"/>
    <row r="10420" spans="1:3" s="566" customFormat="1"/>
    <row r="10421" spans="1:3" s="566" customFormat="1"/>
    <row r="10422" spans="1:3" s="566" customFormat="1"/>
    <row r="10423" spans="1:3" s="566" customFormat="1"/>
    <row r="10424" spans="1:3" s="566" customFormat="1"/>
    <row r="10425" spans="1:3" s="566" customFormat="1"/>
    <row r="10426" spans="1:3" s="566" customFormat="1"/>
    <row r="10427" spans="1:3" s="566" customFormat="1"/>
    <row r="10428" spans="1:3" s="566" customFormat="1"/>
    <row r="10429" spans="1:3" s="566" customFormat="1"/>
    <row r="10430" spans="1:3" s="566" customFormat="1"/>
    <row r="10431" spans="1:3" s="566" customFormat="1"/>
    <row r="10432" spans="1:3" s="566" customFormat="1"/>
    <row r="10433" spans="1:3" s="566" customFormat="1"/>
    <row r="10434" spans="1:3" s="566" customFormat="1"/>
    <row r="10435" spans="1:3" s="566" customFormat="1"/>
    <row r="10436" spans="1:3" s="566" customFormat="1"/>
    <row r="10437" spans="1:3" s="566" customFormat="1"/>
    <row r="10438" spans="1:3" s="566" customFormat="1"/>
    <row r="10439" spans="1:3" s="566" customFormat="1"/>
    <row r="10440" spans="1:3" s="566" customFormat="1"/>
    <row r="10441" spans="1:3" s="566" customFormat="1"/>
    <row r="10442" spans="1:3" s="566" customFormat="1"/>
    <row r="10443" spans="1:3" s="566" customFormat="1"/>
    <row r="10444" spans="1:3" s="566" customFormat="1"/>
    <row r="10445" spans="1:3" s="566" customFormat="1"/>
    <row r="10446" spans="1:3" s="566" customFormat="1"/>
    <row r="10447" spans="1:3" s="566" customFormat="1"/>
    <row r="10448" spans="1:3" s="566" customFormat="1"/>
    <row r="10449" spans="1:3" s="566" customFormat="1"/>
    <row r="10450" spans="1:3" s="566" customFormat="1"/>
    <row r="10451" spans="1:3" s="566" customFormat="1"/>
    <row r="10452" spans="1:3" s="566" customFormat="1"/>
    <row r="10453" spans="1:3" s="566" customFormat="1"/>
    <row r="10454" spans="1:3" s="566" customFormat="1"/>
    <row r="10455" spans="1:3" s="566" customFormat="1"/>
    <row r="10456" spans="1:3" s="566" customFormat="1"/>
    <row r="10457" spans="1:3" s="566" customFormat="1"/>
    <row r="10458" spans="1:3" s="566" customFormat="1"/>
    <row r="10459" spans="1:3" s="566" customFormat="1"/>
    <row r="10460" spans="1:3" s="566" customFormat="1"/>
    <row r="10461" spans="1:3" s="566" customFormat="1"/>
    <row r="10462" spans="1:3" s="566" customFormat="1"/>
    <row r="10463" spans="1:3" s="566" customFormat="1"/>
    <row r="10464" spans="1:3" s="566" customFormat="1"/>
    <row r="10465" spans="1:3" s="566" customFormat="1"/>
    <row r="10466" spans="1:3" s="566" customFormat="1"/>
    <row r="10467" spans="1:3" s="566" customFormat="1"/>
    <row r="10468" spans="1:3" s="566" customFormat="1"/>
    <row r="10469" spans="1:3" s="566" customFormat="1"/>
    <row r="10470" spans="1:3" s="566" customFormat="1"/>
    <row r="10471" spans="1:3" s="566" customFormat="1"/>
    <row r="10472" spans="1:3" s="566" customFormat="1"/>
    <row r="10473" spans="1:3" s="566" customFormat="1"/>
    <row r="10474" spans="1:3" s="566" customFormat="1"/>
    <row r="10475" spans="1:3" s="566" customFormat="1"/>
    <row r="10476" spans="1:3" s="566" customFormat="1"/>
    <row r="10477" spans="1:3" s="566" customFormat="1"/>
    <row r="10478" spans="1:3" s="566" customFormat="1"/>
    <row r="10479" spans="1:3" s="566" customFormat="1"/>
    <row r="10480" spans="1:3" s="566" customFormat="1"/>
    <row r="10481" spans="1:3" s="566" customFormat="1"/>
    <row r="10482" spans="1:3" s="566" customFormat="1"/>
    <row r="10483" spans="1:3" s="566" customFormat="1"/>
    <row r="10484" spans="1:3" s="566" customFormat="1"/>
    <row r="10485" spans="1:3" s="566" customFormat="1"/>
    <row r="10486" spans="1:3" s="566" customFormat="1"/>
    <row r="10487" spans="1:3" s="566" customFormat="1"/>
    <row r="10488" spans="1:3" s="566" customFormat="1"/>
    <row r="10489" spans="1:3" s="566" customFormat="1"/>
    <row r="10490" spans="1:3" s="566" customFormat="1"/>
    <row r="10491" spans="1:3" s="566" customFormat="1"/>
    <row r="10492" spans="1:3" s="566" customFormat="1"/>
    <row r="10493" spans="1:3" s="566" customFormat="1"/>
    <row r="10494" spans="1:3" s="566" customFormat="1"/>
    <row r="10495" spans="1:3" s="566" customFormat="1"/>
    <row r="10496" spans="1:3" s="566" customFormat="1"/>
    <row r="10497" spans="1:3" s="566" customFormat="1"/>
    <row r="10498" spans="1:3" s="566" customFormat="1"/>
    <row r="10499" spans="1:3" s="566" customFormat="1"/>
    <row r="10500" spans="1:3" s="566" customFormat="1"/>
    <row r="10501" spans="1:3" s="566" customFormat="1"/>
    <row r="10502" spans="1:3" s="566" customFormat="1"/>
    <row r="10503" spans="1:3" s="566" customFormat="1"/>
    <row r="10504" spans="1:3" s="566" customFormat="1"/>
    <row r="10505" spans="1:3" s="566" customFormat="1"/>
    <row r="10506" spans="1:3" s="566" customFormat="1"/>
    <row r="10507" spans="1:3" s="566" customFormat="1"/>
    <row r="10508" spans="1:3" s="566" customFormat="1"/>
    <row r="10509" spans="1:3" s="566" customFormat="1"/>
    <row r="10510" spans="1:3" s="566" customFormat="1"/>
    <row r="10511" spans="1:3" s="566" customFormat="1"/>
    <row r="10512" spans="1:3" s="566" customFormat="1"/>
    <row r="10513" spans="1:3" s="566" customFormat="1"/>
    <row r="10514" spans="1:3" s="566" customFormat="1"/>
    <row r="10515" spans="1:3" s="566" customFormat="1"/>
    <row r="10516" spans="1:3" s="566" customFormat="1"/>
    <row r="10517" spans="1:3" s="566" customFormat="1"/>
    <row r="10518" spans="1:3" s="566" customFormat="1"/>
    <row r="10519" spans="1:3" s="566" customFormat="1"/>
    <row r="10520" spans="1:3" s="566" customFormat="1"/>
    <row r="10521" spans="1:3" s="566" customFormat="1"/>
    <row r="10522" spans="1:3" s="566" customFormat="1"/>
    <row r="10523" spans="1:3" s="566" customFormat="1"/>
    <row r="10524" spans="1:3" s="566" customFormat="1"/>
    <row r="10525" spans="1:3" s="566" customFormat="1"/>
    <row r="10526" spans="1:3" s="566" customFormat="1"/>
    <row r="10527" spans="1:3" s="566" customFormat="1"/>
    <row r="10528" spans="1:3" s="566" customFormat="1"/>
    <row r="10529" spans="1:3" s="566" customFormat="1"/>
    <row r="10530" spans="1:3" s="566" customFormat="1"/>
    <row r="10531" spans="1:3" s="566" customFormat="1"/>
    <row r="10532" spans="1:3" s="566" customFormat="1"/>
    <row r="10533" spans="1:3" s="566" customFormat="1"/>
    <row r="10534" spans="1:3" s="566" customFormat="1"/>
    <row r="10535" spans="1:3" s="566" customFormat="1"/>
    <row r="10536" spans="1:3" s="566" customFormat="1"/>
    <row r="10537" spans="1:3" s="566" customFormat="1"/>
    <row r="10538" spans="1:3" s="566" customFormat="1"/>
    <row r="10539" spans="1:3" s="566" customFormat="1"/>
    <row r="10540" spans="1:3" s="566" customFormat="1"/>
    <row r="10541" spans="1:3" s="566" customFormat="1"/>
    <row r="10542" spans="1:3" s="566" customFormat="1"/>
    <row r="10543" spans="1:3" s="566" customFormat="1"/>
    <row r="10544" spans="1:3" s="566" customFormat="1"/>
    <row r="10545" spans="1:3" s="566" customFormat="1"/>
    <row r="10546" spans="1:3" s="566" customFormat="1"/>
    <row r="10547" spans="1:3" s="566" customFormat="1"/>
    <row r="10548" spans="1:3" s="566" customFormat="1"/>
    <row r="10549" spans="1:3" s="566" customFormat="1"/>
    <row r="10550" spans="1:3" s="566" customFormat="1"/>
    <row r="10551" spans="1:3" s="566" customFormat="1"/>
    <row r="10552" spans="1:3" s="566" customFormat="1"/>
    <row r="10553" spans="1:3" s="566" customFormat="1"/>
    <row r="10554" spans="1:3" s="566" customFormat="1"/>
    <row r="10555" spans="1:3" s="566" customFormat="1"/>
    <row r="10556" spans="1:3" s="566" customFormat="1"/>
    <row r="10557" spans="1:3" s="566" customFormat="1"/>
    <row r="10558" spans="1:3" s="566" customFormat="1"/>
    <row r="10559" spans="1:3" s="566" customFormat="1"/>
    <row r="10560" spans="1:3" s="566" customFormat="1"/>
    <row r="10561" spans="1:3" s="566" customFormat="1"/>
    <row r="10562" spans="1:3" s="566" customFormat="1"/>
    <row r="10563" spans="1:3" s="566" customFormat="1"/>
    <row r="10564" spans="1:3" s="566" customFormat="1"/>
    <row r="10565" spans="1:3" s="566" customFormat="1"/>
    <row r="10566" spans="1:3" s="566" customFormat="1"/>
    <row r="10567" spans="1:3" s="566" customFormat="1"/>
    <row r="10568" spans="1:3" s="566" customFormat="1"/>
    <row r="10569" spans="1:3" s="566" customFormat="1"/>
    <row r="10570" spans="1:3" s="566" customFormat="1"/>
    <row r="10571" spans="1:3" s="566" customFormat="1"/>
    <row r="10572" spans="1:3" s="566" customFormat="1"/>
    <row r="10573" spans="1:3" s="566" customFormat="1"/>
    <row r="10574" spans="1:3" s="566" customFormat="1"/>
    <row r="10575" spans="1:3" s="566" customFormat="1"/>
    <row r="10576" spans="1:3" s="566" customFormat="1"/>
    <row r="10577" spans="1:3" s="566" customFormat="1"/>
    <row r="10578" spans="1:3" s="566" customFormat="1"/>
    <row r="10579" spans="1:3" s="566" customFormat="1"/>
    <row r="10580" spans="1:3" s="566" customFormat="1"/>
    <row r="10581" spans="1:3" s="566" customFormat="1"/>
    <row r="10582" spans="1:3" s="566" customFormat="1"/>
    <row r="10583" spans="1:3" s="566" customFormat="1"/>
    <row r="10584" spans="1:3" s="566" customFormat="1"/>
    <row r="10585" spans="1:3" s="566" customFormat="1"/>
    <row r="10586" spans="1:3" s="566" customFormat="1"/>
    <row r="10587" spans="1:3" s="566" customFormat="1"/>
    <row r="10588" spans="1:3" s="566" customFormat="1"/>
    <row r="10589" spans="1:3" s="566" customFormat="1"/>
    <row r="10590" spans="1:3" s="566" customFormat="1"/>
    <row r="10591" spans="1:3" s="566" customFormat="1"/>
    <row r="10592" spans="1:3" s="566" customFormat="1"/>
    <row r="10593" spans="1:3" s="566" customFormat="1"/>
    <row r="10594" spans="1:3" s="566" customFormat="1"/>
    <row r="10595" spans="1:3" s="566" customFormat="1"/>
    <row r="10596" spans="1:3" s="566" customFormat="1"/>
    <row r="10597" spans="1:3" s="566" customFormat="1"/>
    <row r="10598" spans="1:3" s="566" customFormat="1"/>
    <row r="10599" spans="1:3" s="566" customFormat="1"/>
    <row r="10600" spans="1:3" s="566" customFormat="1"/>
    <row r="10601" spans="1:3" s="566" customFormat="1"/>
    <row r="10602" spans="1:3" s="566" customFormat="1"/>
    <row r="10603" spans="1:3" s="566" customFormat="1"/>
    <row r="10604" spans="1:3" s="566" customFormat="1"/>
    <row r="10605" spans="1:3" s="566" customFormat="1"/>
    <row r="10606" spans="1:3" s="566" customFormat="1"/>
    <row r="10607" spans="1:3" s="566" customFormat="1"/>
    <row r="10608" spans="1:3" s="566" customFormat="1"/>
    <row r="10609" spans="1:3" s="566" customFormat="1"/>
    <row r="10610" spans="1:3" s="566" customFormat="1"/>
    <row r="10611" spans="1:3" s="566" customFormat="1"/>
    <row r="10612" spans="1:3" s="566" customFormat="1"/>
    <row r="10613" spans="1:3" s="566" customFormat="1"/>
    <row r="10614" spans="1:3" s="566" customFormat="1"/>
    <row r="10615" spans="1:3" s="566" customFormat="1"/>
    <row r="10616" spans="1:3" s="566" customFormat="1"/>
    <row r="10617" spans="1:3" s="566" customFormat="1"/>
    <row r="10618" spans="1:3" s="566" customFormat="1"/>
    <row r="10619" spans="1:3" s="566" customFormat="1"/>
    <row r="10620" spans="1:3" s="566" customFormat="1"/>
    <row r="10621" spans="1:3" s="566" customFormat="1"/>
    <row r="10622" spans="1:3" s="566" customFormat="1"/>
    <row r="10623" spans="1:3" s="566" customFormat="1"/>
    <row r="10624" spans="1:3" s="566" customFormat="1"/>
    <row r="10625" spans="1:3" s="566" customFormat="1"/>
    <row r="10626" spans="1:3" s="566" customFormat="1"/>
    <row r="10627" spans="1:3" s="566" customFormat="1"/>
    <row r="10628" spans="1:3" s="566" customFormat="1"/>
    <row r="10629" spans="1:3" s="566" customFormat="1"/>
    <row r="10630" spans="1:3" s="566" customFormat="1"/>
    <row r="10631" spans="1:3" s="566" customFormat="1"/>
    <row r="10632" spans="1:3" s="566" customFormat="1"/>
    <row r="10633" spans="1:3" s="566" customFormat="1"/>
    <row r="10634" spans="1:3" s="566" customFormat="1"/>
    <row r="10635" spans="1:3" s="566" customFormat="1"/>
    <row r="10636" spans="1:3" s="566" customFormat="1"/>
    <row r="10637" spans="1:3" s="566" customFormat="1"/>
    <row r="10638" spans="1:3" s="566" customFormat="1"/>
    <row r="10639" spans="1:3" s="566" customFormat="1"/>
    <row r="10640" spans="1:3" s="566" customFormat="1"/>
    <row r="10641" spans="1:3" s="566" customFormat="1"/>
    <row r="10642" spans="1:3" s="566" customFormat="1"/>
    <row r="10643" spans="1:3" s="566" customFormat="1"/>
    <row r="10644" spans="1:3" s="566" customFormat="1"/>
    <row r="10645" spans="1:3" s="566" customFormat="1"/>
    <row r="10646" spans="1:3" s="566" customFormat="1"/>
    <row r="10647" spans="1:3" s="566" customFormat="1"/>
    <row r="10648" spans="1:3" s="566" customFormat="1"/>
    <row r="10649" spans="1:3" s="566" customFormat="1"/>
    <row r="10650" spans="1:3" s="566" customFormat="1"/>
    <row r="10651" spans="1:3" s="566" customFormat="1"/>
    <row r="10652" spans="1:3" s="566" customFormat="1"/>
    <row r="10653" spans="1:3" s="566" customFormat="1"/>
    <row r="10654" spans="1:3" s="566" customFormat="1"/>
    <row r="10655" spans="1:3" s="566" customFormat="1"/>
    <row r="10656" spans="1:3" s="566" customFormat="1"/>
    <row r="10657" spans="1:3" s="566" customFormat="1"/>
    <row r="10658" spans="1:3" s="566" customFormat="1"/>
    <row r="10659" spans="1:3" s="566" customFormat="1"/>
    <row r="10660" spans="1:3" s="566" customFormat="1"/>
    <row r="10661" spans="1:3" s="566" customFormat="1"/>
    <row r="10662" spans="1:3" s="566" customFormat="1"/>
    <row r="10663" spans="1:3" s="566" customFormat="1"/>
    <row r="10664" spans="1:3" s="566" customFormat="1"/>
    <row r="10665" spans="1:3" s="566" customFormat="1"/>
    <row r="10666" spans="1:3" s="566" customFormat="1"/>
    <row r="10667" spans="1:3" s="566" customFormat="1"/>
    <row r="10668" spans="1:3" s="566" customFormat="1"/>
    <row r="10669" spans="1:3" s="566" customFormat="1"/>
    <row r="10670" spans="1:3" s="566" customFormat="1"/>
    <row r="10671" spans="1:3" s="566" customFormat="1"/>
    <row r="10672" spans="1:3" s="566" customFormat="1"/>
    <row r="10673" spans="1:3" s="566" customFormat="1"/>
    <row r="10674" spans="1:3" s="566" customFormat="1"/>
    <row r="10675" spans="1:3" s="566" customFormat="1"/>
    <row r="10676" spans="1:3" s="566" customFormat="1"/>
    <row r="10677" spans="1:3" s="566" customFormat="1"/>
    <row r="10678" spans="1:3" s="566" customFormat="1"/>
    <row r="10679" spans="1:3" s="566" customFormat="1"/>
    <row r="10680" spans="1:3" s="566" customFormat="1"/>
    <row r="10681" spans="1:3" s="566" customFormat="1"/>
    <row r="10682" spans="1:3" s="566" customFormat="1"/>
    <row r="10683" spans="1:3" s="566" customFormat="1"/>
    <row r="10684" spans="1:3" s="566" customFormat="1"/>
    <row r="10685" spans="1:3" s="566" customFormat="1"/>
    <row r="10686" spans="1:3" s="566" customFormat="1"/>
    <row r="10687" spans="1:3" s="566" customFormat="1"/>
    <row r="10688" spans="1:3" s="566" customFormat="1"/>
    <row r="10689" spans="1:3" s="566" customFormat="1"/>
    <row r="10690" spans="1:3" s="566" customFormat="1"/>
    <row r="10691" spans="1:3" s="566" customFormat="1"/>
    <row r="10692" spans="1:3" s="566" customFormat="1"/>
    <row r="10693" spans="1:3" s="566" customFormat="1"/>
    <row r="10694" spans="1:3" s="566" customFormat="1"/>
    <row r="10695" spans="1:3" s="566" customFormat="1"/>
    <row r="10696" spans="1:3" s="566" customFormat="1"/>
    <row r="10697" spans="1:3" s="566" customFormat="1"/>
    <row r="10698" spans="1:3" s="566" customFormat="1"/>
    <row r="10699" spans="1:3" s="566" customFormat="1"/>
    <row r="10700" spans="1:3" s="566" customFormat="1"/>
    <row r="10701" spans="1:3" s="566" customFormat="1"/>
    <row r="10702" spans="1:3" s="566" customFormat="1"/>
    <row r="10703" spans="1:3" s="566" customFormat="1"/>
    <row r="10704" spans="1:3" s="566" customFormat="1"/>
    <row r="10705" spans="1:3" s="566" customFormat="1"/>
    <row r="10706" spans="1:3" s="566" customFormat="1"/>
    <row r="10707" spans="1:3" s="566" customFormat="1"/>
    <row r="10708" spans="1:3" s="566" customFormat="1"/>
    <row r="10709" spans="1:3" s="566" customFormat="1"/>
    <row r="10710" spans="1:3" s="566" customFormat="1"/>
    <row r="10711" spans="1:3" s="566" customFormat="1"/>
    <row r="10712" spans="1:3" s="566" customFormat="1"/>
    <row r="10713" spans="1:3" s="566" customFormat="1"/>
    <row r="10714" spans="1:3" s="566" customFormat="1"/>
    <row r="10715" spans="1:3" s="566" customFormat="1"/>
    <row r="10716" spans="1:3" s="566" customFormat="1"/>
    <row r="10717" spans="1:3" s="566" customFormat="1"/>
    <row r="10718" spans="1:3" s="566" customFormat="1"/>
    <row r="10719" spans="1:3" s="566" customFormat="1"/>
    <row r="10720" spans="1:3" s="566" customFormat="1"/>
    <row r="10721" spans="1:3" s="566" customFormat="1"/>
    <row r="10722" spans="1:3" s="566" customFormat="1"/>
    <row r="10723" spans="1:3" s="566" customFormat="1"/>
    <row r="10724" spans="1:3" s="566" customFormat="1"/>
    <row r="10725" spans="1:3" s="566" customFormat="1"/>
    <row r="10726" spans="1:3" s="566" customFormat="1"/>
    <row r="10727" spans="1:3" s="566" customFormat="1"/>
    <row r="10728" spans="1:3" s="566" customFormat="1"/>
    <row r="10729" spans="1:3" s="566" customFormat="1"/>
    <row r="10730" spans="1:3" s="566" customFormat="1"/>
    <row r="10731" spans="1:3" s="566" customFormat="1"/>
    <row r="10732" spans="1:3" s="566" customFormat="1"/>
    <row r="10733" spans="1:3" s="566" customFormat="1"/>
    <row r="10734" spans="1:3" s="566" customFormat="1"/>
    <row r="10735" spans="1:3" s="566" customFormat="1"/>
    <row r="10736" spans="1:3" s="566" customFormat="1"/>
    <row r="10737" spans="1:3" s="566" customFormat="1"/>
    <row r="10738" spans="1:3" s="566" customFormat="1"/>
    <row r="10739" spans="1:3" s="566" customFormat="1"/>
    <row r="10740" spans="1:3" s="566" customFormat="1"/>
    <row r="10741" spans="1:3" s="566" customFormat="1"/>
    <row r="10742" spans="1:3" s="566" customFormat="1"/>
    <row r="10743" spans="1:3" s="566" customFormat="1"/>
    <row r="10744" spans="1:3" s="566" customFormat="1"/>
    <row r="10745" spans="1:3" s="566" customFormat="1"/>
    <row r="10746" spans="1:3" s="566" customFormat="1"/>
    <row r="10747" spans="1:3" s="566" customFormat="1"/>
    <row r="10748" spans="1:3" s="566" customFormat="1"/>
    <row r="10749" spans="1:3" s="566" customFormat="1"/>
    <row r="10750" spans="1:3" s="566" customFormat="1"/>
    <row r="10751" spans="1:3" s="566" customFormat="1"/>
    <row r="10752" spans="1:3" s="566" customFormat="1"/>
    <row r="10753" spans="1:3" s="566" customFormat="1"/>
    <row r="10754" spans="1:3" s="566" customFormat="1"/>
    <row r="10755" spans="1:3" s="566" customFormat="1"/>
    <row r="10756" spans="1:3" s="566" customFormat="1"/>
    <row r="10757" spans="1:3" s="566" customFormat="1"/>
    <row r="10758" spans="1:3" s="566" customFormat="1"/>
    <row r="10759" spans="1:3" s="566" customFormat="1"/>
    <row r="10760" spans="1:3" s="566" customFormat="1"/>
    <row r="10761" spans="1:3" s="566" customFormat="1"/>
    <row r="10762" spans="1:3" s="566" customFormat="1"/>
    <row r="10763" spans="1:3" s="566" customFormat="1"/>
    <row r="10764" spans="1:3" s="566" customFormat="1"/>
    <row r="10765" spans="1:3" s="566" customFormat="1"/>
    <row r="10766" spans="1:3" s="566" customFormat="1"/>
    <row r="10767" spans="1:3" s="566" customFormat="1"/>
    <row r="10768" spans="1:3" s="566" customFormat="1"/>
    <row r="10769" spans="1:3" s="566" customFormat="1"/>
    <row r="10770" spans="1:3" s="566" customFormat="1"/>
    <row r="10771" spans="1:3" s="566" customFormat="1"/>
    <row r="10772" spans="1:3" s="566" customFormat="1"/>
    <row r="10773" spans="1:3" s="566" customFormat="1"/>
    <row r="10774" spans="1:3" s="566" customFormat="1"/>
    <row r="10775" spans="1:3" s="566" customFormat="1"/>
    <row r="10776" spans="1:3" s="566" customFormat="1"/>
    <row r="10777" spans="1:3" s="566" customFormat="1"/>
    <row r="10778" spans="1:3" s="566" customFormat="1"/>
    <row r="10779" spans="1:3" s="566" customFormat="1"/>
    <row r="10780" spans="1:3" s="566" customFormat="1"/>
    <row r="10781" spans="1:3" s="566" customFormat="1"/>
    <row r="10782" spans="1:3" s="566" customFormat="1"/>
    <row r="10783" spans="1:3" s="566" customFormat="1"/>
    <row r="10784" spans="1:3" s="566" customFormat="1"/>
    <row r="10785" spans="1:3" s="566" customFormat="1"/>
    <row r="10786" spans="1:3" s="566" customFormat="1"/>
    <row r="10787" spans="1:3" s="566" customFormat="1"/>
    <row r="10788" spans="1:3" s="566" customFormat="1"/>
    <row r="10789" spans="1:3" s="566" customFormat="1"/>
    <row r="10790" spans="1:3" s="566" customFormat="1"/>
    <row r="10791" spans="1:3" s="566" customFormat="1"/>
    <row r="10792" spans="1:3" s="566" customFormat="1"/>
    <row r="10793" spans="1:3" s="566" customFormat="1"/>
    <row r="10794" spans="1:3" s="566" customFormat="1"/>
    <row r="10795" spans="1:3" s="566" customFormat="1"/>
    <row r="10796" spans="1:3" s="566" customFormat="1"/>
    <row r="10797" spans="1:3" s="566" customFormat="1"/>
    <row r="10798" spans="1:3" s="566" customFormat="1"/>
    <row r="10799" spans="1:3" s="566" customFormat="1"/>
    <row r="10800" spans="1:3" s="566" customFormat="1"/>
    <row r="10801" spans="1:3" s="566" customFormat="1"/>
    <row r="10802" spans="1:3" s="566" customFormat="1"/>
    <row r="10803" spans="1:3" s="566" customFormat="1"/>
    <row r="10804" spans="1:3" s="566" customFormat="1"/>
    <row r="10805" spans="1:3" s="566" customFormat="1"/>
    <row r="10806" spans="1:3" s="566" customFormat="1"/>
    <row r="10807" spans="1:3" s="566" customFormat="1"/>
    <row r="10808" spans="1:3" s="566" customFormat="1"/>
    <row r="10809" spans="1:3" s="566" customFormat="1"/>
    <row r="10810" spans="1:3" s="566" customFormat="1"/>
    <row r="10811" spans="1:3" s="566" customFormat="1"/>
    <row r="10812" spans="1:3" s="566" customFormat="1"/>
    <row r="10813" spans="1:3" s="566" customFormat="1"/>
    <row r="10814" spans="1:3" s="566" customFormat="1"/>
    <row r="10815" spans="1:3" s="566" customFormat="1"/>
    <row r="10816" spans="1:3" s="566" customFormat="1"/>
    <row r="10817" spans="1:3" s="566" customFormat="1"/>
    <row r="10818" spans="1:3" s="566" customFormat="1"/>
    <row r="10819" spans="1:3" s="566" customFormat="1"/>
    <row r="10820" spans="1:3" s="566" customFormat="1"/>
    <row r="10821" spans="1:3" s="566" customFormat="1"/>
    <row r="10822" spans="1:3" s="566" customFormat="1"/>
    <row r="10823" spans="1:3" s="566" customFormat="1"/>
    <row r="10824" spans="1:3" s="566" customFormat="1"/>
    <row r="10825" spans="1:3" s="566" customFormat="1"/>
    <row r="10826" spans="1:3" s="566" customFormat="1"/>
    <row r="10827" spans="1:3" s="566" customFormat="1"/>
    <row r="10828" spans="1:3" s="566" customFormat="1"/>
    <row r="10829" spans="1:3" s="566" customFormat="1"/>
    <row r="10830" spans="1:3" s="566" customFormat="1"/>
    <row r="10831" spans="1:3" s="566" customFormat="1"/>
    <row r="10832" spans="1:3" s="566" customFormat="1"/>
    <row r="10833" spans="1:3" s="566" customFormat="1"/>
    <row r="10834" spans="1:3" s="566" customFormat="1"/>
    <row r="10835" spans="1:3" s="566" customFormat="1"/>
    <row r="10836" spans="1:3" s="566" customFormat="1"/>
    <row r="10837" spans="1:3" s="566" customFormat="1"/>
    <row r="10838" spans="1:3" s="566" customFormat="1"/>
    <row r="10839" spans="1:3" s="566" customFormat="1"/>
    <row r="10840" spans="1:3" s="566" customFormat="1"/>
    <row r="10841" spans="1:3" s="566" customFormat="1"/>
    <row r="10842" spans="1:3" s="566" customFormat="1"/>
    <row r="10843" spans="1:3" s="566" customFormat="1"/>
    <row r="10844" spans="1:3" s="566" customFormat="1"/>
    <row r="10845" spans="1:3" s="566" customFormat="1"/>
    <row r="10846" spans="1:3" s="566" customFormat="1"/>
    <row r="10847" spans="1:3" s="566" customFormat="1"/>
    <row r="10848" spans="1:3" s="566" customFormat="1"/>
    <row r="10849" spans="1:3" s="566" customFormat="1"/>
    <row r="10850" spans="1:3" s="566" customFormat="1"/>
    <row r="10851" spans="1:3" s="566" customFormat="1"/>
    <row r="10852" spans="1:3" s="566" customFormat="1"/>
    <row r="10853" spans="1:3" s="566" customFormat="1"/>
    <row r="10854" spans="1:3" s="566" customFormat="1"/>
    <row r="10855" spans="1:3" s="566" customFormat="1"/>
    <row r="10856" spans="1:3" s="566" customFormat="1"/>
    <row r="10857" spans="1:3" s="566" customFormat="1"/>
    <row r="10858" spans="1:3" s="566" customFormat="1"/>
    <row r="10859" spans="1:3" s="566" customFormat="1"/>
    <row r="10860" spans="1:3" s="566" customFormat="1"/>
    <row r="10861" spans="1:3" s="566" customFormat="1"/>
    <row r="10862" spans="1:3" s="566" customFormat="1"/>
    <row r="10863" spans="1:3" s="566" customFormat="1"/>
    <row r="10864" spans="1:3" s="566" customFormat="1"/>
    <row r="10865" spans="1:3" s="566" customFormat="1"/>
    <row r="10866" spans="1:3" s="566" customFormat="1"/>
    <row r="10867" spans="1:3" s="566" customFormat="1"/>
    <row r="10868" spans="1:3" s="566" customFormat="1"/>
    <row r="10869" spans="1:3" s="566" customFormat="1"/>
    <row r="10870" spans="1:3" s="566" customFormat="1"/>
    <row r="10871" spans="1:3" s="566" customFormat="1"/>
    <row r="10872" spans="1:3" s="566" customFormat="1"/>
    <row r="10873" spans="1:3" s="566" customFormat="1"/>
    <row r="10874" spans="1:3" s="566" customFormat="1"/>
    <row r="10875" spans="1:3" s="566" customFormat="1"/>
    <row r="10876" spans="1:3" s="566" customFormat="1"/>
    <row r="10877" spans="1:3" s="566" customFormat="1"/>
    <row r="10878" spans="1:3" s="566" customFormat="1"/>
    <row r="10879" spans="1:3" s="566" customFormat="1"/>
    <row r="10880" spans="1:3" s="566" customFormat="1"/>
    <row r="10881" spans="1:3" s="566" customFormat="1"/>
    <row r="10882" spans="1:3" s="566" customFormat="1"/>
    <row r="10883" spans="1:3" s="566" customFormat="1"/>
    <row r="10884" spans="1:3" s="566" customFormat="1"/>
    <row r="10885" spans="1:3" s="566" customFormat="1"/>
    <row r="10886" spans="1:3" s="566" customFormat="1"/>
    <row r="10887" spans="1:3" s="566" customFormat="1"/>
    <row r="10888" spans="1:3" s="566" customFormat="1"/>
    <row r="10889" spans="1:3" s="566" customFormat="1"/>
    <row r="10890" spans="1:3" s="566" customFormat="1"/>
    <row r="10891" spans="1:3" s="566" customFormat="1"/>
    <row r="10892" spans="1:3" s="566" customFormat="1"/>
    <row r="10893" spans="1:3" s="566" customFormat="1"/>
    <row r="10894" spans="1:3" s="566" customFormat="1"/>
    <row r="10895" spans="1:3" s="566" customFormat="1"/>
    <row r="10896" spans="1:3" s="566" customFormat="1"/>
    <row r="10897" spans="1:3" s="566" customFormat="1"/>
    <row r="10898" spans="1:3" s="566" customFormat="1"/>
    <row r="10899" spans="1:3" s="566" customFormat="1"/>
    <row r="10900" spans="1:3" s="566" customFormat="1"/>
    <row r="10901" spans="1:3" s="566" customFormat="1"/>
    <row r="10902" spans="1:3" s="566" customFormat="1"/>
    <row r="10903" spans="1:3" s="566" customFormat="1"/>
    <row r="10904" spans="1:3" s="566" customFormat="1"/>
    <row r="10905" spans="1:3" s="566" customFormat="1"/>
    <row r="10906" spans="1:3" s="566" customFormat="1"/>
    <row r="10907" spans="1:3" s="566" customFormat="1"/>
    <row r="10908" spans="1:3" s="566" customFormat="1"/>
    <row r="10909" spans="1:3" s="566" customFormat="1"/>
    <row r="10910" spans="1:3" s="566" customFormat="1"/>
    <row r="10911" spans="1:3" s="566" customFormat="1"/>
    <row r="10912" spans="1:3" s="566" customFormat="1"/>
    <row r="10913" spans="1:3" s="566" customFormat="1"/>
    <row r="10914" spans="1:3" s="566" customFormat="1"/>
    <row r="10915" spans="1:3" s="566" customFormat="1"/>
    <row r="10916" spans="1:3" s="566" customFormat="1"/>
    <row r="10917" spans="1:3" s="566" customFormat="1"/>
    <row r="10918" spans="1:3" s="566" customFormat="1"/>
    <row r="10919" spans="1:3" s="566" customFormat="1"/>
    <row r="10920" spans="1:3" s="566" customFormat="1"/>
    <row r="10921" spans="1:3" s="566" customFormat="1"/>
    <row r="10922" spans="1:3" s="566" customFormat="1"/>
    <row r="10923" spans="1:3" s="566" customFormat="1"/>
    <row r="10924" spans="1:3" s="566" customFormat="1"/>
    <row r="10925" spans="1:3" s="566" customFormat="1"/>
    <row r="10926" spans="1:3" s="566" customFormat="1"/>
    <row r="10927" spans="1:3" s="566" customFormat="1"/>
    <row r="10928" spans="1:3" s="566" customFormat="1"/>
    <row r="10929" spans="1:3" s="566" customFormat="1"/>
    <row r="10930" spans="1:3" s="566" customFormat="1"/>
    <row r="10931" spans="1:3" s="566" customFormat="1"/>
    <row r="10932" spans="1:3" s="566" customFormat="1"/>
    <row r="10933" spans="1:3" s="566" customFormat="1"/>
    <row r="10934" spans="1:3" s="566" customFormat="1"/>
    <row r="10935" spans="1:3" s="566" customFormat="1"/>
    <row r="10936" spans="1:3" s="566" customFormat="1"/>
    <row r="10937" spans="1:3" s="566" customFormat="1"/>
    <row r="10938" spans="1:3" s="566" customFormat="1"/>
    <row r="10939" spans="1:3" s="566" customFormat="1"/>
    <row r="10940" spans="1:3" s="566" customFormat="1"/>
    <row r="10941" spans="1:3" s="566" customFormat="1"/>
    <row r="10942" spans="1:3" s="566" customFormat="1"/>
    <row r="10943" spans="1:3" s="566" customFormat="1"/>
    <row r="10944" spans="1:3" s="566" customFormat="1"/>
    <row r="10945" spans="1:3" s="566" customFormat="1"/>
    <row r="10946" spans="1:3" s="566" customFormat="1"/>
    <row r="10947" spans="1:3" s="566" customFormat="1"/>
    <row r="10948" spans="1:3" s="566" customFormat="1"/>
    <row r="10949" spans="1:3" s="566" customFormat="1"/>
    <row r="10950" spans="1:3" s="566" customFormat="1"/>
    <row r="10951" spans="1:3" s="566" customFormat="1"/>
    <row r="10952" spans="1:3" s="566" customFormat="1"/>
    <row r="10953" spans="1:3" s="566" customFormat="1"/>
    <row r="10954" spans="1:3" s="566" customFormat="1"/>
    <row r="10955" spans="1:3" s="566" customFormat="1"/>
    <row r="10956" spans="1:3" s="566" customFormat="1"/>
    <row r="10957" spans="1:3" s="566" customFormat="1"/>
    <row r="10958" spans="1:3" s="566" customFormat="1"/>
    <row r="10959" spans="1:3" s="566" customFormat="1"/>
    <row r="10960" spans="1:3" s="566" customFormat="1"/>
    <row r="10961" spans="1:3" s="566" customFormat="1"/>
    <row r="10962" spans="1:3" s="566" customFormat="1"/>
    <row r="10963" spans="1:3" s="566" customFormat="1"/>
    <row r="10964" spans="1:3" s="566" customFormat="1"/>
    <row r="10965" spans="1:3" s="566" customFormat="1"/>
    <row r="10966" spans="1:3" s="566" customFormat="1"/>
    <row r="10967" spans="1:3" s="566" customFormat="1"/>
    <row r="10968" spans="1:3" s="566" customFormat="1"/>
    <row r="10969" spans="1:3" s="566" customFormat="1"/>
    <row r="10970" spans="1:3" s="566" customFormat="1"/>
    <row r="10971" spans="1:3" s="566" customFormat="1"/>
    <row r="10972" spans="1:3" s="566" customFormat="1"/>
    <row r="10973" spans="1:3" s="566" customFormat="1"/>
    <row r="10974" spans="1:3" s="566" customFormat="1"/>
    <row r="10975" spans="1:3" s="566" customFormat="1"/>
    <row r="10976" spans="1:3" s="566" customFormat="1"/>
    <row r="10977" spans="1:3" s="566" customFormat="1"/>
    <row r="10978" spans="1:3" s="566" customFormat="1"/>
    <row r="10979" spans="1:3" s="566" customFormat="1"/>
    <row r="10980" spans="1:3" s="566" customFormat="1"/>
    <row r="10981" spans="1:3" s="566" customFormat="1"/>
    <row r="10982" spans="1:3" s="566" customFormat="1"/>
    <row r="10983" spans="1:3" s="566" customFormat="1"/>
    <row r="10984" spans="1:3" s="566" customFormat="1"/>
    <row r="10985" spans="1:3" s="566" customFormat="1"/>
    <row r="10986" spans="1:3" s="566" customFormat="1"/>
    <row r="10987" spans="1:3" s="566" customFormat="1"/>
    <row r="10988" spans="1:3" s="566" customFormat="1"/>
    <row r="10989" spans="1:3" s="566" customFormat="1"/>
    <row r="10990" spans="1:3" s="566" customFormat="1"/>
    <row r="10991" spans="1:3" s="566" customFormat="1"/>
    <row r="10992" spans="1:3" s="566" customFormat="1"/>
    <row r="10993" spans="1:3" s="566" customFormat="1"/>
    <row r="10994" spans="1:3" s="566" customFormat="1"/>
    <row r="10995" spans="1:3" s="566" customFormat="1"/>
    <row r="10996" spans="1:3" s="566" customFormat="1"/>
    <row r="10997" spans="1:3" s="566" customFormat="1"/>
    <row r="10998" spans="1:3" s="566" customFormat="1"/>
    <row r="10999" spans="1:3" s="566" customFormat="1"/>
    <row r="11000" spans="1:3" s="566" customFormat="1"/>
    <row r="11001" spans="1:3" s="566" customFormat="1"/>
    <row r="11002" spans="1:3" s="566" customFormat="1"/>
    <row r="11003" spans="1:3" s="566" customFormat="1"/>
    <row r="11004" spans="1:3" s="566" customFormat="1"/>
    <row r="11005" spans="1:3" s="566" customFormat="1"/>
    <row r="11006" spans="1:3" s="566" customFormat="1"/>
    <row r="11007" spans="1:3" s="566" customFormat="1"/>
    <row r="11008" spans="1:3" s="566" customFormat="1"/>
    <row r="11009" spans="1:3" s="566" customFormat="1"/>
    <row r="11010" spans="1:3" s="566" customFormat="1"/>
    <row r="11011" spans="1:3" s="566" customFormat="1"/>
    <row r="11012" spans="1:3" s="566" customFormat="1"/>
    <row r="11013" spans="1:3" s="566" customFormat="1"/>
    <row r="11014" spans="1:3" s="566" customFormat="1"/>
    <row r="11015" spans="1:3" s="566" customFormat="1"/>
    <row r="11016" spans="1:3" s="566" customFormat="1"/>
    <row r="11017" spans="1:3" s="566" customFormat="1"/>
    <row r="11018" spans="1:3" s="566" customFormat="1"/>
    <row r="11019" spans="1:3" s="566" customFormat="1"/>
    <row r="11020" spans="1:3" s="566" customFormat="1"/>
    <row r="11021" spans="1:3" s="566" customFormat="1"/>
    <row r="11022" spans="1:3" s="566" customFormat="1"/>
    <row r="11023" spans="1:3" s="566" customFormat="1"/>
    <row r="11024" spans="1:3" s="566" customFormat="1"/>
    <row r="11025" spans="1:3" s="566" customFormat="1"/>
    <row r="11026" spans="1:3" s="566" customFormat="1"/>
    <row r="11027" spans="1:3" s="566" customFormat="1"/>
    <row r="11028" spans="1:3" s="566" customFormat="1"/>
    <row r="11029" spans="1:3" s="566" customFormat="1"/>
    <row r="11030" spans="1:3" s="566" customFormat="1"/>
    <row r="11031" spans="1:3" s="566" customFormat="1"/>
    <row r="11032" spans="1:3" s="566" customFormat="1"/>
    <row r="11033" spans="1:3" s="566" customFormat="1"/>
    <row r="11034" spans="1:3" s="566" customFormat="1"/>
    <row r="11035" spans="1:3" s="566" customFormat="1"/>
    <row r="11036" spans="1:3" s="566" customFormat="1"/>
    <row r="11037" spans="1:3" s="566" customFormat="1"/>
    <row r="11038" spans="1:3" s="566" customFormat="1"/>
    <row r="11039" spans="1:3" s="566" customFormat="1"/>
    <row r="11040" spans="1:3" s="566" customFormat="1"/>
    <row r="11041" spans="1:3" s="566" customFormat="1"/>
    <row r="11042" spans="1:3" s="566" customFormat="1"/>
    <row r="11043" spans="1:3" s="566" customFormat="1"/>
    <row r="11044" spans="1:3" s="566" customFormat="1"/>
    <row r="11045" spans="1:3" s="566" customFormat="1"/>
    <row r="11046" spans="1:3" s="566" customFormat="1"/>
    <row r="11047" spans="1:3" s="566" customFormat="1"/>
    <row r="11048" spans="1:3" s="566" customFormat="1"/>
    <row r="11049" spans="1:3" s="566" customFormat="1"/>
    <row r="11050" spans="1:3" s="566" customFormat="1"/>
    <row r="11051" spans="1:3" s="566" customFormat="1"/>
    <row r="11052" spans="1:3" s="566" customFormat="1"/>
    <row r="11053" spans="1:3" s="566" customFormat="1"/>
    <row r="11054" spans="1:3" s="566" customFormat="1"/>
    <row r="11055" spans="1:3" s="566" customFormat="1"/>
    <row r="11056" spans="1:3" s="566" customFormat="1"/>
    <row r="11057" spans="1:3" s="566" customFormat="1"/>
    <row r="11058" spans="1:3" s="566" customFormat="1"/>
    <row r="11059" spans="1:3" s="566" customFormat="1"/>
    <row r="11060" spans="1:3" s="566" customFormat="1"/>
    <row r="11061" spans="1:3" s="566" customFormat="1"/>
    <row r="11062" spans="1:3" s="566" customFormat="1"/>
    <row r="11063" spans="1:3" s="566" customFormat="1"/>
    <row r="11064" spans="1:3" s="566" customFormat="1"/>
    <row r="11065" spans="1:3" s="566" customFormat="1"/>
    <row r="11066" spans="1:3" s="566" customFormat="1"/>
    <row r="11067" spans="1:3" s="566" customFormat="1"/>
    <row r="11068" spans="1:3" s="566" customFormat="1"/>
    <row r="11069" spans="1:3" s="566" customFormat="1"/>
    <row r="11070" spans="1:3" s="566" customFormat="1"/>
    <row r="11071" spans="1:3" s="566" customFormat="1"/>
    <row r="11072" spans="1:3" s="566" customFormat="1"/>
    <row r="11073" spans="1:3" s="566" customFormat="1"/>
    <row r="11074" spans="1:3" s="566" customFormat="1"/>
    <row r="11075" spans="1:3" s="566" customFormat="1"/>
    <row r="11076" spans="1:3" s="566" customFormat="1"/>
    <row r="11077" spans="1:3" s="566" customFormat="1"/>
    <row r="11078" spans="1:3" s="566" customFormat="1"/>
    <row r="11079" spans="1:3" s="566" customFormat="1"/>
    <row r="11080" spans="1:3" s="566" customFormat="1"/>
    <row r="11081" spans="1:3" s="566" customFormat="1"/>
    <row r="11082" spans="1:3" s="566" customFormat="1"/>
    <row r="11083" spans="1:3" s="566" customFormat="1"/>
    <row r="11084" spans="1:3" s="566" customFormat="1"/>
    <row r="11085" spans="1:3" s="566" customFormat="1"/>
    <row r="11086" spans="1:3" s="566" customFormat="1"/>
    <row r="11087" spans="1:3" s="566" customFormat="1"/>
    <row r="11088" spans="1:3" s="566" customFormat="1"/>
    <row r="11089" spans="1:3" s="566" customFormat="1"/>
    <row r="11090" spans="1:3" s="566" customFormat="1"/>
    <row r="11091" spans="1:3" s="566" customFormat="1"/>
    <row r="11092" spans="1:3" s="566" customFormat="1"/>
    <row r="11093" spans="1:3" s="566" customFormat="1"/>
    <row r="11094" spans="1:3" s="566" customFormat="1"/>
    <row r="11095" spans="1:3" s="566" customFormat="1"/>
    <row r="11096" spans="1:3" s="566" customFormat="1"/>
    <row r="11097" spans="1:3" s="566" customFormat="1"/>
    <row r="11098" spans="1:3" s="566" customFormat="1"/>
    <row r="11099" spans="1:3" s="566" customFormat="1"/>
    <row r="11100" spans="1:3" s="566" customFormat="1"/>
    <row r="11101" spans="1:3" s="566" customFormat="1"/>
    <row r="11102" spans="1:3" s="566" customFormat="1"/>
    <row r="11103" spans="1:3" s="566" customFormat="1"/>
    <row r="11104" spans="1:3" s="566" customFormat="1"/>
    <row r="11105" spans="1:3" s="566" customFormat="1"/>
    <row r="11106" spans="1:3" s="566" customFormat="1"/>
    <row r="11107" spans="1:3" s="566" customFormat="1"/>
    <row r="11108" spans="1:3" s="566" customFormat="1"/>
    <row r="11109" spans="1:3" s="566" customFormat="1"/>
    <row r="11110" spans="1:3" s="566" customFormat="1"/>
    <row r="11111" spans="1:3" s="566" customFormat="1"/>
    <row r="11112" spans="1:3" s="566" customFormat="1"/>
    <row r="11113" spans="1:3" s="566" customFormat="1"/>
    <row r="11114" spans="1:3" s="566" customFormat="1"/>
    <row r="11115" spans="1:3" s="566" customFormat="1"/>
    <row r="11116" spans="1:3" s="566" customFormat="1"/>
    <row r="11117" spans="1:3" s="566" customFormat="1"/>
    <row r="11118" spans="1:3" s="566" customFormat="1"/>
    <row r="11119" spans="1:3" s="566" customFormat="1"/>
    <row r="11120" spans="1:3" s="566" customFormat="1"/>
    <row r="11121" spans="1:3" s="566" customFormat="1"/>
    <row r="11122" spans="1:3" s="566" customFormat="1"/>
    <row r="11123" spans="1:3" s="566" customFormat="1"/>
    <row r="11124" spans="1:3" s="566" customFormat="1"/>
    <row r="11125" spans="1:3" s="566" customFormat="1"/>
    <row r="11126" spans="1:3" s="566" customFormat="1"/>
    <row r="11127" spans="1:3" s="566" customFormat="1"/>
    <row r="11128" spans="1:3" s="566" customFormat="1"/>
    <row r="11129" spans="1:3" s="566" customFormat="1"/>
    <row r="11130" spans="1:3" s="566" customFormat="1"/>
    <row r="11131" spans="1:3" s="566" customFormat="1"/>
    <row r="11132" spans="1:3" s="566" customFormat="1"/>
    <row r="11133" spans="1:3" s="566" customFormat="1"/>
    <row r="11134" spans="1:3" s="566" customFormat="1"/>
    <row r="11135" spans="1:3" s="566" customFormat="1"/>
    <row r="11136" spans="1:3" s="566" customFormat="1"/>
    <row r="11137" spans="1:3" s="566" customFormat="1"/>
    <row r="11138" spans="1:3" s="566" customFormat="1"/>
    <row r="11139" spans="1:3" s="566" customFormat="1"/>
    <row r="11140" spans="1:3" s="566" customFormat="1"/>
    <row r="11141" spans="1:3" s="566" customFormat="1"/>
    <row r="11142" spans="1:3" s="566" customFormat="1"/>
    <row r="11143" spans="1:3" s="566" customFormat="1"/>
    <row r="11144" spans="1:3" s="566" customFormat="1"/>
    <row r="11145" spans="1:3" s="566" customFormat="1"/>
    <row r="11146" spans="1:3" s="566" customFormat="1"/>
    <row r="11147" spans="1:3" s="566" customFormat="1"/>
    <row r="11148" spans="1:3" s="566" customFormat="1"/>
    <row r="11149" spans="1:3" s="566" customFormat="1"/>
    <row r="11150" spans="1:3" s="566" customFormat="1"/>
    <row r="11151" spans="1:3" s="566" customFormat="1"/>
    <row r="11152" spans="1:3" s="566" customFormat="1"/>
    <row r="11153" spans="1:3" s="566" customFormat="1"/>
    <row r="11154" spans="1:3" s="566" customFormat="1"/>
    <row r="11155" spans="1:3" s="566" customFormat="1"/>
    <row r="11156" spans="1:3" s="566" customFormat="1"/>
    <row r="11157" spans="1:3" s="566" customFormat="1"/>
    <row r="11158" spans="1:3" s="566" customFormat="1"/>
    <row r="11159" spans="1:3" s="566" customFormat="1"/>
    <row r="11160" spans="1:3" s="566" customFormat="1"/>
    <row r="11161" spans="1:3" s="566" customFormat="1"/>
    <row r="11162" spans="1:3" s="566" customFormat="1"/>
    <row r="11163" spans="1:3" s="566" customFormat="1"/>
    <row r="11164" spans="1:3" s="566" customFormat="1"/>
    <row r="11165" spans="1:3" s="566" customFormat="1"/>
    <row r="11166" spans="1:3" s="566" customFormat="1"/>
    <row r="11167" spans="1:3" s="566" customFormat="1"/>
    <row r="11168" spans="1:3" s="566" customFormat="1"/>
    <row r="11169" spans="1:3" s="566" customFormat="1"/>
    <row r="11170" spans="1:3" s="566" customFormat="1"/>
    <row r="11171" spans="1:3" s="566" customFormat="1"/>
    <row r="11172" spans="1:3" s="566" customFormat="1"/>
    <row r="11173" spans="1:3" s="566" customFormat="1"/>
    <row r="11174" spans="1:3" s="566" customFormat="1"/>
    <row r="11175" spans="1:3" s="566" customFormat="1"/>
    <row r="11176" spans="1:3" s="566" customFormat="1"/>
    <row r="11177" spans="1:3" s="566" customFormat="1"/>
    <row r="11178" spans="1:3" s="566" customFormat="1"/>
    <row r="11179" spans="1:3" s="566" customFormat="1"/>
    <row r="11180" spans="1:3" s="566" customFormat="1"/>
    <row r="11181" spans="1:3" s="566" customFormat="1"/>
    <row r="11182" spans="1:3" s="566" customFormat="1"/>
    <row r="11183" spans="1:3" s="566" customFormat="1"/>
    <row r="11184" spans="1:3" s="566" customFormat="1"/>
    <row r="11185" spans="1:3" s="566" customFormat="1"/>
    <row r="11186" spans="1:3" s="566" customFormat="1"/>
    <row r="11187" spans="1:3" s="566" customFormat="1"/>
    <row r="11188" spans="1:3" s="566" customFormat="1"/>
    <row r="11189" spans="1:3" s="566" customFormat="1"/>
    <row r="11190" spans="1:3" s="566" customFormat="1"/>
    <row r="11191" spans="1:3" s="566" customFormat="1"/>
    <row r="11192" spans="1:3" s="566" customFormat="1"/>
    <row r="11193" spans="1:3" s="566" customFormat="1"/>
    <row r="11194" spans="1:3" s="566" customFormat="1"/>
    <row r="11195" spans="1:3" s="566" customFormat="1"/>
    <row r="11196" spans="1:3" s="566" customFormat="1"/>
    <row r="11197" spans="1:3" s="566" customFormat="1"/>
    <row r="11198" spans="1:3" s="566" customFormat="1"/>
    <row r="11199" spans="1:3" s="566" customFormat="1"/>
    <row r="11200" spans="1:3" s="566" customFormat="1"/>
    <row r="11201" spans="1:3" s="566" customFormat="1"/>
    <row r="11202" spans="1:3" s="566" customFormat="1"/>
    <row r="11203" spans="1:3" s="566" customFormat="1"/>
    <row r="11204" spans="1:3" s="566" customFormat="1"/>
    <row r="11205" spans="1:3" s="566" customFormat="1"/>
    <row r="11206" spans="1:3" s="566" customFormat="1"/>
    <row r="11207" spans="1:3" s="566" customFormat="1"/>
    <row r="11208" spans="1:3" s="566" customFormat="1"/>
    <row r="11209" spans="1:3" s="566" customFormat="1"/>
    <row r="11210" spans="1:3" s="566" customFormat="1"/>
    <row r="11211" spans="1:3" s="566" customFormat="1"/>
    <row r="11212" spans="1:3" s="566" customFormat="1"/>
    <row r="11213" spans="1:3" s="566" customFormat="1"/>
    <row r="11214" spans="1:3" s="566" customFormat="1"/>
    <row r="11215" spans="1:3" s="566" customFormat="1"/>
    <row r="11216" spans="1:3" s="566" customFormat="1"/>
    <row r="11217" spans="1:3" s="566" customFormat="1"/>
    <row r="11218" spans="1:3" s="566" customFormat="1"/>
    <row r="11219" spans="1:3" s="566" customFormat="1"/>
    <row r="11220" spans="1:3" s="566" customFormat="1"/>
    <row r="11221" spans="1:3" s="566" customFormat="1"/>
    <row r="11222" spans="1:3" s="566" customFormat="1"/>
    <row r="11223" spans="1:3" s="566" customFormat="1"/>
    <row r="11224" spans="1:3" s="566" customFormat="1"/>
    <row r="11225" spans="1:3" s="566" customFormat="1"/>
    <row r="11226" spans="1:3" s="566" customFormat="1"/>
    <row r="11227" spans="1:3" s="566" customFormat="1"/>
    <row r="11228" spans="1:3" s="566" customFormat="1"/>
    <row r="11229" spans="1:3" s="566" customFormat="1"/>
    <row r="11230" spans="1:3" s="566" customFormat="1"/>
    <row r="11231" spans="1:3" s="566" customFormat="1"/>
    <row r="11232" spans="1:3" s="566" customFormat="1"/>
    <row r="11233" spans="1:3" s="566" customFormat="1"/>
    <row r="11234" spans="1:3" s="566" customFormat="1"/>
    <row r="11235" spans="1:3" s="566" customFormat="1"/>
    <row r="11236" spans="1:3" s="566" customFormat="1"/>
    <row r="11237" spans="1:3" s="566" customFormat="1"/>
    <row r="11238" spans="1:3" s="566" customFormat="1"/>
    <row r="11239" spans="1:3" s="566" customFormat="1"/>
    <row r="11240" spans="1:3" s="566" customFormat="1"/>
    <row r="11241" spans="1:3" s="566" customFormat="1"/>
    <row r="11242" spans="1:3" s="566" customFormat="1"/>
    <row r="11243" spans="1:3" s="566" customFormat="1"/>
    <row r="11244" spans="1:3" s="566" customFormat="1"/>
    <row r="11245" spans="1:3" s="566" customFormat="1"/>
    <row r="11246" spans="1:3" s="566" customFormat="1"/>
    <row r="11247" spans="1:3" s="566" customFormat="1"/>
    <row r="11248" spans="1:3" s="566" customFormat="1"/>
    <row r="11249" spans="1:3" s="566" customFormat="1"/>
    <row r="11250" spans="1:3" s="566" customFormat="1"/>
    <row r="11251" spans="1:3" s="566" customFormat="1"/>
    <row r="11252" spans="1:3" s="566" customFormat="1"/>
    <row r="11253" spans="1:3" s="566" customFormat="1"/>
    <row r="11254" spans="1:3" s="566" customFormat="1"/>
    <row r="11255" spans="1:3" s="566" customFormat="1"/>
    <row r="11256" spans="1:3" s="566" customFormat="1"/>
    <row r="11257" spans="1:3" s="566" customFormat="1"/>
    <row r="11258" spans="1:3" s="566" customFormat="1"/>
    <row r="11259" spans="1:3" s="566" customFormat="1"/>
    <row r="11260" spans="1:3" s="566" customFormat="1"/>
    <row r="11261" spans="1:3" s="566" customFormat="1"/>
    <row r="11262" spans="1:3" s="566" customFormat="1"/>
    <row r="11263" spans="1:3" s="566" customFormat="1"/>
    <row r="11264" spans="1:3" s="566" customFormat="1"/>
    <row r="11265" spans="1:3" s="566" customFormat="1"/>
    <row r="11266" spans="1:3" s="566" customFormat="1"/>
    <row r="11267" spans="1:3" s="566" customFormat="1"/>
    <row r="11268" spans="1:3" s="566" customFormat="1"/>
    <row r="11269" spans="1:3" s="566" customFormat="1"/>
    <row r="11270" spans="1:3" s="566" customFormat="1"/>
    <row r="11271" spans="1:3" s="566" customFormat="1"/>
    <row r="11272" spans="1:3" s="566" customFormat="1"/>
    <row r="11273" spans="1:3" s="566" customFormat="1"/>
    <row r="11274" spans="1:3" s="566" customFormat="1"/>
    <row r="11275" spans="1:3" s="566" customFormat="1"/>
    <row r="11276" spans="1:3" s="566" customFormat="1"/>
    <row r="11277" spans="1:3" s="566" customFormat="1"/>
    <row r="11278" spans="1:3" s="566" customFormat="1"/>
    <row r="11279" spans="1:3" s="566" customFormat="1"/>
    <row r="11280" spans="1:3" s="566" customFormat="1"/>
    <row r="11281" spans="1:3" s="566" customFormat="1"/>
    <row r="11282" spans="1:3" s="566" customFormat="1"/>
    <row r="11283" spans="1:3" s="566" customFormat="1"/>
    <row r="11284" spans="1:3" s="566" customFormat="1"/>
    <row r="11285" spans="1:3" s="566" customFormat="1"/>
    <row r="11286" spans="1:3" s="566" customFormat="1"/>
    <row r="11287" spans="1:3" s="566" customFormat="1"/>
    <row r="11288" spans="1:3" s="566" customFormat="1"/>
    <row r="11289" spans="1:3" s="566" customFormat="1"/>
    <row r="11290" spans="1:3" s="566" customFormat="1"/>
    <row r="11291" spans="1:3" s="566" customFormat="1"/>
    <row r="11292" spans="1:3" s="566" customFormat="1"/>
    <row r="11293" spans="1:3" s="566" customFormat="1"/>
    <row r="11294" spans="1:3" s="566" customFormat="1"/>
    <row r="11295" spans="1:3" s="566" customFormat="1"/>
    <row r="11296" spans="1:3" s="566" customFormat="1"/>
    <row r="11297" spans="1:3" s="566" customFormat="1"/>
    <row r="11298" spans="1:3" s="566" customFormat="1"/>
    <row r="11299" spans="1:3" s="566" customFormat="1"/>
    <row r="11300" spans="1:3" s="566" customFormat="1"/>
    <row r="11301" spans="1:3" s="566" customFormat="1"/>
    <row r="11302" spans="1:3" s="566" customFormat="1"/>
    <row r="11303" spans="1:3" s="566" customFormat="1"/>
    <row r="11304" spans="1:3" s="566" customFormat="1"/>
    <row r="11305" spans="1:3" s="566" customFormat="1"/>
    <row r="11306" spans="1:3" s="566" customFormat="1"/>
    <row r="11307" spans="1:3" s="566" customFormat="1"/>
    <row r="11308" spans="1:3" s="566" customFormat="1"/>
    <row r="11309" spans="1:3" s="566" customFormat="1"/>
    <row r="11310" spans="1:3" s="566" customFormat="1"/>
    <row r="11311" spans="1:3" s="566" customFormat="1"/>
    <row r="11312" spans="1:3" s="566" customFormat="1"/>
    <row r="11313" spans="1:3" s="566" customFormat="1"/>
    <row r="11314" spans="1:3" s="566" customFormat="1"/>
    <row r="11315" spans="1:3" s="566" customFormat="1"/>
    <row r="11316" spans="1:3" s="566" customFormat="1"/>
    <row r="11317" spans="1:3" s="566" customFormat="1"/>
    <row r="11318" spans="1:3" s="566" customFormat="1"/>
    <row r="11319" spans="1:3" s="566" customFormat="1"/>
    <row r="11320" spans="1:3" s="566" customFormat="1"/>
    <row r="11321" spans="1:3" s="566" customFormat="1"/>
    <row r="11322" spans="1:3" s="566" customFormat="1"/>
    <row r="11323" spans="1:3" s="566" customFormat="1"/>
    <row r="11324" spans="1:3" s="566" customFormat="1"/>
    <row r="11325" spans="1:3" s="566" customFormat="1"/>
    <row r="11326" spans="1:3" s="566" customFormat="1"/>
    <row r="11327" spans="1:3" s="566" customFormat="1"/>
    <row r="11328" spans="1:3" s="566" customFormat="1"/>
    <row r="11329" spans="1:3" s="566" customFormat="1"/>
    <row r="11330" spans="1:3" s="566" customFormat="1"/>
    <row r="11331" spans="1:3" s="566" customFormat="1"/>
    <row r="11332" spans="1:3" s="566" customFormat="1"/>
    <row r="11333" spans="1:3" s="566" customFormat="1"/>
    <row r="11334" spans="1:3" s="566" customFormat="1"/>
    <row r="11335" spans="1:3" s="566" customFormat="1"/>
    <row r="11336" spans="1:3" s="566" customFormat="1"/>
    <row r="11337" spans="1:3" s="566" customFormat="1"/>
    <row r="11338" spans="1:3" s="566" customFormat="1"/>
    <row r="11339" spans="1:3" s="566" customFormat="1"/>
    <row r="11340" spans="1:3" s="566" customFormat="1"/>
    <row r="11341" spans="1:3" s="566" customFormat="1"/>
    <row r="11342" spans="1:3" s="566" customFormat="1"/>
    <row r="11343" spans="1:3" s="566" customFormat="1"/>
    <row r="11344" spans="1:3" s="566" customFormat="1"/>
    <row r="11345" spans="1:3" s="566" customFormat="1"/>
    <row r="11346" spans="1:3" s="566" customFormat="1"/>
    <row r="11347" spans="1:3" s="566" customFormat="1"/>
    <row r="11348" spans="1:3" s="566" customFormat="1"/>
    <row r="11349" spans="1:3" s="566" customFormat="1"/>
    <row r="11350" spans="1:3" s="566" customFormat="1"/>
    <row r="11351" spans="1:3" s="566" customFormat="1"/>
    <row r="11352" spans="1:3" s="566" customFormat="1"/>
    <row r="11353" spans="1:3" s="566" customFormat="1"/>
    <row r="11354" spans="1:3" s="566" customFormat="1"/>
    <row r="11355" spans="1:3" s="566" customFormat="1"/>
    <row r="11356" spans="1:3" s="566" customFormat="1"/>
    <row r="11357" spans="1:3" s="566" customFormat="1"/>
    <row r="11358" spans="1:3" s="566" customFormat="1"/>
    <row r="11359" spans="1:3" s="566" customFormat="1"/>
    <row r="11360" spans="1:3" s="566" customFormat="1"/>
    <row r="11361" spans="1:3" s="566" customFormat="1"/>
    <row r="11362" spans="1:3" s="566" customFormat="1"/>
    <row r="11363" spans="1:3" s="566" customFormat="1"/>
    <row r="11364" spans="1:3" s="566" customFormat="1"/>
    <row r="11365" spans="1:3" s="566" customFormat="1"/>
    <row r="11366" spans="1:3" s="566" customFormat="1"/>
    <row r="11367" spans="1:3" s="566" customFormat="1"/>
    <row r="11368" spans="1:3" s="566" customFormat="1"/>
    <row r="11369" spans="1:3" s="566" customFormat="1"/>
    <row r="11370" spans="1:3" s="566" customFormat="1"/>
    <row r="11371" spans="1:3" s="566" customFormat="1"/>
    <row r="11372" spans="1:3" s="566" customFormat="1"/>
    <row r="11373" spans="1:3" s="566" customFormat="1"/>
    <row r="11374" spans="1:3" s="566" customFormat="1"/>
    <row r="11375" spans="1:3" s="566" customFormat="1"/>
    <row r="11376" spans="1:3" s="566" customFormat="1"/>
    <row r="11377" spans="1:3" s="566" customFormat="1"/>
    <row r="11378" spans="1:3" s="566" customFormat="1"/>
    <row r="11379" spans="1:3" s="566" customFormat="1"/>
    <row r="11380" spans="1:3" s="566" customFormat="1"/>
    <row r="11381" spans="1:3" s="566" customFormat="1"/>
    <row r="11382" spans="1:3" s="566" customFormat="1"/>
    <row r="11383" spans="1:3" s="566" customFormat="1"/>
    <row r="11384" spans="1:3" s="566" customFormat="1"/>
    <row r="11385" spans="1:3" s="566" customFormat="1"/>
    <row r="11386" spans="1:3" s="566" customFormat="1"/>
    <row r="11387" spans="1:3" s="566" customFormat="1"/>
    <row r="11388" spans="1:3" s="566" customFormat="1"/>
    <row r="11389" spans="1:3" s="566" customFormat="1"/>
    <row r="11390" spans="1:3" s="566" customFormat="1"/>
    <row r="11391" spans="1:3" s="566" customFormat="1"/>
    <row r="11392" spans="1:3" s="566" customFormat="1"/>
    <row r="11393" spans="1:3" s="566" customFormat="1"/>
    <row r="11394" spans="1:3" s="566" customFormat="1"/>
    <row r="11395" spans="1:3" s="566" customFormat="1"/>
    <row r="11396" spans="1:3" s="566" customFormat="1"/>
    <row r="11397" spans="1:3" s="566" customFormat="1"/>
    <row r="11398" spans="1:3" s="566" customFormat="1"/>
    <row r="11399" spans="1:3" s="566" customFormat="1"/>
    <row r="11400" spans="1:3" s="566" customFormat="1"/>
    <row r="11401" spans="1:3" s="566" customFormat="1"/>
    <row r="11402" spans="1:3" s="566" customFormat="1"/>
    <row r="11403" spans="1:3" s="566" customFormat="1"/>
    <row r="11404" spans="1:3" s="566" customFormat="1"/>
    <row r="11405" spans="1:3" s="566" customFormat="1"/>
    <row r="11406" spans="1:3" s="566" customFormat="1"/>
    <row r="11407" spans="1:3" s="566" customFormat="1"/>
    <row r="11408" spans="1:3" s="566" customFormat="1"/>
    <row r="11409" spans="1:3" s="566" customFormat="1"/>
    <row r="11410" spans="1:3" s="566" customFormat="1"/>
    <row r="11411" spans="1:3" s="566" customFormat="1"/>
    <row r="11412" spans="1:3" s="566" customFormat="1"/>
    <row r="11413" spans="1:3" s="566" customFormat="1"/>
    <row r="11414" spans="1:3" s="566" customFormat="1"/>
    <row r="11415" spans="1:3" s="566" customFormat="1"/>
    <row r="11416" spans="1:3" s="566" customFormat="1"/>
    <row r="11417" spans="1:3" s="566" customFormat="1"/>
    <row r="11418" spans="1:3" s="566" customFormat="1"/>
    <row r="11419" spans="1:3" s="566" customFormat="1"/>
    <row r="11420" spans="1:3" s="566" customFormat="1"/>
    <row r="11421" spans="1:3" s="566" customFormat="1"/>
    <row r="11422" spans="1:3" s="566" customFormat="1"/>
    <row r="11423" spans="1:3" s="566" customFormat="1"/>
    <row r="11424" spans="1:3" s="566" customFormat="1"/>
    <row r="11425" spans="1:3" s="566" customFormat="1"/>
    <row r="11426" spans="1:3" s="566" customFormat="1"/>
    <row r="11427" spans="1:3" s="566" customFormat="1"/>
    <row r="11428" spans="1:3" s="566" customFormat="1"/>
    <row r="11429" spans="1:3" s="566" customFormat="1"/>
    <row r="11430" spans="1:3" s="566" customFormat="1"/>
    <row r="11431" spans="1:3" s="566" customFormat="1"/>
    <row r="11432" spans="1:3" s="566" customFormat="1"/>
    <row r="11433" spans="1:3" s="566" customFormat="1"/>
    <row r="11434" spans="1:3" s="566" customFormat="1"/>
    <row r="11435" spans="1:3" s="566" customFormat="1"/>
    <row r="11436" spans="1:3" s="566" customFormat="1"/>
    <row r="11437" spans="1:3" s="566" customFormat="1"/>
    <row r="11438" spans="1:3" s="566" customFormat="1"/>
    <row r="11439" spans="1:3" s="566" customFormat="1"/>
    <row r="11440" spans="1:3" s="566" customFormat="1"/>
    <row r="11441" spans="1:3" s="566" customFormat="1"/>
    <row r="11442" spans="1:3" s="566" customFormat="1"/>
    <row r="11443" spans="1:3" s="566" customFormat="1"/>
    <row r="11444" spans="1:3" s="566" customFormat="1"/>
    <row r="11445" spans="1:3" s="566" customFormat="1"/>
    <row r="11446" spans="1:3" s="566" customFormat="1"/>
    <row r="11447" spans="1:3" s="566" customFormat="1"/>
    <row r="11448" spans="1:3" s="566" customFormat="1"/>
    <row r="11449" spans="1:3" s="566" customFormat="1"/>
    <row r="11450" spans="1:3" s="566" customFormat="1"/>
    <row r="11451" spans="1:3" s="566" customFormat="1"/>
    <row r="11452" spans="1:3" s="566" customFormat="1"/>
    <row r="11453" spans="1:3" s="566" customFormat="1"/>
    <row r="11454" spans="1:3" s="566" customFormat="1"/>
    <row r="11455" spans="1:3" s="566" customFormat="1"/>
    <row r="11456" spans="1:3" s="566" customFormat="1"/>
    <row r="11457" spans="1:3" s="566" customFormat="1"/>
    <row r="11458" spans="1:3" s="566" customFormat="1"/>
    <row r="11459" spans="1:3" s="566" customFormat="1"/>
    <row r="11460" spans="1:3" s="566" customFormat="1"/>
    <row r="11461" spans="1:3" s="566" customFormat="1"/>
    <row r="11462" spans="1:3" s="566" customFormat="1"/>
    <row r="11463" spans="1:3" s="566" customFormat="1"/>
    <row r="11464" spans="1:3" s="566" customFormat="1"/>
    <row r="11465" spans="1:3" s="566" customFormat="1"/>
    <row r="11466" spans="1:3" s="566" customFormat="1"/>
    <row r="11467" spans="1:3" s="566" customFormat="1"/>
    <row r="11468" spans="1:3" s="566" customFormat="1"/>
    <row r="11469" spans="1:3" s="566" customFormat="1"/>
    <row r="11470" spans="1:3" s="566" customFormat="1"/>
    <row r="11471" spans="1:3" s="566" customFormat="1"/>
    <row r="11472" spans="1:3" s="566" customFormat="1"/>
    <row r="11473" spans="1:3" s="566" customFormat="1"/>
    <row r="11474" spans="1:3" s="566" customFormat="1"/>
    <row r="11475" spans="1:3" s="566" customFormat="1"/>
    <row r="11476" spans="1:3" s="566" customFormat="1"/>
    <row r="11477" spans="1:3" s="566" customFormat="1"/>
    <row r="11478" spans="1:3" s="566" customFormat="1"/>
    <row r="11479" spans="1:3" s="566" customFormat="1"/>
    <row r="11480" spans="1:3" s="566" customFormat="1"/>
    <row r="11481" spans="1:3" s="566" customFormat="1"/>
    <row r="11482" spans="1:3" s="566" customFormat="1"/>
    <row r="11483" spans="1:3" s="566" customFormat="1"/>
    <row r="11484" spans="1:3" s="566" customFormat="1"/>
    <row r="11485" spans="1:3" s="566" customFormat="1"/>
    <row r="11486" spans="1:3" s="566" customFormat="1"/>
    <row r="11487" spans="1:3" s="566" customFormat="1"/>
    <row r="11488" spans="1:3" s="566" customFormat="1"/>
    <row r="11489" spans="1:3" s="566" customFormat="1"/>
    <row r="11490" spans="1:3" s="566" customFormat="1"/>
    <row r="11491" spans="1:3" s="566" customFormat="1"/>
    <row r="11492" spans="1:3" s="566" customFormat="1"/>
    <row r="11493" spans="1:3" s="566" customFormat="1"/>
    <row r="11494" spans="1:3" s="566" customFormat="1"/>
    <row r="11495" spans="1:3" s="566" customFormat="1"/>
    <row r="11496" spans="1:3" s="566" customFormat="1"/>
    <row r="11497" spans="1:3" s="566" customFormat="1"/>
    <row r="11498" spans="1:3" s="566" customFormat="1"/>
    <row r="11499" spans="1:3" s="566" customFormat="1"/>
    <row r="11500" spans="1:3" s="566" customFormat="1"/>
    <row r="11501" spans="1:3" s="566" customFormat="1"/>
    <row r="11502" spans="1:3" s="566" customFormat="1"/>
    <row r="11503" spans="1:3" s="566" customFormat="1"/>
    <row r="11504" spans="1:3" s="566" customFormat="1"/>
    <row r="11505" spans="1:3" s="566" customFormat="1"/>
    <row r="11506" spans="1:3" s="566" customFormat="1"/>
    <row r="11507" spans="1:3" s="566" customFormat="1"/>
    <row r="11508" spans="1:3" s="566" customFormat="1"/>
    <row r="11509" spans="1:3" s="566" customFormat="1"/>
    <row r="11510" spans="1:3" s="566" customFormat="1"/>
    <row r="11511" spans="1:3" s="566" customFormat="1"/>
    <row r="11512" spans="1:3" s="566" customFormat="1"/>
    <row r="11513" spans="1:3" s="566" customFormat="1"/>
    <row r="11514" spans="1:3" s="566" customFormat="1"/>
    <row r="11515" spans="1:3" s="566" customFormat="1"/>
    <row r="11516" spans="1:3" s="566" customFormat="1"/>
    <row r="11517" spans="1:3" s="566" customFormat="1"/>
    <row r="11518" spans="1:3" s="566" customFormat="1"/>
    <row r="11519" spans="1:3" s="566" customFormat="1"/>
    <row r="11520" spans="1:3" s="566" customFormat="1"/>
    <row r="11521" spans="1:3" s="566" customFormat="1"/>
    <row r="11522" spans="1:3" s="566" customFormat="1"/>
    <row r="11523" spans="1:3" s="566" customFormat="1"/>
    <row r="11524" spans="1:3" s="566" customFormat="1"/>
    <row r="11525" spans="1:3" s="566" customFormat="1"/>
    <row r="11526" spans="1:3" s="566" customFormat="1"/>
    <row r="11527" spans="1:3" s="566" customFormat="1"/>
    <row r="11528" spans="1:3" s="566" customFormat="1"/>
    <row r="11529" spans="1:3" s="566" customFormat="1"/>
    <row r="11530" spans="1:3" s="566" customFormat="1"/>
    <row r="11531" spans="1:3" s="566" customFormat="1"/>
    <row r="11532" spans="1:3" s="566" customFormat="1"/>
    <row r="11533" spans="1:3" s="566" customFormat="1"/>
    <row r="11534" spans="1:3" s="566" customFormat="1"/>
    <row r="11535" spans="1:3" s="566" customFormat="1"/>
    <row r="11536" spans="1:3" s="566" customFormat="1"/>
    <row r="11537" spans="1:3" s="566" customFormat="1"/>
    <row r="11538" spans="1:3" s="566" customFormat="1"/>
    <row r="11539" spans="1:3" s="566" customFormat="1"/>
    <row r="11540" spans="1:3" s="566" customFormat="1"/>
    <row r="11541" spans="1:3" s="566" customFormat="1"/>
    <row r="11542" spans="1:3" s="566" customFormat="1"/>
    <row r="11543" spans="1:3" s="566" customFormat="1"/>
    <row r="11544" spans="1:3" s="566" customFormat="1"/>
    <row r="11545" spans="1:3" s="566" customFormat="1"/>
    <row r="11546" spans="1:3" s="566" customFormat="1"/>
    <row r="11547" spans="1:3" s="566" customFormat="1"/>
    <row r="11548" spans="1:3" s="566" customFormat="1"/>
    <row r="11549" spans="1:3" s="566" customFormat="1"/>
    <row r="11550" spans="1:3" s="566" customFormat="1"/>
    <row r="11551" spans="1:3" s="566" customFormat="1"/>
    <row r="11552" spans="1:3" s="566" customFormat="1"/>
    <row r="11553" spans="1:3" s="566" customFormat="1"/>
    <row r="11554" spans="1:3" s="566" customFormat="1"/>
    <row r="11555" spans="1:3" s="566" customFormat="1"/>
    <row r="11556" spans="1:3" s="566" customFormat="1"/>
    <row r="11557" spans="1:3" s="566" customFormat="1"/>
    <row r="11558" spans="1:3" s="566" customFormat="1"/>
    <row r="11559" spans="1:3" s="566" customFormat="1"/>
    <row r="11560" spans="1:3" s="566" customFormat="1"/>
    <row r="11561" spans="1:3" s="566" customFormat="1"/>
    <row r="11562" spans="1:3" s="566" customFormat="1"/>
    <row r="11563" spans="1:3" s="566" customFormat="1"/>
    <row r="11564" spans="1:3" s="566" customFormat="1"/>
    <row r="11565" spans="1:3" s="566" customFormat="1"/>
    <row r="11566" spans="1:3" s="566" customFormat="1"/>
    <row r="11567" spans="1:3" s="566" customFormat="1"/>
    <row r="11568" spans="1:3" s="566" customFormat="1"/>
    <row r="11569" spans="1:3" s="566" customFormat="1"/>
    <row r="11570" spans="1:3" s="566" customFormat="1"/>
    <row r="11571" spans="1:3" s="566" customFormat="1"/>
    <row r="11572" spans="1:3" s="566" customFormat="1"/>
    <row r="11573" spans="1:3" s="566" customFormat="1"/>
    <row r="11574" spans="1:3" s="566" customFormat="1"/>
    <row r="11575" spans="1:3" s="566" customFormat="1"/>
    <row r="11576" spans="1:3" s="566" customFormat="1"/>
    <row r="11577" spans="1:3" s="566" customFormat="1"/>
    <row r="11578" spans="1:3" s="566" customFormat="1"/>
    <row r="11579" spans="1:3" s="566" customFormat="1"/>
    <row r="11580" spans="1:3" s="566" customFormat="1"/>
    <row r="11581" spans="1:3" s="566" customFormat="1"/>
    <row r="11582" spans="1:3" s="566" customFormat="1"/>
    <row r="11583" spans="1:3" s="566" customFormat="1"/>
    <row r="11584" spans="1:3" s="566" customFormat="1"/>
    <row r="11585" spans="1:3" s="566" customFormat="1"/>
    <row r="11586" spans="1:3" s="566" customFormat="1"/>
    <row r="11587" spans="1:3" s="566" customFormat="1"/>
    <row r="11588" spans="1:3" s="566" customFormat="1"/>
    <row r="11589" spans="1:3" s="566" customFormat="1"/>
    <row r="11590" spans="1:3" s="566" customFormat="1"/>
    <row r="11591" spans="1:3" s="566" customFormat="1"/>
    <row r="11592" spans="1:3" s="566" customFormat="1"/>
    <row r="11593" spans="1:3" s="566" customFormat="1"/>
    <row r="11594" spans="1:3" s="566" customFormat="1"/>
    <row r="11595" spans="1:3" s="566" customFormat="1"/>
    <row r="11596" spans="1:3" s="566" customFormat="1"/>
    <row r="11597" spans="1:3" s="566" customFormat="1"/>
    <row r="11598" spans="1:3" s="566" customFormat="1"/>
    <row r="11599" spans="1:3" s="566" customFormat="1"/>
    <row r="11600" spans="1:3" s="566" customFormat="1"/>
    <row r="11601" spans="1:3" s="566" customFormat="1"/>
    <row r="11602" spans="1:3" s="566" customFormat="1"/>
    <row r="11603" spans="1:3" s="566" customFormat="1"/>
    <row r="11604" spans="1:3" s="566" customFormat="1"/>
    <row r="11605" spans="1:3" s="566" customFormat="1"/>
    <row r="11606" spans="1:3" s="566" customFormat="1"/>
    <row r="11607" spans="1:3" s="566" customFormat="1"/>
    <row r="11608" spans="1:3" s="566" customFormat="1"/>
    <row r="11609" spans="1:3" s="566" customFormat="1"/>
    <row r="11610" spans="1:3" s="566" customFormat="1"/>
    <row r="11611" spans="1:3" s="566" customFormat="1"/>
    <row r="11612" spans="1:3" s="566" customFormat="1"/>
    <row r="11613" spans="1:3" s="566" customFormat="1"/>
    <row r="11614" spans="1:3" s="566" customFormat="1"/>
    <row r="11615" spans="1:3" s="566" customFormat="1"/>
    <row r="11616" spans="1:3" s="566" customFormat="1"/>
    <row r="11617" spans="1:3" s="566" customFormat="1"/>
    <row r="11618" spans="1:3" s="566" customFormat="1"/>
    <row r="11619" spans="1:3" s="566" customFormat="1"/>
    <row r="11620" spans="1:3" s="566" customFormat="1"/>
    <row r="11621" spans="1:3" s="566" customFormat="1"/>
    <row r="11622" spans="1:3" s="566" customFormat="1"/>
    <row r="11623" spans="1:3" s="566" customFormat="1"/>
    <row r="11624" spans="1:3" s="566" customFormat="1"/>
    <row r="11625" spans="1:3" s="566" customFormat="1"/>
    <row r="11626" spans="1:3" s="566" customFormat="1"/>
    <row r="11627" spans="1:3" s="566" customFormat="1"/>
    <row r="11628" spans="1:3" s="566" customFormat="1"/>
    <row r="11629" spans="1:3" s="566" customFormat="1"/>
    <row r="11630" spans="1:3" s="566" customFormat="1"/>
    <row r="11631" spans="1:3" s="566" customFormat="1"/>
    <row r="11632" spans="1:3" s="566" customFormat="1"/>
    <row r="11633" spans="1:3" s="566" customFormat="1"/>
    <row r="11634" spans="1:3" s="566" customFormat="1"/>
    <row r="11635" spans="1:3" s="566" customFormat="1"/>
    <row r="11636" spans="1:3" s="566" customFormat="1"/>
    <row r="11637" spans="1:3" s="566" customFormat="1"/>
    <row r="11638" spans="1:3" s="566" customFormat="1"/>
    <row r="11639" spans="1:3" s="566" customFormat="1"/>
    <row r="11640" spans="1:3" s="566" customFormat="1"/>
    <row r="11641" spans="1:3" s="566" customFormat="1"/>
    <row r="11642" spans="1:3" s="566" customFormat="1"/>
    <row r="11643" spans="1:3" s="566" customFormat="1"/>
    <row r="11644" spans="1:3" s="566" customFormat="1"/>
    <row r="11645" spans="1:3" s="566" customFormat="1"/>
    <row r="11646" spans="1:3" s="566" customFormat="1"/>
    <row r="11647" spans="1:3" s="566" customFormat="1"/>
    <row r="11648" spans="1:3" s="566" customFormat="1"/>
    <row r="11649" spans="1:3" s="566" customFormat="1"/>
    <row r="11650" spans="1:3" s="566" customFormat="1"/>
    <row r="11651" spans="1:3" s="566" customFormat="1"/>
    <row r="11652" spans="1:3" s="566" customFormat="1"/>
    <row r="11653" spans="1:3" s="566" customFormat="1"/>
    <row r="11654" spans="1:3" s="566" customFormat="1"/>
    <row r="11655" spans="1:3" s="566" customFormat="1"/>
    <row r="11656" spans="1:3" s="566" customFormat="1"/>
    <row r="11657" spans="1:3" s="566" customFormat="1"/>
    <row r="11658" spans="1:3" s="566" customFormat="1"/>
    <row r="11659" spans="1:3" s="566" customFormat="1"/>
    <row r="11660" spans="1:3" s="566" customFormat="1"/>
    <row r="11661" spans="1:3" s="566" customFormat="1"/>
    <row r="11662" spans="1:3" s="566" customFormat="1"/>
    <row r="11663" spans="1:3" s="566" customFormat="1"/>
    <row r="11664" spans="1:3" s="566" customFormat="1"/>
    <row r="11665" spans="1:3" s="566" customFormat="1"/>
    <row r="11666" spans="1:3" s="566" customFormat="1"/>
    <row r="11667" spans="1:3" s="566" customFormat="1"/>
    <row r="11668" spans="1:3" s="566" customFormat="1"/>
    <row r="11669" spans="1:3" s="566" customFormat="1"/>
    <row r="11670" spans="1:3" s="566" customFormat="1"/>
    <row r="11671" spans="1:3" s="566" customFormat="1"/>
    <row r="11672" spans="1:3" s="566" customFormat="1"/>
    <row r="11673" spans="1:3" s="566" customFormat="1"/>
    <row r="11674" spans="1:3" s="566" customFormat="1"/>
    <row r="11675" spans="1:3" s="566" customFormat="1"/>
    <row r="11676" spans="1:3" s="566" customFormat="1"/>
    <row r="11677" spans="1:3" s="566" customFormat="1"/>
    <row r="11678" spans="1:3" s="566" customFormat="1"/>
    <row r="11679" spans="1:3" s="566" customFormat="1"/>
    <row r="11680" spans="1:3" s="566" customFormat="1"/>
    <row r="11681" spans="1:3" s="566" customFormat="1"/>
    <row r="11682" spans="1:3" s="566" customFormat="1"/>
    <row r="11683" spans="1:3" s="566" customFormat="1"/>
    <row r="11684" spans="1:3" s="566" customFormat="1"/>
    <row r="11685" spans="1:3" s="566" customFormat="1"/>
    <row r="11686" spans="1:3" s="566" customFormat="1"/>
    <row r="11687" spans="1:3" s="566" customFormat="1"/>
    <row r="11688" spans="1:3" s="566" customFormat="1"/>
    <row r="11689" spans="1:3" s="566" customFormat="1"/>
    <row r="11690" spans="1:3" s="566" customFormat="1"/>
    <row r="11691" spans="1:3" s="566" customFormat="1"/>
    <row r="11692" spans="1:3" s="566" customFormat="1"/>
    <row r="11693" spans="1:3" s="566" customFormat="1"/>
    <row r="11694" spans="1:3" s="566" customFormat="1"/>
    <row r="11695" spans="1:3" s="566" customFormat="1"/>
    <row r="11696" spans="1:3" s="566" customFormat="1"/>
    <row r="11697" spans="1:3" s="566" customFormat="1"/>
    <row r="11698" spans="1:3" s="566" customFormat="1"/>
    <row r="11699" spans="1:3" s="566" customFormat="1"/>
    <row r="11700" spans="1:3" s="566" customFormat="1"/>
    <row r="11701" spans="1:3" s="566" customFormat="1"/>
    <row r="11702" spans="1:3" s="566" customFormat="1"/>
    <row r="11703" spans="1:3" s="566" customFormat="1"/>
    <row r="11704" spans="1:3" s="566" customFormat="1"/>
    <row r="11705" spans="1:3" s="566" customFormat="1"/>
    <row r="11706" spans="1:3" s="566" customFormat="1"/>
    <row r="11707" spans="1:3" s="566" customFormat="1"/>
    <row r="11708" spans="1:3" s="566" customFormat="1"/>
    <row r="11709" spans="1:3" s="566" customFormat="1"/>
    <row r="11710" spans="1:3" s="566" customFormat="1"/>
    <row r="11711" spans="1:3" s="566" customFormat="1"/>
    <row r="11712" spans="1:3" s="566" customFormat="1"/>
    <row r="11713" spans="1:3" s="566" customFormat="1"/>
    <row r="11714" spans="1:3" s="566" customFormat="1"/>
    <row r="11715" spans="1:3" s="566" customFormat="1"/>
    <row r="11716" spans="1:3" s="566" customFormat="1"/>
    <row r="11717" spans="1:3" s="566" customFormat="1"/>
    <row r="11718" spans="1:3" s="566" customFormat="1"/>
    <row r="11719" spans="1:3" s="566" customFormat="1"/>
    <row r="11720" spans="1:3" s="566" customFormat="1"/>
    <row r="11721" spans="1:3" s="566" customFormat="1"/>
    <row r="11722" spans="1:3" s="566" customFormat="1"/>
    <row r="11723" spans="1:3" s="566" customFormat="1"/>
    <row r="11724" spans="1:3" s="566" customFormat="1"/>
    <row r="11725" spans="1:3" s="566" customFormat="1"/>
    <row r="11726" spans="1:3" s="566" customFormat="1"/>
    <row r="11727" spans="1:3" s="566" customFormat="1"/>
    <row r="11728" spans="1:3" s="566" customFormat="1"/>
    <row r="11729" spans="1:3" s="566" customFormat="1"/>
    <row r="11730" spans="1:3" s="566" customFormat="1"/>
    <row r="11731" spans="1:3" s="566" customFormat="1"/>
    <row r="11732" spans="1:3" s="566" customFormat="1"/>
    <row r="11733" spans="1:3" s="566" customFormat="1"/>
    <row r="11734" spans="1:3" s="566" customFormat="1"/>
    <row r="11735" spans="1:3" s="566" customFormat="1"/>
    <row r="11736" spans="1:3" s="566" customFormat="1"/>
    <row r="11737" spans="1:3" s="566" customFormat="1"/>
    <row r="11738" spans="1:3" s="566" customFormat="1"/>
    <row r="11739" spans="1:3" s="566" customFormat="1"/>
    <row r="11740" spans="1:3" s="566" customFormat="1"/>
    <row r="11741" spans="1:3" s="566" customFormat="1"/>
    <row r="11742" spans="1:3" s="566" customFormat="1"/>
    <row r="11743" spans="1:3" s="566" customFormat="1"/>
    <row r="11744" spans="1:3" s="566" customFormat="1"/>
    <row r="11745" spans="1:3" s="566" customFormat="1"/>
    <row r="11746" spans="1:3" s="566" customFormat="1"/>
    <row r="11747" spans="1:3" s="566" customFormat="1"/>
    <row r="11748" spans="1:3" s="566" customFormat="1"/>
    <row r="11749" spans="1:3" s="566" customFormat="1"/>
    <row r="11750" spans="1:3" s="566" customFormat="1"/>
    <row r="11751" spans="1:3" s="566" customFormat="1"/>
    <row r="11752" spans="1:3" s="566" customFormat="1"/>
    <row r="11753" spans="1:3" s="566" customFormat="1"/>
    <row r="11754" spans="1:3" s="566" customFormat="1"/>
    <row r="11755" spans="1:3" s="566" customFormat="1"/>
    <row r="11756" spans="1:3" s="566" customFormat="1"/>
    <row r="11757" spans="1:3" s="566" customFormat="1"/>
    <row r="11758" spans="1:3" s="566" customFormat="1"/>
    <row r="11759" spans="1:3" s="566" customFormat="1"/>
    <row r="11760" spans="1:3" s="566" customFormat="1"/>
    <row r="11761" spans="1:3" s="566" customFormat="1"/>
    <row r="11762" spans="1:3" s="566" customFormat="1"/>
    <row r="11763" spans="1:3" s="566" customFormat="1"/>
    <row r="11764" spans="1:3" s="566" customFormat="1"/>
    <row r="11765" spans="1:3" s="566" customFormat="1"/>
    <row r="11766" spans="1:3" s="566" customFormat="1"/>
    <row r="11767" spans="1:3" s="566" customFormat="1"/>
    <row r="11768" spans="1:3" s="566" customFormat="1"/>
    <row r="11769" spans="1:3" s="566" customFormat="1"/>
    <row r="11770" spans="1:3" s="566" customFormat="1"/>
    <row r="11771" spans="1:3" s="566" customFormat="1"/>
    <row r="11772" spans="1:3" s="566" customFormat="1"/>
    <row r="11773" spans="1:3" s="566" customFormat="1"/>
    <row r="11774" spans="1:3" s="566" customFormat="1"/>
    <row r="11775" spans="1:3" s="566" customFormat="1"/>
    <row r="11776" spans="1:3" s="566" customFormat="1"/>
    <row r="11777" spans="1:3" s="566" customFormat="1"/>
    <row r="11778" spans="1:3" s="566" customFormat="1"/>
    <row r="11779" spans="1:3" s="566" customFormat="1"/>
    <row r="11780" spans="1:3" s="566" customFormat="1"/>
    <row r="11781" spans="1:3" s="566" customFormat="1"/>
    <row r="11782" spans="1:3" s="566" customFormat="1"/>
    <row r="11783" spans="1:3" s="566" customFormat="1"/>
    <row r="11784" spans="1:3" s="566" customFormat="1"/>
    <row r="11785" spans="1:3" s="566" customFormat="1"/>
    <row r="11786" spans="1:3" s="566" customFormat="1"/>
    <row r="11787" spans="1:3" s="566" customFormat="1"/>
    <row r="11788" spans="1:3" s="566" customFormat="1"/>
    <row r="11789" spans="1:3" s="566" customFormat="1"/>
    <row r="11790" spans="1:3" s="566" customFormat="1"/>
    <row r="11791" spans="1:3" s="566" customFormat="1"/>
    <row r="11792" spans="1:3" s="566" customFormat="1"/>
    <row r="11793" spans="1:3" s="566" customFormat="1"/>
    <row r="11794" spans="1:3" s="566" customFormat="1"/>
    <row r="11795" spans="1:3" s="566" customFormat="1"/>
    <row r="11796" spans="1:3" s="566" customFormat="1"/>
    <row r="11797" spans="1:3" s="566" customFormat="1"/>
    <row r="11798" spans="1:3" s="566" customFormat="1"/>
    <row r="11799" spans="1:3" s="566" customFormat="1"/>
    <row r="11800" spans="1:3" s="566" customFormat="1"/>
    <row r="11801" spans="1:3" s="566" customFormat="1"/>
    <row r="11802" spans="1:3" s="566" customFormat="1"/>
    <row r="11803" spans="1:3" s="566" customFormat="1"/>
    <row r="11804" spans="1:3" s="566" customFormat="1"/>
    <row r="11805" spans="1:3" s="566" customFormat="1"/>
    <row r="11806" spans="1:3" s="566" customFormat="1"/>
    <row r="11807" spans="1:3" s="566" customFormat="1"/>
    <row r="11808" spans="1:3" s="566" customFormat="1"/>
    <row r="11809" spans="1:3" s="566" customFormat="1"/>
    <row r="11810" spans="1:3" s="566" customFormat="1"/>
    <row r="11811" spans="1:3" s="566" customFormat="1"/>
    <row r="11812" spans="1:3" s="566" customFormat="1"/>
    <row r="11813" spans="1:3" s="566" customFormat="1"/>
    <row r="11814" spans="1:3" s="566" customFormat="1"/>
    <row r="11815" spans="1:3" s="566" customFormat="1"/>
    <row r="11816" spans="1:3" s="566" customFormat="1"/>
    <row r="11817" spans="1:3" s="566" customFormat="1"/>
    <row r="11818" spans="1:3" s="566" customFormat="1"/>
    <row r="11819" spans="1:3" s="566" customFormat="1"/>
    <row r="11820" spans="1:3" s="566" customFormat="1"/>
    <row r="11821" spans="1:3" s="566" customFormat="1"/>
    <row r="11822" spans="1:3" s="566" customFormat="1"/>
    <row r="11823" spans="1:3" s="566" customFormat="1"/>
    <row r="11824" spans="1:3" s="566" customFormat="1"/>
    <row r="11825" spans="1:3" s="566" customFormat="1"/>
    <row r="11826" spans="1:3" s="566" customFormat="1"/>
    <row r="11827" spans="1:3" s="566" customFormat="1"/>
    <row r="11828" spans="1:3" s="566" customFormat="1"/>
    <row r="11829" spans="1:3" s="566" customFormat="1"/>
    <row r="11830" spans="1:3" s="566" customFormat="1"/>
    <row r="11831" spans="1:3" s="566" customFormat="1"/>
    <row r="11832" spans="1:3" s="566" customFormat="1"/>
    <row r="11833" spans="1:3" s="566" customFormat="1"/>
    <row r="11834" spans="1:3" s="566" customFormat="1"/>
    <row r="11835" spans="1:3" s="566" customFormat="1"/>
    <row r="11836" spans="1:3" s="566" customFormat="1"/>
    <row r="11837" spans="1:3" s="566" customFormat="1"/>
    <row r="11838" spans="1:3" s="566" customFormat="1"/>
    <row r="11839" spans="1:3" s="566" customFormat="1"/>
    <row r="11840" spans="1:3" s="566" customFormat="1"/>
    <row r="11841" spans="1:3" s="566" customFormat="1"/>
    <row r="11842" spans="1:3" s="566" customFormat="1"/>
    <row r="11843" spans="1:3" s="566" customFormat="1"/>
    <row r="11844" spans="1:3" s="566" customFormat="1"/>
    <row r="11845" spans="1:3" s="566" customFormat="1"/>
    <row r="11846" spans="1:3" s="566" customFormat="1"/>
    <row r="11847" spans="1:3" s="566" customFormat="1"/>
    <row r="11848" spans="1:3" s="566" customFormat="1"/>
    <row r="11849" spans="1:3" s="566" customFormat="1"/>
    <row r="11850" spans="1:3" s="566" customFormat="1"/>
    <row r="11851" spans="1:3" s="566" customFormat="1"/>
    <row r="11852" spans="1:3" s="566" customFormat="1"/>
    <row r="11853" spans="1:3" s="566" customFormat="1"/>
    <row r="11854" spans="1:3" s="566" customFormat="1"/>
    <row r="11855" spans="1:3" s="566" customFormat="1"/>
    <row r="11856" spans="1:3" s="566" customFormat="1"/>
    <row r="11857" spans="1:3" s="566" customFormat="1"/>
    <row r="11858" spans="1:3" s="566" customFormat="1"/>
    <row r="11859" spans="1:3" s="566" customFormat="1"/>
    <row r="11860" spans="1:3" s="566" customFormat="1"/>
    <row r="11861" spans="1:3" s="566" customFormat="1"/>
    <row r="11862" spans="1:3" s="566" customFormat="1"/>
    <row r="11863" spans="1:3" s="566" customFormat="1"/>
    <row r="11864" spans="1:3" s="566" customFormat="1"/>
    <row r="11865" spans="1:3" s="566" customFormat="1"/>
    <row r="11866" spans="1:3" s="566" customFormat="1"/>
    <row r="11867" spans="1:3" s="566" customFormat="1"/>
    <row r="11868" spans="1:3" s="566" customFormat="1"/>
    <row r="11869" spans="1:3" s="566" customFormat="1"/>
    <row r="11870" spans="1:3" s="566" customFormat="1"/>
    <row r="11871" spans="1:3" s="566" customFormat="1"/>
    <row r="11872" spans="1:3" s="566" customFormat="1"/>
    <row r="11873" spans="1:3" s="566" customFormat="1"/>
    <row r="11874" spans="1:3" s="566" customFormat="1"/>
    <row r="11875" spans="1:3" s="566" customFormat="1"/>
    <row r="11876" spans="1:3" s="566" customFormat="1"/>
    <row r="11877" spans="1:3" s="566" customFormat="1"/>
    <row r="11878" spans="1:3" s="566" customFormat="1"/>
    <row r="11879" spans="1:3" s="566" customFormat="1"/>
    <row r="11880" spans="1:3" s="566" customFormat="1"/>
    <row r="11881" spans="1:3" s="566" customFormat="1"/>
    <row r="11882" spans="1:3" s="566" customFormat="1"/>
    <row r="11883" spans="1:3" s="566" customFormat="1"/>
    <row r="11884" spans="1:3" s="566" customFormat="1"/>
    <row r="11885" spans="1:3" s="566" customFormat="1"/>
    <row r="11886" spans="1:3" s="566" customFormat="1"/>
    <row r="11887" spans="1:3" s="566" customFormat="1"/>
    <row r="11888" spans="1:3" s="566" customFormat="1"/>
    <row r="11889" spans="1:3" s="566" customFormat="1"/>
    <row r="11890" spans="1:3" s="566" customFormat="1"/>
    <row r="11891" spans="1:3" s="566" customFormat="1"/>
    <row r="11892" spans="1:3" s="566" customFormat="1"/>
    <row r="11893" spans="1:3" s="566" customFormat="1"/>
    <row r="11894" spans="1:3" s="566" customFormat="1"/>
    <row r="11895" spans="1:3" s="566" customFormat="1"/>
    <row r="11896" spans="1:3" s="566" customFormat="1"/>
    <row r="11897" spans="1:3" s="566" customFormat="1"/>
    <row r="11898" spans="1:3" s="566" customFormat="1"/>
    <row r="11899" spans="1:3" s="566" customFormat="1"/>
    <row r="11900" spans="1:3" s="566" customFormat="1"/>
    <row r="11901" spans="1:3" s="566" customFormat="1"/>
    <row r="11902" spans="1:3" s="566" customFormat="1"/>
    <row r="11903" spans="1:3" s="566" customFormat="1"/>
    <row r="11904" spans="1:3" s="566" customFormat="1"/>
    <row r="11905" spans="1:3" s="566" customFormat="1"/>
    <row r="11906" spans="1:3" s="566" customFormat="1"/>
    <row r="11907" spans="1:3" s="566" customFormat="1"/>
    <row r="11908" spans="1:3" s="566" customFormat="1"/>
    <row r="11909" spans="1:3" s="566" customFormat="1"/>
    <row r="11910" spans="1:3" s="566" customFormat="1"/>
    <row r="11911" spans="1:3" s="566" customFormat="1"/>
    <row r="11912" spans="1:3" s="566" customFormat="1"/>
    <row r="11913" spans="1:3" s="566" customFormat="1"/>
    <row r="11914" spans="1:3" s="566" customFormat="1"/>
    <row r="11915" spans="1:3" s="566" customFormat="1"/>
    <row r="11916" spans="1:3" s="566" customFormat="1"/>
    <row r="11917" spans="1:3" s="566" customFormat="1"/>
    <row r="11918" spans="1:3" s="566" customFormat="1"/>
    <row r="11919" spans="1:3" s="566" customFormat="1"/>
    <row r="11920" spans="1:3" s="566" customFormat="1"/>
    <row r="11921" spans="1:3" s="566" customFormat="1"/>
    <row r="11922" spans="1:3" s="566" customFormat="1"/>
    <row r="11923" spans="1:3" s="566" customFormat="1"/>
    <row r="11924" spans="1:3" s="566" customFormat="1"/>
    <row r="11925" spans="1:3" s="566" customFormat="1"/>
    <row r="11926" spans="1:3" s="566" customFormat="1"/>
    <row r="11927" spans="1:3" s="566" customFormat="1"/>
    <row r="11928" spans="1:3" s="566" customFormat="1"/>
    <row r="11929" spans="1:3" s="566" customFormat="1"/>
    <row r="11930" spans="1:3" s="566" customFormat="1"/>
    <row r="11931" spans="1:3" s="566" customFormat="1"/>
    <row r="11932" spans="1:3" s="566" customFormat="1"/>
    <row r="11933" spans="1:3" s="566" customFormat="1"/>
    <row r="11934" spans="1:3" s="566" customFormat="1"/>
    <row r="11935" spans="1:3" s="566" customFormat="1"/>
    <row r="11936" spans="1:3" s="566" customFormat="1"/>
    <row r="11937" spans="1:3" s="566" customFormat="1"/>
    <row r="11938" spans="1:3" s="566" customFormat="1"/>
    <row r="11939" spans="1:3" s="566" customFormat="1"/>
    <row r="11940" spans="1:3" s="566" customFormat="1"/>
    <row r="11941" spans="1:3" s="566" customFormat="1"/>
    <row r="11942" spans="1:3" s="566" customFormat="1"/>
    <row r="11943" spans="1:3" s="566" customFormat="1"/>
    <row r="11944" spans="1:3" s="566" customFormat="1"/>
    <row r="11945" spans="1:3" s="566" customFormat="1"/>
    <row r="11946" spans="1:3" s="566" customFormat="1"/>
    <row r="11947" spans="1:3" s="566" customFormat="1"/>
    <row r="11948" spans="1:3" s="566" customFormat="1"/>
    <row r="11949" spans="1:3" s="566" customFormat="1"/>
    <row r="11950" spans="1:3" s="566" customFormat="1"/>
    <row r="11951" spans="1:3" s="566" customFormat="1"/>
    <row r="11952" spans="1:3" s="566" customFormat="1"/>
    <row r="11953" spans="1:3" s="566" customFormat="1"/>
    <row r="11954" spans="1:3" s="566" customFormat="1"/>
    <row r="11955" spans="1:3" s="566" customFormat="1"/>
    <row r="11956" spans="1:3" s="566" customFormat="1"/>
    <row r="11957" spans="1:3" s="566" customFormat="1"/>
    <row r="11958" spans="1:3" s="566" customFormat="1"/>
    <row r="11959" spans="1:3" s="566" customFormat="1"/>
    <row r="11960" spans="1:3" s="566" customFormat="1"/>
    <row r="11961" spans="1:3" s="566" customFormat="1"/>
    <row r="11962" spans="1:3" s="566" customFormat="1"/>
    <row r="11963" spans="1:3" s="566" customFormat="1"/>
    <row r="11964" spans="1:3" s="566" customFormat="1"/>
    <row r="11965" spans="1:3" s="566" customFormat="1"/>
    <row r="11966" spans="1:3" s="566" customFormat="1"/>
    <row r="11967" spans="1:3" s="566" customFormat="1"/>
    <row r="11968" spans="1:3" s="566" customFormat="1"/>
    <row r="11969" spans="1:3" s="566" customFormat="1"/>
    <row r="11970" spans="1:3" s="566" customFormat="1"/>
    <row r="11971" spans="1:3" s="566" customFormat="1"/>
    <row r="11972" spans="1:3" s="566" customFormat="1"/>
    <row r="11973" spans="1:3" s="566" customFormat="1"/>
    <row r="11974" spans="1:3" s="566" customFormat="1"/>
    <row r="11975" spans="1:3" s="566" customFormat="1"/>
    <row r="11976" spans="1:3" s="566" customFormat="1"/>
    <row r="11977" spans="1:3" s="566" customFormat="1"/>
    <row r="11978" spans="1:3" s="566" customFormat="1"/>
    <row r="11979" spans="1:3" s="566" customFormat="1"/>
    <row r="11980" spans="1:3" s="566" customFormat="1"/>
    <row r="11981" spans="1:3" s="566" customFormat="1"/>
    <row r="11982" spans="1:3" s="566" customFormat="1"/>
    <row r="11983" spans="1:3" s="566" customFormat="1"/>
    <row r="11984" spans="1:3" s="566" customFormat="1"/>
    <row r="11985" spans="1:3" s="566" customFormat="1"/>
    <row r="11986" spans="1:3" s="566" customFormat="1"/>
    <row r="11987" spans="1:3" s="566" customFormat="1"/>
    <row r="11988" spans="1:3" s="566" customFormat="1"/>
    <row r="11989" spans="1:3" s="566" customFormat="1"/>
    <row r="11990" spans="1:3" s="566" customFormat="1"/>
    <row r="11991" spans="1:3" s="566" customFormat="1"/>
    <row r="11992" spans="1:3" s="566" customFormat="1"/>
    <row r="11993" spans="1:3" s="566" customFormat="1"/>
    <row r="11994" spans="1:3" s="566" customFormat="1"/>
    <row r="11995" spans="1:3" s="566" customFormat="1"/>
    <row r="11996" spans="1:3" s="566" customFormat="1"/>
    <row r="11997" spans="1:3" s="566" customFormat="1"/>
    <row r="11998" spans="1:3" s="566" customFormat="1"/>
    <row r="11999" spans="1:3" s="566" customFormat="1"/>
    <row r="12000" spans="1:3" s="566" customFormat="1"/>
    <row r="12001" spans="1:3" s="566" customFormat="1"/>
    <row r="12002" spans="1:3" s="566" customFormat="1"/>
    <row r="12003" spans="1:3" s="566" customFormat="1"/>
    <row r="12004" spans="1:3" s="566" customFormat="1"/>
    <row r="12005" spans="1:3" s="566" customFormat="1"/>
    <row r="12006" spans="1:3" s="566" customFormat="1"/>
    <row r="12007" spans="1:3" s="566" customFormat="1"/>
    <row r="12008" spans="1:3" s="566" customFormat="1"/>
    <row r="12009" spans="1:3" s="566" customFormat="1"/>
    <row r="12010" spans="1:3" s="566" customFormat="1"/>
    <row r="12011" spans="1:3" s="566" customFormat="1"/>
    <row r="12012" spans="1:3" s="566" customFormat="1"/>
    <row r="12013" spans="1:3" s="566" customFormat="1"/>
    <row r="12014" spans="1:3" s="566" customFormat="1"/>
    <row r="12015" spans="1:3" s="566" customFormat="1"/>
    <row r="12016" spans="1:3" s="566" customFormat="1"/>
    <row r="12017" spans="1:3" s="566" customFormat="1"/>
    <row r="12018" spans="1:3" s="566" customFormat="1"/>
    <row r="12019" spans="1:3" s="566" customFormat="1"/>
    <row r="12020" spans="1:3" s="566" customFormat="1"/>
    <row r="12021" spans="1:3" s="566" customFormat="1"/>
    <row r="12022" spans="1:3" s="566" customFormat="1"/>
    <row r="12023" spans="1:3" s="566" customFormat="1"/>
    <row r="12024" spans="1:3" s="566" customFormat="1"/>
    <row r="12025" spans="1:3" s="566" customFormat="1"/>
    <row r="12026" spans="1:3" s="566" customFormat="1"/>
    <row r="12027" spans="1:3" s="566" customFormat="1"/>
    <row r="12028" spans="1:3" s="566" customFormat="1"/>
    <row r="12029" spans="1:3" s="566" customFormat="1"/>
    <row r="12030" spans="1:3" s="566" customFormat="1"/>
    <row r="12031" spans="1:3" s="566" customFormat="1"/>
    <row r="12032" spans="1:3" s="566" customFormat="1"/>
    <row r="12033" spans="1:3" s="566" customFormat="1"/>
    <row r="12034" spans="1:3" s="566" customFormat="1"/>
    <row r="12035" spans="1:3" s="566" customFormat="1"/>
    <row r="12036" spans="1:3" s="566" customFormat="1"/>
    <row r="12037" spans="1:3" s="566" customFormat="1"/>
    <row r="12038" spans="1:3" s="566" customFormat="1"/>
    <row r="12039" spans="1:3" s="566" customFormat="1"/>
    <row r="12040" spans="1:3" s="566" customFormat="1"/>
    <row r="12041" spans="1:3" s="566" customFormat="1"/>
    <row r="12042" spans="1:3" s="566" customFormat="1"/>
    <row r="12043" spans="1:3" s="566" customFormat="1"/>
    <row r="12044" spans="1:3" s="566" customFormat="1"/>
    <row r="12045" spans="1:3" s="566" customFormat="1"/>
    <row r="12046" spans="1:3" s="566" customFormat="1"/>
    <row r="12047" spans="1:3" s="566" customFormat="1"/>
    <row r="12048" spans="1:3" s="566" customFormat="1"/>
    <row r="12049" spans="1:3" s="566" customFormat="1"/>
    <row r="12050" spans="1:3" s="566" customFormat="1"/>
    <row r="12051" spans="1:3" s="566" customFormat="1"/>
    <row r="12052" spans="1:3" s="566" customFormat="1"/>
    <row r="12053" spans="1:3" s="566" customFormat="1"/>
    <row r="12054" spans="1:3" s="566" customFormat="1"/>
    <row r="12055" spans="1:3" s="566" customFormat="1"/>
    <row r="12056" spans="1:3" s="566" customFormat="1"/>
    <row r="12057" spans="1:3" s="566" customFormat="1"/>
    <row r="12058" spans="1:3" s="566" customFormat="1"/>
    <row r="12059" spans="1:3" s="566" customFormat="1"/>
    <row r="12060" spans="1:3" s="566" customFormat="1"/>
    <row r="12061" spans="1:3" s="566" customFormat="1"/>
    <row r="12062" spans="1:3" s="566" customFormat="1"/>
    <row r="12063" spans="1:3" s="566" customFormat="1"/>
    <row r="12064" spans="1:3" s="566" customFormat="1"/>
    <row r="12065" spans="1:3" s="566" customFormat="1"/>
    <row r="12066" spans="1:3" s="566" customFormat="1"/>
    <row r="12067" spans="1:3" s="566" customFormat="1"/>
    <row r="12068" spans="1:3" s="566" customFormat="1"/>
    <row r="12069" spans="1:3" s="566" customFormat="1"/>
    <row r="12070" spans="1:3" s="566" customFormat="1"/>
    <row r="12071" spans="1:3" s="566" customFormat="1"/>
    <row r="12072" spans="1:3" s="566" customFormat="1"/>
    <row r="12073" spans="1:3" s="566" customFormat="1"/>
    <row r="12074" spans="1:3" s="566" customFormat="1"/>
    <row r="12075" spans="1:3" s="566" customFormat="1"/>
    <row r="12076" spans="1:3" s="566" customFormat="1"/>
    <row r="12077" spans="1:3" s="566" customFormat="1"/>
    <row r="12078" spans="1:3" s="566" customFormat="1"/>
    <row r="12079" spans="1:3" s="566" customFormat="1"/>
    <row r="12080" spans="1:3" s="566" customFormat="1"/>
    <row r="12081" spans="1:3" s="566" customFormat="1"/>
    <row r="12082" spans="1:3" s="566" customFormat="1"/>
    <row r="12083" spans="1:3" s="566" customFormat="1"/>
    <row r="12084" spans="1:3" s="566" customFormat="1"/>
    <row r="12085" spans="1:3" s="566" customFormat="1"/>
    <row r="12086" spans="1:3" s="566" customFormat="1"/>
    <row r="12087" spans="1:3" s="566" customFormat="1"/>
    <row r="12088" spans="1:3" s="566" customFormat="1"/>
    <row r="12089" spans="1:3" s="566" customFormat="1"/>
    <row r="12090" spans="1:3" s="566" customFormat="1"/>
    <row r="12091" spans="1:3" s="566" customFormat="1"/>
    <row r="12092" spans="1:3" s="566" customFormat="1"/>
    <row r="12093" spans="1:3" s="566" customFormat="1"/>
    <row r="12094" spans="1:3" s="566" customFormat="1"/>
    <row r="12095" spans="1:3" s="566" customFormat="1"/>
    <row r="12096" spans="1:3" s="566" customFormat="1"/>
    <row r="12097" spans="1:3" s="566" customFormat="1"/>
    <row r="12098" spans="1:3" s="566" customFormat="1"/>
    <row r="12099" spans="1:3" s="566" customFormat="1"/>
    <row r="12100" spans="1:3" s="566" customFormat="1"/>
    <row r="12101" spans="1:3" s="566" customFormat="1"/>
    <row r="12102" spans="1:3" s="566" customFormat="1"/>
    <row r="12103" spans="1:3" s="566" customFormat="1"/>
    <row r="12104" spans="1:3" s="566" customFormat="1"/>
    <row r="12105" spans="1:3" s="566" customFormat="1"/>
    <row r="12106" spans="1:3" s="566" customFormat="1"/>
    <row r="12107" spans="1:3" s="566" customFormat="1"/>
    <row r="12108" spans="1:3" s="566" customFormat="1"/>
    <row r="12109" spans="1:3" s="566" customFormat="1"/>
    <row r="12110" spans="1:3" s="566" customFormat="1"/>
    <row r="12111" spans="1:3" s="566" customFormat="1"/>
    <row r="12112" spans="1:3" s="566" customFormat="1"/>
    <row r="12113" spans="1:3" s="566" customFormat="1"/>
    <row r="12114" spans="1:3" s="566" customFormat="1"/>
    <row r="12115" spans="1:3" s="566" customFormat="1"/>
    <row r="12116" spans="1:3" s="566" customFormat="1"/>
    <row r="12117" spans="1:3" s="566" customFormat="1"/>
    <row r="12118" spans="1:3" s="566" customFormat="1"/>
    <row r="12119" spans="1:3" s="566" customFormat="1"/>
    <row r="12120" spans="1:3" s="566" customFormat="1"/>
    <row r="12121" spans="1:3" s="566" customFormat="1"/>
    <row r="12122" spans="1:3" s="566" customFormat="1"/>
    <row r="12123" spans="1:3" s="566" customFormat="1"/>
    <row r="12124" spans="1:3" s="566" customFormat="1"/>
    <row r="12125" spans="1:3" s="566" customFormat="1"/>
    <row r="12126" spans="1:3" s="566" customFormat="1"/>
    <row r="12127" spans="1:3" s="566" customFormat="1"/>
    <row r="12128" spans="1:3" s="566" customFormat="1"/>
    <row r="12129" spans="1:3" s="566" customFormat="1"/>
    <row r="12130" spans="1:3" s="566" customFormat="1"/>
    <row r="12131" spans="1:3" s="566" customFormat="1"/>
    <row r="12132" spans="1:3" s="566" customFormat="1"/>
    <row r="12133" spans="1:3" s="566" customFormat="1"/>
    <row r="12134" spans="1:3" s="566" customFormat="1"/>
    <row r="12135" spans="1:3" s="566" customFormat="1"/>
    <row r="12136" spans="1:3" s="566" customFormat="1"/>
    <row r="12137" spans="1:3" s="566" customFormat="1"/>
    <row r="12138" spans="1:3" s="566" customFormat="1"/>
    <row r="12139" spans="1:3" s="566" customFormat="1"/>
    <row r="12140" spans="1:3" s="566" customFormat="1"/>
    <row r="12141" spans="1:3" s="566" customFormat="1"/>
    <row r="12142" spans="1:3" s="566" customFormat="1"/>
    <row r="12143" spans="1:3" s="566" customFormat="1"/>
    <row r="12144" spans="1:3" s="566" customFormat="1"/>
    <row r="12145" spans="1:3" s="566" customFormat="1"/>
    <row r="12146" spans="1:3" s="566" customFormat="1"/>
    <row r="12147" spans="1:3" s="566" customFormat="1"/>
    <row r="12148" spans="1:3" s="566" customFormat="1"/>
    <row r="12149" spans="1:3" s="566" customFormat="1"/>
    <row r="12150" spans="1:3" s="566" customFormat="1"/>
    <row r="12151" spans="1:3" s="566" customFormat="1"/>
    <row r="12152" spans="1:3" s="566" customFormat="1"/>
    <row r="12153" spans="1:3" s="566" customFormat="1"/>
    <row r="12154" spans="1:3" s="566" customFormat="1"/>
    <row r="12155" spans="1:3" s="566" customFormat="1"/>
    <row r="12156" spans="1:3" s="566" customFormat="1"/>
    <row r="12157" spans="1:3" s="566" customFormat="1"/>
    <row r="12158" spans="1:3" s="566" customFormat="1"/>
    <row r="12159" spans="1:3" s="566" customFormat="1"/>
    <row r="12160" spans="1:3" s="566" customFormat="1"/>
    <row r="12161" spans="1:3" s="566" customFormat="1"/>
    <row r="12162" spans="1:3" s="566" customFormat="1"/>
    <row r="12163" spans="1:3" s="566" customFormat="1"/>
    <row r="12164" spans="1:3" s="566" customFormat="1"/>
    <row r="12165" spans="1:3" s="566" customFormat="1"/>
    <row r="12166" spans="1:3" s="566" customFormat="1"/>
    <row r="12167" spans="1:3" s="566" customFormat="1"/>
    <row r="12168" spans="1:3" s="566" customFormat="1"/>
    <row r="12169" spans="1:3" s="566" customFormat="1"/>
    <row r="12170" spans="1:3" s="566" customFormat="1"/>
    <row r="12171" spans="1:3" s="566" customFormat="1"/>
    <row r="12172" spans="1:3" s="566" customFormat="1"/>
    <row r="12173" spans="1:3" s="566" customFormat="1"/>
    <row r="12174" spans="1:3" s="566" customFormat="1"/>
    <row r="12175" spans="1:3" s="566" customFormat="1"/>
    <row r="12176" spans="1:3" s="566" customFormat="1"/>
    <row r="12177" spans="1:3" s="566" customFormat="1"/>
    <row r="12178" spans="1:3" s="566" customFormat="1"/>
    <row r="12179" spans="1:3" s="566" customFormat="1"/>
    <row r="12180" spans="1:3" s="566" customFormat="1"/>
    <row r="12181" spans="1:3" s="566" customFormat="1"/>
    <row r="12182" spans="1:3" s="566" customFormat="1"/>
    <row r="12183" spans="1:3" s="566" customFormat="1"/>
    <row r="12184" spans="1:3" s="566" customFormat="1"/>
    <row r="12185" spans="1:3" s="566" customFormat="1"/>
    <row r="12186" spans="1:3" s="566" customFormat="1"/>
    <row r="12187" spans="1:3" s="566" customFormat="1"/>
    <row r="12188" spans="1:3" s="566" customFormat="1"/>
    <row r="12189" spans="1:3" s="566" customFormat="1"/>
    <row r="12190" spans="1:3" s="566" customFormat="1"/>
    <row r="12191" spans="1:3" s="566" customFormat="1"/>
    <row r="12192" spans="1:3" s="566" customFormat="1"/>
    <row r="12193" spans="1:3" s="566" customFormat="1"/>
    <row r="12194" spans="1:3" s="566" customFormat="1"/>
    <row r="12195" spans="1:3" s="566" customFormat="1"/>
    <row r="12196" spans="1:3" s="566" customFormat="1"/>
    <row r="12197" spans="1:3" s="566" customFormat="1"/>
    <row r="12198" spans="1:3" s="566" customFormat="1"/>
    <row r="12199" spans="1:3" s="566" customFormat="1"/>
    <row r="12200" spans="1:3" s="566" customFormat="1"/>
    <row r="12201" spans="1:3" s="566" customFormat="1"/>
    <row r="12202" spans="1:3" s="566" customFormat="1"/>
    <row r="12203" spans="1:3" s="566" customFormat="1"/>
    <row r="12204" spans="1:3" s="566" customFormat="1"/>
    <row r="12205" spans="1:3" s="566" customFormat="1"/>
    <row r="12206" spans="1:3" s="566" customFormat="1"/>
    <row r="12207" spans="1:3" s="566" customFormat="1"/>
    <row r="12208" spans="1:3" s="566" customFormat="1"/>
    <row r="12209" spans="1:3" s="566" customFormat="1"/>
    <row r="12210" spans="1:3" s="566" customFormat="1"/>
    <row r="12211" spans="1:3" s="566" customFormat="1"/>
    <row r="12212" spans="1:3" s="566" customFormat="1"/>
    <row r="12213" spans="1:3" s="566" customFormat="1"/>
    <row r="12214" spans="1:3" s="566" customFormat="1"/>
    <row r="12215" spans="1:3" s="566" customFormat="1"/>
    <row r="12216" spans="1:3" s="566" customFormat="1"/>
    <row r="12217" spans="1:3" s="566" customFormat="1"/>
    <row r="12218" spans="1:3" s="566" customFormat="1"/>
    <row r="12219" spans="1:3" s="566" customFormat="1"/>
    <row r="12220" spans="1:3" s="566" customFormat="1"/>
    <row r="12221" spans="1:3" s="566" customFormat="1"/>
    <row r="12222" spans="1:3" s="566" customFormat="1"/>
    <row r="12223" spans="1:3" s="566" customFormat="1"/>
    <row r="12224" spans="1:3" s="566" customFormat="1"/>
    <row r="12225" spans="1:3" s="566" customFormat="1"/>
    <row r="12226" spans="1:3" s="566" customFormat="1"/>
    <row r="12227" spans="1:3" s="566" customFormat="1"/>
    <row r="12228" spans="1:3" s="566" customFormat="1"/>
    <row r="12229" spans="1:3" s="566" customFormat="1"/>
    <row r="12230" spans="1:3" s="566" customFormat="1"/>
    <row r="12231" spans="1:3" s="566" customFormat="1"/>
    <row r="12232" spans="1:3" s="566" customFormat="1"/>
    <row r="12233" spans="1:3" s="566" customFormat="1"/>
    <row r="12234" spans="1:3" s="566" customFormat="1"/>
    <row r="12235" spans="1:3" s="566" customFormat="1"/>
    <row r="12236" spans="1:3" s="566" customFormat="1"/>
    <row r="12237" spans="1:3" s="566" customFormat="1"/>
    <row r="12238" spans="1:3" s="566" customFormat="1"/>
    <row r="12239" spans="1:3" s="566" customFormat="1"/>
    <row r="12240" spans="1:3" s="566" customFormat="1"/>
    <row r="12241" spans="1:3" s="566" customFormat="1"/>
    <row r="12242" spans="1:3" s="566" customFormat="1"/>
    <row r="12243" spans="1:3" s="566" customFormat="1"/>
    <row r="12244" spans="1:3" s="566" customFormat="1"/>
    <row r="12245" spans="1:3" s="566" customFormat="1"/>
    <row r="12246" spans="1:3" s="566" customFormat="1"/>
    <row r="12247" spans="1:3" s="566" customFormat="1"/>
    <row r="12248" spans="1:3" s="566" customFormat="1"/>
    <row r="12249" spans="1:3" s="566" customFormat="1"/>
    <row r="12250" spans="1:3" s="566" customFormat="1"/>
    <row r="12251" spans="1:3" s="566" customFormat="1"/>
    <row r="12252" spans="1:3" s="566" customFormat="1"/>
    <row r="12253" spans="1:3" s="566" customFormat="1"/>
    <row r="12254" spans="1:3" s="566" customFormat="1"/>
    <row r="12255" spans="1:3" s="566" customFormat="1"/>
    <row r="12256" spans="1:3" s="566" customFormat="1"/>
    <row r="12257" spans="1:3" s="566" customFormat="1"/>
    <row r="12258" spans="1:3" s="566" customFormat="1"/>
    <row r="12259" spans="1:3" s="566" customFormat="1"/>
    <row r="12260" spans="1:3" s="566" customFormat="1"/>
    <row r="12261" spans="1:3" s="566" customFormat="1"/>
    <row r="12262" spans="1:3" s="566" customFormat="1"/>
    <row r="12263" spans="1:3" s="566" customFormat="1"/>
    <row r="12264" spans="1:3" s="566" customFormat="1"/>
    <row r="12265" spans="1:3" s="566" customFormat="1"/>
    <row r="12266" spans="1:3" s="566" customFormat="1"/>
    <row r="12267" spans="1:3" s="566" customFormat="1"/>
    <row r="12268" spans="1:3" s="566" customFormat="1"/>
    <row r="12269" spans="1:3" s="566" customFormat="1"/>
    <row r="12270" spans="1:3" s="566" customFormat="1"/>
    <row r="12271" spans="1:3" s="566" customFormat="1"/>
    <row r="12272" spans="1:3" s="566" customFormat="1"/>
    <row r="12273" spans="1:3" s="566" customFormat="1"/>
    <row r="12274" spans="1:3" s="566" customFormat="1"/>
    <row r="12275" spans="1:3" s="566" customFormat="1"/>
    <row r="12276" spans="1:3" s="566" customFormat="1"/>
    <row r="12277" spans="1:3" s="566" customFormat="1"/>
    <row r="12278" spans="1:3" s="566" customFormat="1"/>
    <row r="12279" spans="1:3" s="566" customFormat="1"/>
    <row r="12280" spans="1:3" s="566" customFormat="1"/>
    <row r="12281" spans="1:3" s="566" customFormat="1"/>
    <row r="12282" spans="1:3" s="566" customFormat="1"/>
    <row r="12283" spans="1:3" s="566" customFormat="1"/>
    <row r="12284" spans="1:3" s="566" customFormat="1"/>
    <row r="12285" spans="1:3" s="566" customFormat="1"/>
    <row r="12286" spans="1:3" s="566" customFormat="1"/>
    <row r="12287" spans="1:3" s="566" customFormat="1"/>
    <row r="12288" spans="1:3" s="566" customFormat="1"/>
    <row r="12289" spans="1:3" s="566" customFormat="1"/>
    <row r="12290" spans="1:3" s="566" customFormat="1"/>
    <row r="12291" spans="1:3" s="566" customFormat="1"/>
    <row r="12292" spans="1:3" s="566" customFormat="1"/>
    <row r="12293" spans="1:3" s="566" customFormat="1"/>
    <row r="12294" spans="1:3" s="566" customFormat="1"/>
    <row r="12295" spans="1:3" s="566" customFormat="1"/>
    <row r="12296" spans="1:3" s="566" customFormat="1"/>
    <row r="12297" spans="1:3" s="566" customFormat="1"/>
    <row r="12298" spans="1:3" s="566" customFormat="1"/>
    <row r="12299" spans="1:3" s="566" customFormat="1"/>
    <row r="12300" spans="1:3" s="566" customFormat="1"/>
    <row r="12301" spans="1:3" s="566" customFormat="1"/>
    <row r="12302" spans="1:3" s="566" customFormat="1"/>
    <row r="12303" spans="1:3" s="566" customFormat="1"/>
    <row r="12304" spans="1:3" s="566" customFormat="1"/>
    <row r="12305" spans="1:3" s="566" customFormat="1"/>
    <row r="12306" spans="1:3" s="566" customFormat="1"/>
    <row r="12307" spans="1:3" s="566" customFormat="1"/>
    <row r="12308" spans="1:3" s="566" customFormat="1"/>
    <row r="12309" spans="1:3" s="566" customFormat="1"/>
    <row r="12310" spans="1:3" s="566" customFormat="1"/>
    <row r="12311" spans="1:3" s="566" customFormat="1"/>
    <row r="12312" spans="1:3" s="566" customFormat="1"/>
    <row r="12313" spans="1:3" s="566" customFormat="1"/>
    <row r="12314" spans="1:3" s="566" customFormat="1"/>
    <row r="12315" spans="1:3" s="566" customFormat="1"/>
    <row r="12316" spans="1:3" s="566" customFormat="1"/>
    <row r="12317" spans="1:3" s="566" customFormat="1"/>
    <row r="12318" spans="1:3" s="566" customFormat="1"/>
    <row r="12319" spans="1:3" s="566" customFormat="1"/>
    <row r="12320" spans="1:3" s="566" customFormat="1"/>
    <row r="12321" spans="1:3" s="566" customFormat="1"/>
    <row r="12322" spans="1:3" s="566" customFormat="1"/>
    <row r="12323" spans="1:3" s="566" customFormat="1"/>
    <row r="12324" spans="1:3" s="566" customFormat="1"/>
    <row r="12325" spans="1:3" s="566" customFormat="1"/>
    <row r="12326" spans="1:3" s="566" customFormat="1"/>
    <row r="12327" spans="1:3" s="566" customFormat="1"/>
    <row r="12328" spans="1:3" s="566" customFormat="1"/>
    <row r="12329" spans="1:3" s="566" customFormat="1"/>
    <row r="12330" spans="1:3" s="566" customFormat="1"/>
    <row r="12331" spans="1:3" s="566" customFormat="1"/>
    <row r="12332" spans="1:3" s="566" customFormat="1"/>
    <row r="12333" spans="1:3" s="566" customFormat="1"/>
    <row r="12334" spans="1:3" s="566" customFormat="1"/>
    <row r="12335" spans="1:3" s="566" customFormat="1"/>
    <row r="12336" spans="1:3" s="566" customFormat="1"/>
    <row r="12337" spans="1:3" s="566" customFormat="1"/>
    <row r="12338" spans="1:3" s="566" customFormat="1"/>
    <row r="12339" spans="1:3" s="566" customFormat="1"/>
    <row r="12340" spans="1:3" s="566" customFormat="1"/>
    <row r="12341" spans="1:3" s="566" customFormat="1"/>
    <row r="12342" spans="1:3" s="566" customFormat="1"/>
    <row r="12343" spans="1:3" s="566" customFormat="1"/>
    <row r="12344" spans="1:3" s="566" customFormat="1"/>
    <row r="12345" spans="1:3" s="566" customFormat="1"/>
    <row r="12346" spans="1:3" s="566" customFormat="1"/>
    <row r="12347" spans="1:3" s="566" customFormat="1"/>
    <row r="12348" spans="1:3" s="566" customFormat="1"/>
    <row r="12349" spans="1:3" s="566" customFormat="1"/>
    <row r="12350" spans="1:3" s="566" customFormat="1"/>
    <row r="12351" spans="1:3" s="566" customFormat="1"/>
    <row r="12352" spans="1:3" s="566" customFormat="1"/>
    <row r="12353" spans="1:3" s="566" customFormat="1"/>
    <row r="12354" spans="1:3" s="566" customFormat="1"/>
    <row r="12355" spans="1:3" s="566" customFormat="1"/>
    <row r="12356" spans="1:3" s="566" customFormat="1"/>
    <row r="12357" spans="1:3" s="566" customFormat="1"/>
    <row r="12358" spans="1:3" s="566" customFormat="1"/>
    <row r="12359" spans="1:3" s="566" customFormat="1"/>
    <row r="12360" spans="1:3" s="566" customFormat="1"/>
    <row r="12361" spans="1:3" s="566" customFormat="1"/>
    <row r="12362" spans="1:3" s="566" customFormat="1"/>
    <row r="12363" spans="1:3" s="566" customFormat="1"/>
    <row r="12364" spans="1:3" s="566" customFormat="1"/>
    <row r="12365" spans="1:3" s="566" customFormat="1"/>
    <row r="12366" spans="1:3" s="566" customFormat="1"/>
    <row r="12367" spans="1:3" s="566" customFormat="1"/>
    <row r="12368" spans="1:3" s="566" customFormat="1"/>
    <row r="12369" spans="1:3" s="566" customFormat="1"/>
    <row r="12370" spans="1:3" s="566" customFormat="1"/>
    <row r="12371" spans="1:3" s="566" customFormat="1"/>
    <row r="12372" spans="1:3" s="566" customFormat="1"/>
    <row r="12373" spans="1:3" s="566" customFormat="1"/>
    <row r="12374" spans="1:3" s="566" customFormat="1"/>
    <row r="12375" spans="1:3" s="566" customFormat="1"/>
    <row r="12376" spans="1:3" s="566" customFormat="1"/>
    <row r="12377" spans="1:3" s="566" customFormat="1"/>
    <row r="12378" spans="1:3" s="566" customFormat="1"/>
    <row r="12379" spans="1:3" s="566" customFormat="1"/>
    <row r="12380" spans="1:3" s="566" customFormat="1"/>
    <row r="12381" spans="1:3" s="566" customFormat="1"/>
    <row r="12382" spans="1:3" s="566" customFormat="1"/>
    <row r="12383" spans="1:3" s="566" customFormat="1"/>
    <row r="12384" spans="1:3" s="566" customFormat="1"/>
    <row r="12385" spans="1:3" s="566" customFormat="1"/>
    <row r="12386" spans="1:3" s="566" customFormat="1"/>
    <row r="12387" spans="1:3" s="566" customFormat="1"/>
    <row r="12388" spans="1:3" s="566" customFormat="1"/>
    <row r="12389" spans="1:3" s="566" customFormat="1"/>
    <row r="12390" spans="1:3" s="566" customFormat="1"/>
    <row r="12391" spans="1:3" s="566" customFormat="1"/>
    <row r="12392" spans="1:3" s="566" customFormat="1"/>
    <row r="12393" spans="1:3" s="566" customFormat="1"/>
    <row r="12394" spans="1:3" s="566" customFormat="1"/>
    <row r="12395" spans="1:3" s="566" customFormat="1"/>
    <row r="12396" spans="1:3" s="566" customFormat="1"/>
    <row r="12397" spans="1:3" s="566" customFormat="1"/>
    <row r="12398" spans="1:3" s="566" customFormat="1"/>
    <row r="12399" spans="1:3" s="566" customFormat="1"/>
    <row r="12400" spans="1:3" s="566" customFormat="1"/>
    <row r="12401" spans="1:3" s="566" customFormat="1"/>
    <row r="12402" spans="1:3" s="566" customFormat="1"/>
    <row r="12403" spans="1:3" s="566" customFormat="1"/>
    <row r="12404" spans="1:3" s="566" customFormat="1"/>
    <row r="12405" spans="1:3" s="566" customFormat="1"/>
    <row r="12406" spans="1:3" s="566" customFormat="1"/>
    <row r="12407" spans="1:3" s="566" customFormat="1"/>
    <row r="12408" spans="1:3" s="566" customFormat="1"/>
    <row r="12409" spans="1:3" s="566" customFormat="1"/>
    <row r="12410" spans="1:3" s="566" customFormat="1"/>
    <row r="12411" spans="1:3" s="566" customFormat="1"/>
    <row r="12412" spans="1:3" s="566" customFormat="1"/>
    <row r="12413" spans="1:3" s="566" customFormat="1"/>
    <row r="12414" spans="1:3" s="566" customFormat="1"/>
    <row r="12415" spans="1:3" s="566" customFormat="1"/>
    <row r="12416" spans="1:3" s="566" customFormat="1"/>
    <row r="12417" spans="1:3" s="566" customFormat="1"/>
    <row r="12418" spans="1:3" s="566" customFormat="1"/>
    <row r="12419" spans="1:3" s="566" customFormat="1"/>
    <row r="12420" spans="1:3" s="566" customFormat="1"/>
    <row r="12421" spans="1:3" s="566" customFormat="1"/>
    <row r="12422" spans="1:3" s="566" customFormat="1"/>
    <row r="12423" spans="1:3" s="566" customFormat="1"/>
    <row r="12424" spans="1:3" s="566" customFormat="1"/>
    <row r="12425" spans="1:3" s="566" customFormat="1"/>
    <row r="12426" spans="1:3" s="566" customFormat="1"/>
    <row r="12427" spans="1:3" s="566" customFormat="1"/>
    <row r="12428" spans="1:3" s="566" customFormat="1"/>
    <row r="12429" spans="1:3" s="566" customFormat="1"/>
    <row r="12430" spans="1:3" s="566" customFormat="1"/>
    <row r="12431" spans="1:3" s="566" customFormat="1"/>
    <row r="12432" spans="1:3" s="566" customFormat="1"/>
    <row r="12433" spans="1:3" s="566" customFormat="1"/>
    <row r="12434" spans="1:3" s="566" customFormat="1"/>
    <row r="12435" spans="1:3" s="566" customFormat="1"/>
    <row r="12436" spans="1:3" s="566" customFormat="1"/>
    <row r="12437" spans="1:3" s="566" customFormat="1"/>
    <row r="12438" spans="1:3" s="566" customFormat="1"/>
    <row r="12439" spans="1:3" s="566" customFormat="1"/>
    <row r="12440" spans="1:3" s="566" customFormat="1"/>
    <row r="12441" spans="1:3" s="566" customFormat="1"/>
    <row r="12442" spans="1:3" s="566" customFormat="1"/>
    <row r="12443" spans="1:3" s="566" customFormat="1"/>
    <row r="12444" spans="1:3" s="566" customFormat="1"/>
    <row r="12445" spans="1:3" s="566" customFormat="1"/>
    <row r="12446" spans="1:3" s="566" customFormat="1"/>
    <row r="12447" spans="1:3" s="566" customFormat="1"/>
    <row r="12448" spans="1:3" s="566" customFormat="1"/>
    <row r="12449" spans="1:3" s="566" customFormat="1"/>
    <row r="12450" spans="1:3" s="566" customFormat="1"/>
    <row r="12451" spans="1:3" s="566" customFormat="1"/>
    <row r="12452" spans="1:3" s="566" customFormat="1"/>
    <row r="12453" spans="1:3" s="566" customFormat="1"/>
    <row r="12454" spans="1:3" s="566" customFormat="1"/>
    <row r="12455" spans="1:3" s="566" customFormat="1"/>
    <row r="12456" spans="1:3" s="566" customFormat="1"/>
    <row r="12457" spans="1:3" s="566" customFormat="1"/>
    <row r="12458" spans="1:3" s="566" customFormat="1"/>
    <row r="12459" spans="1:3" s="566" customFormat="1"/>
    <row r="12460" spans="1:3" s="566" customFormat="1"/>
    <row r="12461" spans="1:3" s="566" customFormat="1"/>
    <row r="12462" spans="1:3" s="566" customFormat="1"/>
    <row r="12463" spans="1:3" s="566" customFormat="1"/>
    <row r="12464" spans="1:3" s="566" customFormat="1"/>
    <row r="12465" spans="1:3" s="566" customFormat="1"/>
    <row r="12466" spans="1:3" s="566" customFormat="1"/>
    <row r="12467" spans="1:3" s="566" customFormat="1"/>
    <row r="12468" spans="1:3" s="566" customFormat="1"/>
    <row r="12469" spans="1:3" s="566" customFormat="1"/>
    <row r="12470" spans="1:3" s="566" customFormat="1"/>
    <row r="12471" spans="1:3" s="566" customFormat="1"/>
    <row r="12472" spans="1:3" s="566" customFormat="1"/>
    <row r="12473" spans="1:3" s="566" customFormat="1"/>
    <row r="12474" spans="1:3" s="566" customFormat="1"/>
    <row r="12475" spans="1:3" s="566" customFormat="1"/>
    <row r="12476" spans="1:3" s="566" customFormat="1"/>
    <row r="12477" spans="1:3" s="566" customFormat="1"/>
    <row r="12478" spans="1:3" s="566" customFormat="1"/>
    <row r="12479" spans="1:3" s="566" customFormat="1"/>
    <row r="12480" spans="1:3" s="566" customFormat="1"/>
    <row r="12481" spans="1:3" s="566" customFormat="1"/>
    <row r="12482" spans="1:3" s="566" customFormat="1"/>
    <row r="12483" spans="1:3" s="566" customFormat="1"/>
    <row r="12484" spans="1:3" s="566" customFormat="1"/>
    <row r="12485" spans="1:3" s="566" customFormat="1"/>
    <row r="12486" spans="1:3" s="566" customFormat="1"/>
    <row r="12487" spans="1:3" s="566" customFormat="1"/>
    <row r="12488" spans="1:3" s="566" customFormat="1"/>
    <row r="12489" spans="1:3" s="566" customFormat="1"/>
    <row r="12490" spans="1:3" s="566" customFormat="1"/>
    <row r="12491" spans="1:3" s="566" customFormat="1"/>
    <row r="12492" spans="1:3" s="566" customFormat="1"/>
    <row r="12493" spans="1:3" s="566" customFormat="1"/>
    <row r="12494" spans="1:3" s="566" customFormat="1"/>
    <row r="12495" spans="1:3" s="566" customFormat="1"/>
    <row r="12496" spans="1:3" s="566" customFormat="1"/>
    <row r="12497" spans="1:3" s="566" customFormat="1"/>
    <row r="12498" spans="1:3" s="566" customFormat="1"/>
    <row r="12499" spans="1:3" s="566" customFormat="1"/>
    <row r="12500" spans="1:3" s="566" customFormat="1"/>
    <row r="12501" spans="1:3" s="566" customFormat="1"/>
    <row r="12502" spans="1:3" s="566" customFormat="1"/>
    <row r="12503" spans="1:3" s="566" customFormat="1"/>
    <row r="12504" spans="1:3" s="566" customFormat="1"/>
    <row r="12505" spans="1:3" s="566" customFormat="1"/>
    <row r="12506" spans="1:3" s="566" customFormat="1"/>
    <row r="12507" spans="1:3" s="566" customFormat="1"/>
    <row r="12508" spans="1:3" s="566" customFormat="1"/>
    <row r="12509" spans="1:3" s="566" customFormat="1"/>
    <row r="12510" spans="1:3" s="566" customFormat="1"/>
    <row r="12511" spans="1:3" s="566" customFormat="1"/>
    <row r="12512" spans="1:3" s="566" customFormat="1"/>
    <row r="12513" spans="1:3" s="566" customFormat="1"/>
    <row r="12514" spans="1:3" s="566" customFormat="1"/>
    <row r="12515" spans="1:3" s="566" customFormat="1"/>
    <row r="12516" spans="1:3" s="566" customFormat="1"/>
    <row r="12517" spans="1:3" s="566" customFormat="1"/>
    <row r="12518" spans="1:3" s="566" customFormat="1"/>
    <row r="12519" spans="1:3" s="566" customFormat="1"/>
    <row r="12520" spans="1:3" s="566" customFormat="1"/>
    <row r="12521" spans="1:3" s="566" customFormat="1"/>
    <row r="12522" spans="1:3" s="566" customFormat="1"/>
    <row r="12523" spans="1:3" s="566" customFormat="1"/>
    <row r="12524" spans="1:3" s="566" customFormat="1"/>
    <row r="12525" spans="1:3" s="566" customFormat="1"/>
    <row r="12526" spans="1:3" s="566" customFormat="1"/>
    <row r="12527" spans="1:3" s="566" customFormat="1"/>
    <row r="12528" spans="1:3" s="566" customFormat="1"/>
    <row r="12529" spans="1:3" s="566" customFormat="1"/>
    <row r="12530" spans="1:3" s="566" customFormat="1"/>
    <row r="12531" spans="1:3" s="566" customFormat="1"/>
    <row r="12532" spans="1:3" s="566" customFormat="1"/>
    <row r="12533" spans="1:3" s="566" customFormat="1"/>
    <row r="12534" spans="1:3" s="566" customFormat="1"/>
    <row r="12535" spans="1:3" s="566" customFormat="1"/>
    <row r="12536" spans="1:3" s="566" customFormat="1"/>
    <row r="12537" spans="1:3" s="566" customFormat="1"/>
    <row r="12538" spans="1:3" s="566" customFormat="1"/>
    <row r="12539" spans="1:3" s="566" customFormat="1"/>
    <row r="12540" spans="1:3" s="566" customFormat="1"/>
    <row r="12541" spans="1:3" s="566" customFormat="1"/>
    <row r="12542" spans="1:3" s="566" customFormat="1"/>
    <row r="12543" spans="1:3" s="566" customFormat="1"/>
    <row r="12544" spans="1:3" s="566" customFormat="1"/>
    <row r="12545" spans="1:3" s="566" customFormat="1"/>
    <row r="12546" spans="1:3" s="566" customFormat="1"/>
    <row r="12547" spans="1:3" s="566" customFormat="1"/>
    <row r="12548" spans="1:3" s="566" customFormat="1"/>
    <row r="12549" spans="1:3" s="566" customFormat="1"/>
    <row r="12550" spans="1:3" s="566" customFormat="1"/>
    <row r="12551" spans="1:3" s="566" customFormat="1"/>
    <row r="12552" spans="1:3" s="566" customFormat="1"/>
    <row r="12553" spans="1:3" s="566" customFormat="1"/>
    <row r="12554" spans="1:3" s="566" customFormat="1"/>
    <row r="12555" spans="1:3" s="566" customFormat="1"/>
    <row r="12556" spans="1:3" s="566" customFormat="1"/>
    <row r="12557" spans="1:3" s="566" customFormat="1"/>
    <row r="12558" spans="1:3" s="566" customFormat="1"/>
    <row r="12559" spans="1:3" s="566" customFormat="1"/>
    <row r="12560" spans="1:3" s="566" customFormat="1"/>
    <row r="12561" spans="1:3" s="566" customFormat="1"/>
    <row r="12562" spans="1:3" s="566" customFormat="1"/>
    <row r="12563" spans="1:3" s="566" customFormat="1"/>
    <row r="12564" spans="1:3" s="566" customFormat="1"/>
    <row r="12565" spans="1:3" s="566" customFormat="1"/>
    <row r="12566" spans="1:3" s="566" customFormat="1"/>
    <row r="12567" spans="1:3" s="566" customFormat="1"/>
    <row r="12568" spans="1:3" s="566" customFormat="1"/>
    <row r="12569" spans="1:3" s="566" customFormat="1"/>
    <row r="12570" spans="1:3" s="566" customFormat="1"/>
    <row r="12571" spans="1:3" s="566" customFormat="1"/>
    <row r="12572" spans="1:3" s="566" customFormat="1"/>
    <row r="12573" spans="1:3" s="566" customFormat="1"/>
    <row r="12574" spans="1:3" s="566" customFormat="1"/>
    <row r="12575" spans="1:3" s="566" customFormat="1"/>
    <row r="12576" spans="1:3" s="566" customFormat="1"/>
    <row r="12577" spans="1:3" s="566" customFormat="1"/>
    <row r="12578" spans="1:3" s="566" customFormat="1"/>
    <row r="12579" spans="1:3" s="566" customFormat="1"/>
    <row r="12580" spans="1:3" s="566" customFormat="1"/>
    <row r="12581" spans="1:3" s="566" customFormat="1"/>
    <row r="12582" spans="1:3" s="566" customFormat="1"/>
    <row r="12583" spans="1:3" s="566" customFormat="1"/>
    <row r="12584" spans="1:3" s="566" customFormat="1"/>
    <row r="12585" spans="1:3" s="566" customFormat="1"/>
    <row r="12586" spans="1:3" s="566" customFormat="1"/>
    <row r="12587" spans="1:3" s="566" customFormat="1"/>
    <row r="12588" spans="1:3" s="566" customFormat="1"/>
    <row r="12589" spans="1:3" s="566" customFormat="1"/>
    <row r="12590" spans="1:3" s="566" customFormat="1"/>
    <row r="12591" spans="1:3" s="566" customFormat="1"/>
    <row r="12592" spans="1:3" s="566" customFormat="1"/>
    <row r="12593" spans="1:3" s="566" customFormat="1"/>
    <row r="12594" spans="1:3" s="566" customFormat="1"/>
    <row r="12595" spans="1:3" s="566" customFormat="1"/>
    <row r="12596" spans="1:3" s="566" customFormat="1"/>
    <row r="12597" spans="1:3" s="566" customFormat="1"/>
    <row r="12598" spans="1:3" s="566" customFormat="1"/>
    <row r="12599" spans="1:3" s="566" customFormat="1"/>
    <row r="12600" spans="1:3" s="566" customFormat="1"/>
    <row r="12601" spans="1:3" s="566" customFormat="1"/>
    <row r="12602" spans="1:3" s="566" customFormat="1"/>
    <row r="12603" spans="1:3" s="566" customFormat="1"/>
    <row r="12604" spans="1:3" s="566" customFormat="1"/>
    <row r="12605" spans="1:3" s="566" customFormat="1"/>
    <row r="12606" spans="1:3" s="566" customFormat="1"/>
    <row r="12607" spans="1:3" s="566" customFormat="1"/>
    <row r="12608" spans="1:3" s="566" customFormat="1"/>
    <row r="12609" spans="1:3" s="566" customFormat="1"/>
    <row r="12610" spans="1:3" s="566" customFormat="1"/>
    <row r="12611" spans="1:3" s="566" customFormat="1"/>
    <row r="12612" spans="1:3" s="566" customFormat="1"/>
    <row r="12613" spans="1:3" s="566" customFormat="1"/>
    <row r="12614" spans="1:3" s="566" customFormat="1"/>
    <row r="12615" spans="1:3" s="566" customFormat="1"/>
    <row r="12616" spans="1:3" s="566" customFormat="1"/>
    <row r="12617" spans="1:3" s="566" customFormat="1"/>
    <row r="12618" spans="1:3" s="566" customFormat="1"/>
    <row r="12619" spans="1:3" s="566" customFormat="1"/>
    <row r="12620" spans="1:3" s="566" customFormat="1"/>
    <row r="12621" spans="1:3" s="566" customFormat="1"/>
    <row r="12622" spans="1:3" s="566" customFormat="1"/>
    <row r="12623" spans="1:3" s="566" customFormat="1"/>
    <row r="12624" spans="1:3" s="566" customFormat="1"/>
    <row r="12625" spans="1:3" s="566" customFormat="1"/>
    <row r="12626" spans="1:3" s="566" customFormat="1"/>
    <row r="12627" spans="1:3" s="566" customFormat="1"/>
    <row r="12628" spans="1:3" s="566" customFormat="1"/>
    <row r="12629" spans="1:3" s="566" customFormat="1"/>
    <row r="12630" spans="1:3" s="566" customFormat="1"/>
    <row r="12631" spans="1:3" s="566" customFormat="1"/>
    <row r="12632" spans="1:3" s="566" customFormat="1"/>
    <row r="12633" spans="1:3" s="566" customFormat="1"/>
    <row r="12634" spans="1:3" s="566" customFormat="1"/>
    <row r="12635" spans="1:3" s="566" customFormat="1"/>
    <row r="12636" spans="1:3" s="566" customFormat="1"/>
    <row r="12637" spans="1:3" s="566" customFormat="1"/>
    <row r="12638" spans="1:3" s="566" customFormat="1"/>
    <row r="12639" spans="1:3" s="566" customFormat="1"/>
    <row r="12640" spans="1:3" s="566" customFormat="1"/>
    <row r="12641" spans="1:3" s="566" customFormat="1"/>
    <row r="12642" spans="1:3" s="566" customFormat="1"/>
    <row r="12643" spans="1:3" s="566" customFormat="1"/>
    <row r="12644" spans="1:3" s="566" customFormat="1"/>
    <row r="12645" spans="1:3" s="566" customFormat="1"/>
    <row r="12646" spans="1:3" s="566" customFormat="1"/>
    <row r="12647" spans="1:3" s="566" customFormat="1"/>
    <row r="12648" spans="1:3" s="566" customFormat="1"/>
    <row r="12649" spans="1:3" s="566" customFormat="1"/>
    <row r="12650" spans="1:3" s="566" customFormat="1"/>
    <row r="12651" spans="1:3" s="566" customFormat="1"/>
    <row r="12652" spans="1:3" s="566" customFormat="1"/>
    <row r="12653" spans="1:3" s="566" customFormat="1"/>
    <row r="12654" spans="1:3" s="566" customFormat="1"/>
    <row r="12655" spans="1:3" s="566" customFormat="1"/>
    <row r="12656" spans="1:3" s="566" customFormat="1"/>
    <row r="12657" spans="1:3" s="566" customFormat="1"/>
    <row r="12658" spans="1:3" s="566" customFormat="1"/>
    <row r="12659" spans="1:3" s="566" customFormat="1"/>
    <row r="12660" spans="1:3" s="566" customFormat="1"/>
    <row r="12661" spans="1:3" s="566" customFormat="1"/>
    <row r="12662" spans="1:3" s="566" customFormat="1"/>
    <row r="12663" spans="1:3" s="566" customFormat="1"/>
    <row r="12664" spans="1:3" s="566" customFormat="1"/>
    <row r="12665" spans="1:3" s="566" customFormat="1"/>
    <row r="12666" spans="1:3" s="566" customFormat="1"/>
    <row r="12667" spans="1:3" s="566" customFormat="1"/>
    <row r="12668" spans="1:3" s="566" customFormat="1"/>
    <row r="12669" spans="1:3" s="566" customFormat="1"/>
    <row r="12670" spans="1:3" s="566" customFormat="1"/>
    <row r="12671" spans="1:3" s="566" customFormat="1"/>
    <row r="12672" spans="1:3" s="566" customFormat="1"/>
    <row r="12673" spans="1:3" s="566" customFormat="1"/>
    <row r="12674" spans="1:3" s="566" customFormat="1"/>
    <row r="12675" spans="1:3" s="566" customFormat="1"/>
    <row r="12676" spans="1:3" s="566" customFormat="1"/>
    <row r="12677" spans="1:3" s="566" customFormat="1"/>
    <row r="12678" spans="1:3" s="566" customFormat="1"/>
    <row r="12679" spans="1:3" s="566" customFormat="1"/>
    <row r="12680" spans="1:3" s="566" customFormat="1"/>
    <row r="12681" spans="1:3" s="566" customFormat="1"/>
    <row r="12682" spans="1:3" s="566" customFormat="1"/>
    <row r="12683" spans="1:3" s="566" customFormat="1"/>
    <row r="12684" spans="1:3" s="566" customFormat="1"/>
    <row r="12685" spans="1:3" s="566" customFormat="1"/>
    <row r="12686" spans="1:3" s="566" customFormat="1"/>
    <row r="12687" spans="1:3" s="566" customFormat="1"/>
    <row r="12688" spans="1:3" s="566" customFormat="1"/>
    <row r="12689" spans="1:3" s="566" customFormat="1"/>
    <row r="12690" spans="1:3" s="566" customFormat="1"/>
    <row r="12691" spans="1:3" s="566" customFormat="1"/>
    <row r="12692" spans="1:3" s="566" customFormat="1"/>
    <row r="12693" spans="1:3" s="566" customFormat="1"/>
    <row r="12694" spans="1:3" s="566" customFormat="1"/>
    <row r="12695" spans="1:3" s="566" customFormat="1"/>
    <row r="12696" spans="1:3" s="566" customFormat="1"/>
    <row r="12697" spans="1:3" s="566" customFormat="1"/>
    <row r="12698" spans="1:3" s="566" customFormat="1"/>
    <row r="12699" spans="1:3" s="566" customFormat="1"/>
    <row r="12700" spans="1:3" s="566" customFormat="1"/>
    <row r="12701" spans="1:3" s="566" customFormat="1"/>
    <row r="12702" spans="1:3" s="566" customFormat="1"/>
    <row r="12703" spans="1:3" s="566" customFormat="1"/>
    <row r="12704" spans="1:3" s="566" customFormat="1"/>
    <row r="12705" spans="1:3" s="566" customFormat="1"/>
    <row r="12706" spans="1:3" s="566" customFormat="1"/>
    <row r="12707" spans="1:3" s="566" customFormat="1"/>
    <row r="12708" spans="1:3" s="566" customFormat="1"/>
    <row r="12709" spans="1:3" s="566" customFormat="1"/>
    <row r="12710" spans="1:3" s="566" customFormat="1"/>
    <row r="12711" spans="1:3" s="566" customFormat="1"/>
    <row r="12712" spans="1:3" s="566" customFormat="1"/>
    <row r="12713" spans="1:3" s="566" customFormat="1"/>
    <row r="12714" spans="1:3" s="566" customFormat="1"/>
    <row r="12715" spans="1:3" s="566" customFormat="1"/>
    <row r="12716" spans="1:3" s="566" customFormat="1"/>
    <row r="12717" spans="1:3" s="566" customFormat="1"/>
    <row r="12718" spans="1:3" s="566" customFormat="1"/>
    <row r="12719" spans="1:3" s="566" customFormat="1"/>
    <row r="12720" spans="1:3" s="566" customFormat="1"/>
    <row r="12721" spans="1:3" s="566" customFormat="1"/>
    <row r="12722" spans="1:3" s="566" customFormat="1"/>
    <row r="12723" spans="1:3" s="566" customFormat="1"/>
    <row r="12724" spans="1:3" s="566" customFormat="1"/>
    <row r="12725" spans="1:3" s="566" customFormat="1"/>
    <row r="12726" spans="1:3" s="566" customFormat="1"/>
    <row r="12727" spans="1:3" s="566" customFormat="1"/>
    <row r="12728" spans="1:3" s="566" customFormat="1"/>
    <row r="12729" spans="1:3" s="566" customFormat="1"/>
    <row r="12730" spans="1:3" s="566" customFormat="1"/>
    <row r="12731" spans="1:3" s="566" customFormat="1"/>
    <row r="12732" spans="1:3" s="566" customFormat="1"/>
    <row r="12733" spans="1:3" s="566" customFormat="1"/>
    <row r="12734" spans="1:3" s="566" customFormat="1"/>
    <row r="12735" spans="1:3" s="566" customFormat="1"/>
    <row r="12736" spans="1:3" s="566" customFormat="1"/>
    <row r="12737" spans="1:3" s="566" customFormat="1"/>
    <row r="12738" spans="1:3" s="566" customFormat="1"/>
    <row r="12739" spans="1:3" s="566" customFormat="1"/>
    <row r="12740" spans="1:3" s="566" customFormat="1"/>
    <row r="12741" spans="1:3" s="566" customFormat="1"/>
    <row r="12742" spans="1:3" s="566" customFormat="1"/>
    <row r="12743" spans="1:3" s="566" customFormat="1"/>
    <row r="12744" spans="1:3" s="566" customFormat="1"/>
    <row r="12745" spans="1:3" s="566" customFormat="1"/>
    <row r="12746" spans="1:3" s="566" customFormat="1"/>
    <row r="12747" spans="1:3" s="566" customFormat="1"/>
    <row r="12748" spans="1:3" s="566" customFormat="1"/>
    <row r="12749" spans="1:3" s="566" customFormat="1"/>
    <row r="12750" spans="1:3" s="566" customFormat="1"/>
    <row r="12751" spans="1:3" s="566" customFormat="1"/>
    <row r="12752" spans="1:3" s="566" customFormat="1"/>
    <row r="12753" spans="1:3" s="566" customFormat="1"/>
    <row r="12754" spans="1:3" s="566" customFormat="1"/>
    <row r="12755" spans="1:3" s="566" customFormat="1"/>
    <row r="12756" spans="1:3" s="566" customFormat="1"/>
    <row r="12757" spans="1:3" s="566" customFormat="1"/>
    <row r="12758" spans="1:3" s="566" customFormat="1"/>
    <row r="12759" spans="1:3" s="566" customFormat="1"/>
    <row r="12760" spans="1:3" s="566" customFormat="1"/>
    <row r="12761" spans="1:3" s="566" customFormat="1"/>
    <row r="12762" spans="1:3" s="566" customFormat="1"/>
    <row r="12763" spans="1:3" s="566" customFormat="1"/>
    <row r="12764" spans="1:3" s="566" customFormat="1"/>
    <row r="12765" spans="1:3" s="566" customFormat="1"/>
    <row r="12766" spans="1:3" s="566" customFormat="1"/>
    <row r="12767" spans="1:3" s="566" customFormat="1"/>
    <row r="12768" spans="1:3" s="566" customFormat="1"/>
    <row r="12769" spans="1:3" s="566" customFormat="1"/>
    <row r="12770" spans="1:3" s="566" customFormat="1"/>
    <row r="12771" spans="1:3" s="566" customFormat="1"/>
    <row r="12772" spans="1:3" s="566" customFormat="1"/>
    <row r="12773" spans="1:3" s="566" customFormat="1"/>
    <row r="12774" spans="1:3" s="566" customFormat="1"/>
    <row r="12775" spans="1:3" s="566" customFormat="1"/>
    <row r="12776" spans="1:3" s="566" customFormat="1"/>
    <row r="12777" spans="1:3" s="566" customFormat="1"/>
    <row r="12778" spans="1:3" s="566" customFormat="1"/>
    <row r="12779" spans="1:3" s="566" customFormat="1"/>
    <row r="12780" spans="1:3" s="566" customFormat="1"/>
    <row r="12781" spans="1:3" s="566" customFormat="1"/>
    <row r="12782" spans="1:3" s="566" customFormat="1"/>
    <row r="12783" spans="1:3" s="566" customFormat="1"/>
    <row r="12784" spans="1:3" s="566" customFormat="1"/>
    <row r="12785" spans="1:3" s="566" customFormat="1"/>
    <row r="12786" spans="1:3" s="566" customFormat="1"/>
    <row r="12787" spans="1:3" s="566" customFormat="1"/>
    <row r="12788" spans="1:3" s="566" customFormat="1"/>
    <row r="12789" spans="1:3" s="566" customFormat="1"/>
    <row r="12790" spans="1:3" s="566" customFormat="1"/>
    <row r="12791" spans="1:3" s="566" customFormat="1"/>
    <row r="12792" spans="1:3" s="566" customFormat="1"/>
    <row r="12793" spans="1:3" s="566" customFormat="1"/>
    <row r="12794" spans="1:3" s="566" customFormat="1"/>
    <row r="12795" spans="1:3" s="566" customFormat="1"/>
    <row r="12796" spans="1:3" s="566" customFormat="1"/>
    <row r="12797" spans="1:3" s="566" customFormat="1"/>
    <row r="12798" spans="1:3" s="566" customFormat="1"/>
    <row r="12799" spans="1:3" s="566" customFormat="1"/>
    <row r="12800" spans="1:3" s="566" customFormat="1"/>
    <row r="12801" spans="1:3" s="566" customFormat="1"/>
    <row r="12802" spans="1:3" s="566" customFormat="1"/>
    <row r="12803" spans="1:3" s="566" customFormat="1"/>
    <row r="12804" spans="1:3" s="566" customFormat="1"/>
    <row r="12805" spans="1:3" s="566" customFormat="1"/>
    <row r="12806" spans="1:3" s="566" customFormat="1"/>
    <row r="12807" spans="1:3" s="566" customFormat="1"/>
    <row r="12808" spans="1:3" s="566" customFormat="1"/>
    <row r="12809" spans="1:3" s="566" customFormat="1"/>
    <row r="12810" spans="1:3" s="566" customFormat="1"/>
    <row r="12811" spans="1:3" s="566" customFormat="1"/>
    <row r="12812" spans="1:3" s="566" customFormat="1"/>
    <row r="12813" spans="1:3" s="566" customFormat="1"/>
    <row r="12814" spans="1:3" s="566" customFormat="1"/>
    <row r="12815" spans="1:3" s="566" customFormat="1"/>
    <row r="12816" spans="1:3" s="566" customFormat="1"/>
    <row r="12817" spans="1:3" s="566" customFormat="1"/>
    <row r="12818" spans="1:3" s="566" customFormat="1"/>
    <row r="12819" spans="1:3" s="566" customFormat="1"/>
    <row r="12820" spans="1:3" s="566" customFormat="1"/>
    <row r="12821" spans="1:3" s="566" customFormat="1"/>
    <row r="12822" spans="1:3" s="566" customFormat="1"/>
    <row r="12823" spans="1:3" s="566" customFormat="1"/>
    <row r="12824" spans="1:3" s="566" customFormat="1"/>
    <row r="12825" spans="1:3" s="566" customFormat="1"/>
    <row r="12826" spans="1:3" s="566" customFormat="1"/>
    <row r="12827" spans="1:3" s="566" customFormat="1"/>
    <row r="12828" spans="1:3" s="566" customFormat="1"/>
    <row r="12829" spans="1:3" s="566" customFormat="1"/>
    <row r="12830" spans="1:3" s="566" customFormat="1"/>
    <row r="12831" spans="1:3" s="566" customFormat="1"/>
    <row r="12832" spans="1:3" s="566" customFormat="1"/>
    <row r="12833" spans="1:3" s="566" customFormat="1"/>
    <row r="12834" spans="1:3" s="566" customFormat="1"/>
    <row r="12835" spans="1:3" s="566" customFormat="1"/>
    <row r="12836" spans="1:3" s="566" customFormat="1"/>
    <row r="12837" spans="1:3" s="566" customFormat="1"/>
    <row r="12838" spans="1:3" s="566" customFormat="1"/>
    <row r="12839" spans="1:3" s="566" customFormat="1"/>
    <row r="12840" spans="1:3" s="566" customFormat="1"/>
    <row r="12841" spans="1:3" s="566" customFormat="1"/>
    <row r="12842" spans="1:3" s="566" customFormat="1"/>
    <row r="12843" spans="1:3" s="566" customFormat="1"/>
    <row r="12844" spans="1:3" s="566" customFormat="1"/>
    <row r="12845" spans="1:3" s="566" customFormat="1"/>
    <row r="12846" spans="1:3" s="566" customFormat="1"/>
    <row r="12847" spans="1:3" s="566" customFormat="1"/>
    <row r="12848" spans="1:3" s="566" customFormat="1"/>
    <row r="12849" spans="1:3" s="566" customFormat="1"/>
    <row r="12850" spans="1:3" s="566" customFormat="1"/>
    <row r="12851" spans="1:3" s="566" customFormat="1"/>
    <row r="12852" spans="1:3" s="566" customFormat="1"/>
    <row r="12853" spans="1:3" s="566" customFormat="1"/>
    <row r="12854" spans="1:3" s="566" customFormat="1"/>
    <row r="12855" spans="1:3" s="566" customFormat="1"/>
    <row r="12856" spans="1:3" s="566" customFormat="1"/>
    <row r="12857" spans="1:3" s="566" customFormat="1"/>
    <row r="12858" spans="1:3" s="566" customFormat="1"/>
    <row r="12859" spans="1:3" s="566" customFormat="1"/>
    <row r="12860" spans="1:3" s="566" customFormat="1"/>
    <row r="12861" spans="1:3" s="566" customFormat="1"/>
    <row r="12862" spans="1:3" s="566" customFormat="1"/>
    <row r="12863" spans="1:3" s="566" customFormat="1"/>
    <row r="12864" spans="1:3" s="566" customFormat="1"/>
    <row r="12865" spans="1:3" s="566" customFormat="1"/>
    <row r="12866" spans="1:3" s="566" customFormat="1"/>
    <row r="12867" spans="1:3" s="566" customFormat="1"/>
    <row r="12868" spans="1:3" s="566" customFormat="1"/>
    <row r="12869" spans="1:3" s="566" customFormat="1"/>
    <row r="12870" spans="1:3" s="566" customFormat="1"/>
    <row r="12871" spans="1:3" s="566" customFormat="1"/>
    <row r="12872" spans="1:3" s="566" customFormat="1"/>
    <row r="12873" spans="1:3" s="566" customFormat="1"/>
    <row r="12874" spans="1:3" s="566" customFormat="1"/>
    <row r="12875" spans="1:3" s="566" customFormat="1"/>
    <row r="12876" spans="1:3" s="566" customFormat="1"/>
    <row r="12877" spans="1:3" s="566" customFormat="1"/>
    <row r="12878" spans="1:3" s="566" customFormat="1"/>
    <row r="12879" spans="1:3" s="566" customFormat="1"/>
    <row r="12880" spans="1:3" s="566" customFormat="1"/>
    <row r="12881" spans="1:3" s="566" customFormat="1"/>
    <row r="12882" spans="1:3" s="566" customFormat="1"/>
    <row r="12883" spans="1:3" s="566" customFormat="1"/>
    <row r="12884" spans="1:3" s="566" customFormat="1"/>
    <row r="12885" spans="1:3" s="566" customFormat="1"/>
    <row r="12886" spans="1:3" s="566" customFormat="1"/>
    <row r="12887" spans="1:3" s="566" customFormat="1"/>
    <row r="12888" spans="1:3" s="566" customFormat="1"/>
    <row r="12889" spans="1:3" s="566" customFormat="1"/>
    <row r="12890" spans="1:3" s="566" customFormat="1"/>
    <row r="12891" spans="1:3" s="566" customFormat="1"/>
    <row r="12892" spans="1:3" s="566" customFormat="1"/>
    <row r="12893" spans="1:3" s="566" customFormat="1"/>
    <row r="12894" spans="1:3" s="566" customFormat="1"/>
    <row r="12895" spans="1:3" s="566" customFormat="1"/>
    <row r="12896" spans="1:3" s="566" customFormat="1"/>
    <row r="12897" spans="1:3" s="566" customFormat="1"/>
    <row r="12898" spans="1:3" s="566" customFormat="1"/>
    <row r="12899" spans="1:3" s="566" customFormat="1"/>
    <row r="12900" spans="1:3" s="566" customFormat="1"/>
    <row r="12901" spans="1:3" s="566" customFormat="1"/>
    <row r="12902" spans="1:3" s="566" customFormat="1"/>
    <row r="12903" spans="1:3" s="566" customFormat="1"/>
    <row r="12904" spans="1:3" s="566" customFormat="1"/>
    <row r="12905" spans="1:3" s="566" customFormat="1"/>
    <row r="12906" spans="1:3" s="566" customFormat="1"/>
    <row r="12907" spans="1:3" s="566" customFormat="1"/>
    <row r="12908" spans="1:3" s="566" customFormat="1"/>
    <row r="12909" spans="1:3" s="566" customFormat="1"/>
    <row r="12910" spans="1:3" s="566" customFormat="1"/>
    <row r="12911" spans="1:3" s="566" customFormat="1"/>
    <row r="12912" spans="1:3" s="566" customFormat="1"/>
    <row r="12913" spans="1:3" s="566" customFormat="1"/>
    <row r="12914" spans="1:3" s="566" customFormat="1"/>
    <row r="12915" spans="1:3" s="566" customFormat="1"/>
    <row r="12916" spans="1:3" s="566" customFormat="1"/>
    <row r="12917" spans="1:3" s="566" customFormat="1"/>
    <row r="12918" spans="1:3" s="566" customFormat="1"/>
    <row r="12919" spans="1:3" s="566" customFormat="1"/>
    <row r="12920" spans="1:3" s="566" customFormat="1"/>
    <row r="12921" spans="1:3" s="566" customFormat="1"/>
    <row r="12922" spans="1:3" s="566" customFormat="1"/>
    <row r="12923" spans="1:3" s="566" customFormat="1"/>
    <row r="12924" spans="1:3" s="566" customFormat="1"/>
    <row r="12925" spans="1:3" s="566" customFormat="1"/>
    <row r="12926" spans="1:3" s="566" customFormat="1"/>
    <row r="12927" spans="1:3" s="566" customFormat="1"/>
    <row r="12928" spans="1:3" s="566" customFormat="1"/>
    <row r="12929" spans="1:3" s="566" customFormat="1"/>
    <row r="12930" spans="1:3" s="566" customFormat="1"/>
    <row r="12931" spans="1:3" s="566" customFormat="1"/>
    <row r="12932" spans="1:3" s="566" customFormat="1"/>
    <row r="12933" spans="1:3" s="566" customFormat="1"/>
    <row r="12934" spans="1:3" s="566" customFormat="1"/>
    <row r="12935" spans="1:3" s="566" customFormat="1"/>
    <row r="12936" spans="1:3" s="566" customFormat="1"/>
    <row r="12937" spans="1:3" s="566" customFormat="1"/>
    <row r="12938" spans="1:3" s="566" customFormat="1"/>
    <row r="12939" spans="1:3" s="566" customFormat="1"/>
    <row r="12940" spans="1:3" s="566" customFormat="1"/>
    <row r="12941" spans="1:3" s="566" customFormat="1"/>
    <row r="12942" spans="1:3" s="566" customFormat="1"/>
    <row r="12943" spans="1:3" s="566" customFormat="1"/>
    <row r="12944" spans="1:3" s="566" customFormat="1"/>
    <row r="12945" spans="1:3" s="566" customFormat="1"/>
    <row r="12946" spans="1:3" s="566" customFormat="1"/>
    <row r="12947" spans="1:3" s="566" customFormat="1"/>
    <row r="12948" spans="1:3" s="566" customFormat="1"/>
    <row r="12949" spans="1:3" s="566" customFormat="1"/>
    <row r="12950" spans="1:3" s="566" customFormat="1"/>
    <row r="12951" spans="1:3" s="566" customFormat="1"/>
    <row r="12952" spans="1:3" s="566" customFormat="1"/>
    <row r="12953" spans="1:3" s="566" customFormat="1"/>
    <row r="12954" spans="1:3" s="566" customFormat="1"/>
    <row r="12955" spans="1:3" s="566" customFormat="1"/>
    <row r="12956" spans="1:3" s="566" customFormat="1"/>
    <row r="12957" spans="1:3" s="566" customFormat="1"/>
    <row r="12958" spans="1:3" s="566" customFormat="1"/>
    <row r="12959" spans="1:3" s="566" customFormat="1"/>
    <row r="12960" spans="1:3" s="566" customFormat="1"/>
    <row r="12961" spans="1:3" s="566" customFormat="1"/>
    <row r="12962" spans="1:3" s="566" customFormat="1"/>
    <row r="12963" spans="1:3" s="566" customFormat="1"/>
    <row r="12964" spans="1:3" s="566" customFormat="1"/>
    <row r="12965" spans="1:3" s="566" customFormat="1"/>
    <row r="12966" spans="1:3" s="566" customFormat="1"/>
    <row r="12967" spans="1:3" s="566" customFormat="1"/>
    <row r="12968" spans="1:3" s="566" customFormat="1"/>
    <row r="12969" spans="1:3" s="566" customFormat="1"/>
    <row r="12970" spans="1:3" s="566" customFormat="1"/>
    <row r="12971" spans="1:3" s="566" customFormat="1"/>
    <row r="12972" spans="1:3" s="566" customFormat="1"/>
    <row r="12973" spans="1:3" s="566" customFormat="1"/>
    <row r="12974" spans="1:3" s="566" customFormat="1"/>
    <row r="12975" spans="1:3" s="566" customFormat="1"/>
    <row r="12976" spans="1:3" s="566" customFormat="1"/>
    <row r="12977" spans="1:3" s="566" customFormat="1"/>
    <row r="12978" spans="1:3" s="566" customFormat="1"/>
    <row r="12979" spans="1:3" s="566" customFormat="1"/>
    <row r="12980" spans="1:3" s="566" customFormat="1"/>
    <row r="12981" spans="1:3" s="566" customFormat="1"/>
    <row r="12982" spans="1:3" s="566" customFormat="1"/>
    <row r="12983" spans="1:3" s="566" customFormat="1"/>
    <row r="12984" spans="1:3" s="566" customFormat="1"/>
    <row r="12985" spans="1:3" s="566" customFormat="1"/>
    <row r="12986" spans="1:3" s="566" customFormat="1"/>
    <row r="12987" spans="1:3" s="566" customFormat="1"/>
    <row r="12988" spans="1:3" s="566" customFormat="1"/>
    <row r="12989" spans="1:3" s="566" customFormat="1"/>
    <row r="12990" spans="1:3" s="566" customFormat="1"/>
    <row r="12991" spans="1:3" s="566" customFormat="1"/>
    <row r="12992" spans="1:3" s="566" customFormat="1"/>
    <row r="12993" spans="1:3" s="566" customFormat="1"/>
    <row r="12994" spans="1:3" s="566" customFormat="1"/>
    <row r="12995" spans="1:3" s="566" customFormat="1"/>
    <row r="12996" spans="1:3" s="566" customFormat="1"/>
    <row r="12997" spans="1:3" s="566" customFormat="1"/>
    <row r="12998" spans="1:3" s="566" customFormat="1"/>
    <row r="12999" spans="1:3" s="566" customFormat="1"/>
    <row r="13000" spans="1:3" s="566" customFormat="1"/>
    <row r="13001" spans="1:3" s="566" customFormat="1"/>
    <row r="13002" spans="1:3" s="566" customFormat="1"/>
    <row r="13003" spans="1:3" s="566" customFormat="1"/>
    <row r="13004" spans="1:3" s="566" customFormat="1"/>
    <row r="13005" spans="1:3" s="566" customFormat="1"/>
    <row r="13006" spans="1:3" s="566" customFormat="1"/>
    <row r="13007" spans="1:3" s="566" customFormat="1"/>
    <row r="13008" spans="1:3" s="566" customFormat="1"/>
    <row r="13009" spans="1:3" s="566" customFormat="1"/>
    <row r="13010" spans="1:3" s="566" customFormat="1"/>
    <row r="13011" spans="1:3" s="566" customFormat="1"/>
    <row r="13012" spans="1:3" s="566" customFormat="1"/>
    <row r="13013" spans="1:3" s="566" customFormat="1"/>
    <row r="13014" spans="1:3" s="566" customFormat="1"/>
    <row r="13015" spans="1:3" s="566" customFormat="1"/>
    <row r="13016" spans="1:3" s="566" customFormat="1"/>
    <row r="13017" spans="1:3" s="566" customFormat="1"/>
    <row r="13018" spans="1:3" s="566" customFormat="1"/>
    <row r="13019" spans="1:3" s="566" customFormat="1"/>
    <row r="13020" spans="1:3" s="566" customFormat="1"/>
    <row r="13021" spans="1:3" s="566" customFormat="1"/>
    <row r="13022" spans="1:3" s="566" customFormat="1"/>
    <row r="13023" spans="1:3" s="566" customFormat="1"/>
    <row r="13024" spans="1:3" s="566" customFormat="1"/>
    <row r="13025" spans="1:3" s="566" customFormat="1"/>
    <row r="13026" spans="1:3" s="566" customFormat="1"/>
    <row r="13027" spans="1:3" s="566" customFormat="1"/>
    <row r="13028" spans="1:3" s="566" customFormat="1"/>
    <row r="13029" spans="1:3" s="566" customFormat="1"/>
    <row r="13030" spans="1:3" s="566" customFormat="1"/>
    <row r="13031" spans="1:3" s="566" customFormat="1"/>
    <row r="13032" spans="1:3" s="566" customFormat="1"/>
    <row r="13033" spans="1:3" s="566" customFormat="1"/>
    <row r="13034" spans="1:3" s="566" customFormat="1"/>
    <row r="13035" spans="1:3" s="566" customFormat="1"/>
    <row r="13036" spans="1:3" s="566" customFormat="1"/>
    <row r="13037" spans="1:3" s="566" customFormat="1"/>
    <row r="13038" spans="1:3" s="566" customFormat="1"/>
    <row r="13039" spans="1:3" s="566" customFormat="1"/>
    <row r="13040" spans="1:3" s="566" customFormat="1"/>
    <row r="13041" spans="1:3" s="566" customFormat="1"/>
    <row r="13042" spans="1:3" s="566" customFormat="1"/>
    <row r="13043" spans="1:3" s="566" customFormat="1"/>
    <row r="13044" spans="1:3" s="566" customFormat="1"/>
    <row r="13045" spans="1:3" s="566" customFormat="1"/>
    <row r="13046" spans="1:3" s="566" customFormat="1"/>
    <row r="13047" spans="1:3" s="566" customFormat="1"/>
    <row r="13048" spans="1:3" s="566" customFormat="1"/>
    <row r="13049" spans="1:3" s="566" customFormat="1"/>
    <row r="13050" spans="1:3" s="566" customFormat="1"/>
    <row r="13051" spans="1:3" s="566" customFormat="1"/>
    <row r="13052" spans="1:3" s="566" customFormat="1"/>
    <row r="13053" spans="1:3" s="566" customFormat="1"/>
    <row r="13054" spans="1:3" s="566" customFormat="1"/>
    <row r="13055" spans="1:3" s="566" customFormat="1"/>
    <row r="13056" spans="1:3" s="566" customFormat="1"/>
    <row r="13057" spans="1:3" s="566" customFormat="1"/>
    <row r="13058" spans="1:3" s="566" customFormat="1"/>
    <row r="13059" spans="1:3" s="566" customFormat="1"/>
    <row r="13060" spans="1:3" s="566" customFormat="1"/>
    <row r="13061" spans="1:3" s="566" customFormat="1"/>
    <row r="13062" spans="1:3" s="566" customFormat="1"/>
    <row r="13063" spans="1:3" s="566" customFormat="1"/>
    <row r="13064" spans="1:3" s="566" customFormat="1"/>
    <row r="13065" spans="1:3" s="566" customFormat="1"/>
    <row r="13066" spans="1:3" s="566" customFormat="1"/>
    <row r="13067" spans="1:3" s="566" customFormat="1"/>
    <row r="13068" spans="1:3" s="566" customFormat="1"/>
    <row r="13069" spans="1:3" s="566" customFormat="1"/>
    <row r="13070" spans="1:3" s="566" customFormat="1"/>
    <row r="13071" spans="1:3" s="566" customFormat="1"/>
    <row r="13072" spans="1:3" s="566" customFormat="1"/>
    <row r="13073" spans="1:3" s="566" customFormat="1"/>
    <row r="13074" spans="1:3" s="566" customFormat="1"/>
    <row r="13075" spans="1:3" s="566" customFormat="1"/>
    <row r="13076" spans="1:3" s="566" customFormat="1"/>
    <row r="13077" spans="1:3" s="566" customFormat="1"/>
    <row r="13078" spans="1:3" s="566" customFormat="1"/>
    <row r="13079" spans="1:3" s="566" customFormat="1"/>
    <row r="13080" spans="1:3" s="566" customFormat="1"/>
    <row r="13081" spans="1:3" s="566" customFormat="1"/>
    <row r="13082" spans="1:3" s="566" customFormat="1"/>
    <row r="13083" spans="1:3" s="566" customFormat="1"/>
    <row r="13084" spans="1:3" s="566" customFormat="1"/>
    <row r="13085" spans="1:3" s="566" customFormat="1"/>
    <row r="13086" spans="1:3" s="566" customFormat="1"/>
    <row r="13087" spans="1:3" s="566" customFormat="1"/>
    <row r="13088" spans="1:3" s="566" customFormat="1"/>
    <row r="13089" spans="1:3" s="566" customFormat="1"/>
    <row r="13090" spans="1:3" s="566" customFormat="1"/>
    <row r="13091" spans="1:3" s="566" customFormat="1"/>
    <row r="13092" spans="1:3" s="566" customFormat="1"/>
    <row r="13093" spans="1:3" s="566" customFormat="1"/>
    <row r="13094" spans="1:3" s="566" customFormat="1"/>
    <row r="13095" spans="1:3" s="566" customFormat="1"/>
    <row r="13096" spans="1:3" s="566" customFormat="1"/>
    <row r="13097" spans="1:3" s="566" customFormat="1"/>
    <row r="13098" spans="1:3" s="566" customFormat="1"/>
    <row r="13099" spans="1:3" s="566" customFormat="1"/>
    <row r="13100" spans="1:3" s="566" customFormat="1"/>
    <row r="13101" spans="1:3" s="566" customFormat="1"/>
    <row r="13102" spans="1:3" s="566" customFormat="1"/>
    <row r="13103" spans="1:3" s="566" customFormat="1"/>
    <row r="13104" spans="1:3" s="566" customFormat="1"/>
    <row r="13105" spans="1:3" s="566" customFormat="1"/>
    <row r="13106" spans="1:3" s="566" customFormat="1"/>
    <row r="13107" spans="1:3" s="566" customFormat="1"/>
    <row r="13108" spans="1:3" s="566" customFormat="1"/>
    <row r="13109" spans="1:3" s="566" customFormat="1"/>
    <row r="13110" spans="1:3" s="566" customFormat="1"/>
    <row r="13111" spans="1:3" s="566" customFormat="1"/>
    <row r="13112" spans="1:3" s="566" customFormat="1"/>
    <row r="13113" spans="1:3" s="566" customFormat="1"/>
    <row r="13114" spans="1:3" s="566" customFormat="1"/>
    <row r="13115" spans="1:3" s="566" customFormat="1"/>
    <row r="13116" spans="1:3" s="566" customFormat="1"/>
    <row r="13117" spans="1:3" s="566" customFormat="1"/>
    <row r="13118" spans="1:3" s="566" customFormat="1"/>
    <row r="13119" spans="1:3" s="566" customFormat="1"/>
    <row r="13120" spans="1:3" s="566" customFormat="1"/>
    <row r="13121" spans="1:3" s="566" customFormat="1"/>
    <row r="13122" spans="1:3" s="566" customFormat="1"/>
    <row r="13123" spans="1:3" s="566" customFormat="1"/>
    <row r="13124" spans="1:3" s="566" customFormat="1"/>
    <row r="13125" spans="1:3" s="566" customFormat="1"/>
    <row r="13126" spans="1:3" s="566" customFormat="1"/>
    <row r="13127" spans="1:3" s="566" customFormat="1"/>
    <row r="13128" spans="1:3" s="566" customFormat="1"/>
    <row r="13129" spans="1:3" s="566" customFormat="1"/>
    <row r="13130" spans="1:3" s="566" customFormat="1"/>
    <row r="13131" spans="1:3" s="566" customFormat="1"/>
    <row r="13132" spans="1:3" s="566" customFormat="1"/>
    <row r="13133" spans="1:3" s="566" customFormat="1"/>
    <row r="13134" spans="1:3" s="566" customFormat="1"/>
    <row r="13135" spans="1:3" s="566" customFormat="1"/>
    <row r="13136" spans="1:3" s="566" customFormat="1"/>
    <row r="13137" spans="1:3" s="566" customFormat="1"/>
    <row r="13138" spans="1:3" s="566" customFormat="1"/>
    <row r="13139" spans="1:3" s="566" customFormat="1"/>
    <row r="13140" spans="1:3" s="566" customFormat="1"/>
    <row r="13141" spans="1:3" s="566" customFormat="1"/>
    <row r="13142" spans="1:3" s="566" customFormat="1"/>
    <row r="13143" spans="1:3" s="566" customFormat="1"/>
    <row r="13144" spans="1:3" s="566" customFormat="1"/>
    <row r="13145" spans="1:3" s="566" customFormat="1"/>
    <row r="13146" spans="1:3" s="566" customFormat="1"/>
    <row r="13147" spans="1:3" s="566" customFormat="1"/>
    <row r="13148" spans="1:3" s="566" customFormat="1"/>
    <row r="13149" spans="1:3" s="566" customFormat="1"/>
    <row r="13150" spans="1:3" s="566" customFormat="1"/>
    <row r="13151" spans="1:3" s="566" customFormat="1"/>
    <row r="13152" spans="1:3" s="566" customFormat="1"/>
    <row r="13153" spans="1:3" s="566" customFormat="1"/>
    <row r="13154" spans="1:3" s="566" customFormat="1"/>
    <row r="13155" spans="1:3" s="566" customFormat="1"/>
    <row r="13156" spans="1:3" s="566" customFormat="1"/>
    <row r="13157" spans="1:3" s="566" customFormat="1"/>
    <row r="13158" spans="1:3" s="566" customFormat="1"/>
    <row r="13159" spans="1:3" s="566" customFormat="1"/>
    <row r="13160" spans="1:3" s="566" customFormat="1"/>
    <row r="13161" spans="1:3" s="566" customFormat="1"/>
    <row r="13162" spans="1:3" s="566" customFormat="1"/>
    <row r="13163" spans="1:3" s="566" customFormat="1"/>
    <row r="13164" spans="1:3" s="566" customFormat="1"/>
    <row r="13165" spans="1:3" s="566" customFormat="1"/>
    <row r="13166" spans="1:3" s="566" customFormat="1"/>
    <row r="13167" spans="1:3" s="566" customFormat="1"/>
    <row r="13168" spans="1:3" s="566" customFormat="1"/>
    <row r="13169" spans="1:3" s="566" customFormat="1"/>
    <row r="13170" spans="1:3" s="566" customFormat="1"/>
    <row r="13171" spans="1:3" s="566" customFormat="1"/>
    <row r="13172" spans="1:3" s="566" customFormat="1"/>
    <row r="13173" spans="1:3" s="566" customFormat="1"/>
    <row r="13174" spans="1:3" s="566" customFormat="1"/>
    <row r="13175" spans="1:3" s="566" customFormat="1"/>
    <row r="13176" spans="1:3" s="566" customFormat="1"/>
    <row r="13177" spans="1:3" s="566" customFormat="1"/>
    <row r="13178" spans="1:3" s="566" customFormat="1"/>
    <row r="13179" spans="1:3" s="566" customFormat="1"/>
    <row r="13180" spans="1:3" s="566" customFormat="1"/>
    <row r="13181" spans="1:3" s="566" customFormat="1"/>
    <row r="13182" spans="1:3" s="566" customFormat="1"/>
    <row r="13183" spans="1:3" s="566" customFormat="1"/>
    <row r="13184" spans="1:3" s="566" customFormat="1"/>
    <row r="13185" spans="1:3" s="566" customFormat="1"/>
    <row r="13186" spans="1:3" s="566" customFormat="1"/>
    <row r="13187" spans="1:3" s="566" customFormat="1"/>
    <row r="13188" spans="1:3" s="566" customFormat="1"/>
    <row r="13189" spans="1:3" s="566" customFormat="1"/>
    <row r="13190" spans="1:3" s="566" customFormat="1"/>
    <row r="13191" spans="1:3" s="566" customFormat="1"/>
    <row r="13192" spans="1:3" s="566" customFormat="1"/>
    <row r="13193" spans="1:3" s="566" customFormat="1"/>
    <row r="13194" spans="1:3" s="566" customFormat="1"/>
    <row r="13195" spans="1:3" s="566" customFormat="1"/>
    <row r="13196" spans="1:3" s="566" customFormat="1"/>
    <row r="13197" spans="1:3" s="566" customFormat="1"/>
    <row r="13198" spans="1:3" s="566" customFormat="1"/>
    <row r="13199" spans="1:3" s="566" customFormat="1"/>
    <row r="13200" spans="1:3" s="566" customFormat="1"/>
    <row r="13201" spans="1:3" s="566" customFormat="1"/>
    <row r="13202" spans="1:3" s="566" customFormat="1"/>
    <row r="13203" spans="1:3" s="566" customFormat="1"/>
    <row r="13204" spans="1:3" s="566" customFormat="1"/>
    <row r="13205" spans="1:3" s="566" customFormat="1"/>
    <row r="13206" spans="1:3" s="566" customFormat="1"/>
    <row r="13207" spans="1:3" s="566" customFormat="1"/>
    <row r="13208" spans="1:3" s="566" customFormat="1"/>
    <row r="13209" spans="1:3" s="566" customFormat="1"/>
    <row r="13210" spans="1:3" s="566" customFormat="1"/>
    <row r="13211" spans="1:3" s="566" customFormat="1"/>
    <row r="13212" spans="1:3" s="566" customFormat="1"/>
    <row r="13213" spans="1:3" s="566" customFormat="1"/>
    <row r="13214" spans="1:3" s="566" customFormat="1"/>
    <row r="13215" spans="1:3" s="566" customFormat="1"/>
    <row r="13216" spans="1:3" s="566" customFormat="1"/>
    <row r="13217" spans="1:3" s="566" customFormat="1"/>
    <row r="13218" spans="1:3" s="566" customFormat="1"/>
    <row r="13219" spans="1:3" s="566" customFormat="1"/>
    <row r="13220" spans="1:3" s="566" customFormat="1"/>
    <row r="13221" spans="1:3" s="566" customFormat="1"/>
    <row r="13222" spans="1:3" s="566" customFormat="1"/>
    <row r="13223" spans="1:3" s="566" customFormat="1"/>
    <row r="13224" spans="1:3" s="566" customFormat="1"/>
    <row r="13225" spans="1:3" s="566" customFormat="1"/>
    <row r="13226" spans="1:3" s="566" customFormat="1"/>
    <row r="13227" spans="1:3" s="566" customFormat="1"/>
    <row r="13228" spans="1:3" s="566" customFormat="1"/>
    <row r="13229" spans="1:3" s="566" customFormat="1"/>
    <row r="13230" spans="1:3" s="566" customFormat="1"/>
    <row r="13231" spans="1:3" s="566" customFormat="1"/>
    <row r="13232" spans="1:3" s="566" customFormat="1"/>
    <row r="13233" spans="1:3" s="566" customFormat="1"/>
    <row r="13234" spans="1:3" s="566" customFormat="1"/>
    <row r="13235" spans="1:3" s="566" customFormat="1"/>
    <row r="13236" spans="1:3" s="566" customFormat="1"/>
    <row r="13237" spans="1:3" s="566" customFormat="1"/>
    <row r="13238" spans="1:3" s="566" customFormat="1"/>
    <row r="13239" spans="1:3" s="566" customFormat="1"/>
    <row r="13240" spans="1:3" s="566" customFormat="1"/>
    <row r="13241" spans="1:3" s="566" customFormat="1"/>
    <row r="13242" spans="1:3" s="566" customFormat="1"/>
    <row r="13243" spans="1:3" s="566" customFormat="1"/>
    <row r="13244" spans="1:3" s="566" customFormat="1"/>
    <row r="13245" spans="1:3" s="566" customFormat="1"/>
    <row r="13246" spans="1:3" s="566" customFormat="1"/>
    <row r="13247" spans="1:3" s="566" customFormat="1"/>
    <row r="13248" spans="1:3" s="566" customFormat="1"/>
    <row r="13249" spans="1:3" s="566" customFormat="1"/>
    <row r="13250" spans="1:3" s="566" customFormat="1"/>
    <row r="13251" spans="1:3" s="566" customFormat="1"/>
    <row r="13252" spans="1:3" s="566" customFormat="1"/>
    <row r="13253" spans="1:3" s="566" customFormat="1"/>
    <row r="13254" spans="1:3" s="566" customFormat="1"/>
    <row r="13255" spans="1:3" s="566" customFormat="1"/>
    <row r="13256" spans="1:3" s="566" customFormat="1"/>
    <row r="13257" spans="1:3" s="566" customFormat="1"/>
    <row r="13258" spans="1:3" s="566" customFormat="1"/>
    <row r="13259" spans="1:3" s="566" customFormat="1"/>
    <row r="13260" spans="1:3" s="566" customFormat="1"/>
    <row r="13261" spans="1:3" s="566" customFormat="1"/>
    <row r="13262" spans="1:3" s="566" customFormat="1"/>
    <row r="13263" spans="1:3" s="566" customFormat="1"/>
    <row r="13264" spans="1:3" s="566" customFormat="1"/>
    <row r="13265" spans="1:3" s="566" customFormat="1"/>
    <row r="13266" spans="1:3" s="566" customFormat="1"/>
    <row r="13267" spans="1:3" s="566" customFormat="1"/>
    <row r="13268" spans="1:3" s="566" customFormat="1"/>
    <row r="13269" spans="1:3" s="566" customFormat="1"/>
    <row r="13270" spans="1:3" s="566" customFormat="1"/>
    <row r="13271" spans="1:3" s="566" customFormat="1"/>
    <row r="13272" spans="1:3" s="566" customFormat="1"/>
    <row r="13273" spans="1:3" s="566" customFormat="1"/>
    <row r="13274" spans="1:3" s="566" customFormat="1"/>
    <row r="13275" spans="1:3" s="566" customFormat="1"/>
    <row r="13276" spans="1:3" s="566" customFormat="1"/>
    <row r="13277" spans="1:3" s="566" customFormat="1"/>
    <row r="13278" spans="1:3" s="566" customFormat="1"/>
    <row r="13279" spans="1:3" s="566" customFormat="1"/>
    <row r="13280" spans="1:3" s="566" customFormat="1"/>
    <row r="13281" spans="1:3" s="566" customFormat="1"/>
    <row r="13282" spans="1:3" s="566" customFormat="1"/>
    <row r="13283" spans="1:3" s="566" customFormat="1"/>
    <row r="13284" spans="1:3" s="566" customFormat="1"/>
    <row r="13285" spans="1:3" s="566" customFormat="1"/>
    <row r="13286" spans="1:3" s="566" customFormat="1"/>
    <row r="13287" spans="1:3" s="566" customFormat="1"/>
    <row r="13288" spans="1:3" s="566" customFormat="1"/>
    <row r="13289" spans="1:3" s="566" customFormat="1"/>
    <row r="13290" spans="1:3" s="566" customFormat="1"/>
    <row r="13291" spans="1:3" s="566" customFormat="1"/>
    <row r="13292" spans="1:3" s="566" customFormat="1"/>
    <row r="13293" spans="1:3" s="566" customFormat="1"/>
    <row r="13294" spans="1:3" s="566" customFormat="1"/>
    <row r="13295" spans="1:3" s="566" customFormat="1"/>
    <row r="13296" spans="1:3" s="566" customFormat="1"/>
    <row r="13297" spans="1:3" s="566" customFormat="1"/>
    <row r="13298" spans="1:3" s="566" customFormat="1"/>
    <row r="13299" spans="1:3" s="566" customFormat="1"/>
    <row r="13300" spans="1:3" s="566" customFormat="1"/>
    <row r="13301" spans="1:3" s="566" customFormat="1"/>
    <row r="13302" spans="1:3" s="566" customFormat="1"/>
    <row r="13303" spans="1:3" s="566" customFormat="1"/>
    <row r="13304" spans="1:3" s="566" customFormat="1"/>
    <row r="13305" spans="1:3" s="566" customFormat="1"/>
    <row r="13306" spans="1:3" s="566" customFormat="1"/>
    <row r="13307" spans="1:3" s="566" customFormat="1"/>
    <row r="13308" spans="1:3" s="566" customFormat="1"/>
    <row r="13309" spans="1:3" s="566" customFormat="1"/>
    <row r="13310" spans="1:3" s="566" customFormat="1"/>
    <row r="13311" spans="1:3" s="566" customFormat="1"/>
    <row r="13312" spans="1:3" s="566" customFormat="1"/>
    <row r="13313" spans="1:3" s="566" customFormat="1"/>
    <row r="13314" spans="1:3" s="566" customFormat="1"/>
    <row r="13315" spans="1:3" s="566" customFormat="1"/>
    <row r="13316" spans="1:3" s="566" customFormat="1"/>
    <row r="13317" spans="1:3" s="566" customFormat="1"/>
    <row r="13318" spans="1:3" s="566" customFormat="1"/>
    <row r="13319" spans="1:3" s="566" customFormat="1"/>
    <row r="13320" spans="1:3" s="566" customFormat="1"/>
    <row r="13321" spans="1:3" s="566" customFormat="1"/>
    <row r="13322" spans="1:3" s="566" customFormat="1"/>
    <row r="13323" spans="1:3" s="566" customFormat="1"/>
    <row r="13324" spans="1:3" s="566" customFormat="1"/>
    <row r="13325" spans="1:3" s="566" customFormat="1"/>
    <row r="13326" spans="1:3" s="566" customFormat="1"/>
    <row r="13327" spans="1:3" s="566" customFormat="1"/>
    <row r="13328" spans="1:3" s="566" customFormat="1"/>
    <row r="13329" spans="1:3" s="566" customFormat="1"/>
    <row r="13330" spans="1:3" s="566" customFormat="1"/>
    <row r="13331" spans="1:3" s="566" customFormat="1"/>
    <row r="13332" spans="1:3" s="566" customFormat="1"/>
    <row r="13333" spans="1:3" s="566" customFormat="1"/>
    <row r="13334" spans="1:3" s="566" customFormat="1"/>
    <row r="13335" spans="1:3" s="566" customFormat="1"/>
    <row r="13336" spans="1:3" s="566" customFormat="1"/>
    <row r="13337" spans="1:3" s="566" customFormat="1"/>
    <row r="13338" spans="1:3" s="566" customFormat="1"/>
    <row r="13339" spans="1:3" s="566" customFormat="1"/>
    <row r="13340" spans="1:3" s="566" customFormat="1"/>
    <row r="13341" spans="1:3" s="566" customFormat="1"/>
    <row r="13342" spans="1:3" s="566" customFormat="1"/>
    <row r="13343" spans="1:3" s="566" customFormat="1"/>
    <row r="13344" spans="1:3" s="566" customFormat="1"/>
    <row r="13345" spans="1:3" s="566" customFormat="1"/>
    <row r="13346" spans="1:3" s="566" customFormat="1"/>
    <row r="13347" spans="1:3" s="566" customFormat="1"/>
    <row r="13348" spans="1:3" s="566" customFormat="1"/>
    <row r="13349" spans="1:3" s="566" customFormat="1"/>
    <row r="13350" spans="1:3" s="566" customFormat="1"/>
    <row r="13351" spans="1:3" s="566" customFormat="1"/>
    <row r="13352" spans="1:3" s="566" customFormat="1"/>
    <row r="13353" spans="1:3" s="566" customFormat="1"/>
    <row r="13354" spans="1:3" s="566" customFormat="1"/>
    <row r="13355" spans="1:3" s="566" customFormat="1"/>
    <row r="13356" spans="1:3" s="566" customFormat="1"/>
    <row r="13357" spans="1:3" s="566" customFormat="1"/>
    <row r="13358" spans="1:3" s="566" customFormat="1"/>
    <row r="13359" spans="1:3" s="566" customFormat="1"/>
    <row r="13360" spans="1:3" s="566" customFormat="1"/>
    <row r="13361" spans="1:3" s="566" customFormat="1"/>
    <row r="13362" spans="1:3" s="566" customFormat="1"/>
    <row r="13363" spans="1:3" s="566" customFormat="1"/>
    <row r="13364" spans="1:3" s="566" customFormat="1"/>
    <row r="13365" spans="1:3" s="566" customFormat="1"/>
    <row r="13366" spans="1:3" s="566" customFormat="1"/>
    <row r="13367" spans="1:3" s="566" customFormat="1"/>
    <row r="13368" spans="1:3" s="566" customFormat="1"/>
    <row r="13369" spans="1:3" s="566" customFormat="1"/>
    <row r="13370" spans="1:3" s="566" customFormat="1"/>
    <row r="13371" spans="1:3" s="566" customFormat="1"/>
    <row r="13372" spans="1:3" s="566" customFormat="1"/>
    <row r="13373" spans="1:3" s="566" customFormat="1"/>
    <row r="13374" spans="1:3" s="566" customFormat="1"/>
    <row r="13375" spans="1:3" s="566" customFormat="1"/>
    <row r="13376" spans="1:3" s="566" customFormat="1"/>
    <row r="13377" spans="1:3" s="566" customFormat="1"/>
    <row r="13378" spans="1:3" s="566" customFormat="1"/>
    <row r="13379" spans="1:3" s="566" customFormat="1"/>
    <row r="13380" spans="1:3" s="566" customFormat="1"/>
    <row r="13381" spans="1:3" s="566" customFormat="1"/>
    <row r="13382" spans="1:3" s="566" customFormat="1"/>
    <row r="13383" spans="1:3" s="566" customFormat="1"/>
    <row r="13384" spans="1:3" s="566" customFormat="1"/>
    <row r="13385" spans="1:3" s="566" customFormat="1"/>
    <row r="13386" spans="1:3" s="566" customFormat="1"/>
    <row r="13387" spans="1:3" s="566" customFormat="1"/>
    <row r="13388" spans="1:3" s="566" customFormat="1"/>
    <row r="13389" spans="1:3" s="566" customFormat="1"/>
    <row r="13390" spans="1:3" s="566" customFormat="1"/>
    <row r="13391" spans="1:3" s="566" customFormat="1"/>
    <row r="13392" spans="1:3" s="566" customFormat="1"/>
    <row r="13393" spans="1:3" s="566" customFormat="1"/>
    <row r="13394" spans="1:3" s="566" customFormat="1"/>
    <row r="13395" spans="1:3" s="566" customFormat="1"/>
    <row r="13396" spans="1:3" s="566" customFormat="1"/>
    <row r="13397" spans="1:3" s="566" customFormat="1"/>
    <row r="13398" spans="1:3" s="566" customFormat="1"/>
    <row r="13399" spans="1:3" s="566" customFormat="1"/>
    <row r="13400" spans="1:3" s="566" customFormat="1"/>
    <row r="13401" spans="1:3" s="566" customFormat="1"/>
    <row r="13402" spans="1:3" s="566" customFormat="1"/>
    <row r="13403" spans="1:3" s="566" customFormat="1"/>
    <row r="13404" spans="1:3" s="566" customFormat="1"/>
    <row r="13405" spans="1:3" s="566" customFormat="1"/>
    <row r="13406" spans="1:3" s="566" customFormat="1"/>
    <row r="13407" spans="1:3" s="566" customFormat="1"/>
    <row r="13408" spans="1:3" s="566" customFormat="1"/>
    <row r="13409" spans="1:3" s="566" customFormat="1"/>
    <row r="13410" spans="1:3" s="566" customFormat="1"/>
    <row r="13411" spans="1:3" s="566" customFormat="1"/>
    <row r="13412" spans="1:3" s="566" customFormat="1"/>
    <row r="13413" spans="1:3" s="566" customFormat="1"/>
    <row r="13414" spans="1:3" s="566" customFormat="1"/>
    <row r="13415" spans="1:3" s="566" customFormat="1"/>
    <row r="13416" spans="1:3" s="566" customFormat="1"/>
    <row r="13417" spans="1:3" s="566" customFormat="1"/>
    <row r="13418" spans="1:3" s="566" customFormat="1"/>
    <row r="13419" spans="1:3" s="566" customFormat="1"/>
    <row r="13420" spans="1:3" s="566" customFormat="1"/>
    <row r="13421" spans="1:3" s="566" customFormat="1"/>
    <row r="13422" spans="1:3" s="566" customFormat="1"/>
    <row r="13423" spans="1:3" s="566" customFormat="1"/>
    <row r="13424" spans="1:3" s="566" customFormat="1"/>
    <row r="13425" spans="1:3" s="566" customFormat="1"/>
    <row r="13426" spans="1:3" s="566" customFormat="1"/>
    <row r="13427" spans="1:3" s="566" customFormat="1"/>
    <row r="13428" spans="1:3" s="566" customFormat="1"/>
    <row r="13429" spans="1:3" s="566" customFormat="1"/>
    <row r="13430" spans="1:3" s="566" customFormat="1"/>
    <row r="13431" spans="1:3" s="566" customFormat="1"/>
    <row r="13432" spans="1:3" s="566" customFormat="1"/>
    <row r="13433" spans="1:3" s="566" customFormat="1"/>
    <row r="13434" spans="1:3" s="566" customFormat="1"/>
    <row r="13435" spans="1:3" s="566" customFormat="1"/>
    <row r="13436" spans="1:3" s="566" customFormat="1"/>
    <row r="13437" spans="1:3" s="566" customFormat="1"/>
    <row r="13438" spans="1:3" s="566" customFormat="1"/>
    <row r="13439" spans="1:3" s="566" customFormat="1"/>
    <row r="13440" spans="1:3" s="566" customFormat="1"/>
    <row r="13441" spans="1:3" s="566" customFormat="1"/>
    <row r="13442" spans="1:3" s="566" customFormat="1"/>
    <row r="13443" spans="1:3" s="566" customFormat="1"/>
    <row r="13444" spans="1:3" s="566" customFormat="1"/>
    <row r="13445" spans="1:3" s="566" customFormat="1"/>
    <row r="13446" spans="1:3" s="566" customFormat="1"/>
    <row r="13447" spans="1:3" s="566" customFormat="1"/>
    <row r="13448" spans="1:3" s="566" customFormat="1"/>
    <row r="13449" spans="1:3" s="566" customFormat="1"/>
    <row r="13450" spans="1:3" s="566" customFormat="1"/>
    <row r="13451" spans="1:3" s="566" customFormat="1"/>
    <row r="13452" spans="1:3" s="566" customFormat="1"/>
    <row r="13453" spans="1:3" s="566" customFormat="1"/>
    <row r="13454" spans="1:3" s="566" customFormat="1"/>
    <row r="13455" spans="1:3" s="566" customFormat="1"/>
    <row r="13456" spans="1:3" s="566" customFormat="1"/>
    <row r="13457" spans="1:3" s="566" customFormat="1"/>
    <row r="13458" spans="1:3" s="566" customFormat="1"/>
    <row r="13459" spans="1:3" s="566" customFormat="1"/>
    <row r="13460" spans="1:3" s="566" customFormat="1"/>
    <row r="13461" spans="1:3" s="566" customFormat="1"/>
    <row r="13462" spans="1:3" s="566" customFormat="1"/>
    <row r="13463" spans="1:3" s="566" customFormat="1"/>
    <row r="13464" spans="1:3" s="566" customFormat="1"/>
    <row r="13465" spans="1:3" s="566" customFormat="1"/>
    <row r="13466" spans="1:3" s="566" customFormat="1"/>
    <row r="13467" spans="1:3" s="566" customFormat="1"/>
    <row r="13468" spans="1:3" s="566" customFormat="1"/>
    <row r="13469" spans="1:3" s="566" customFormat="1"/>
    <row r="13470" spans="1:3" s="566" customFormat="1"/>
    <row r="13471" spans="1:3" s="566" customFormat="1"/>
    <row r="13472" spans="1:3" s="566" customFormat="1"/>
    <row r="13473" spans="1:3" s="566" customFormat="1"/>
    <row r="13474" spans="1:3" s="566" customFormat="1"/>
    <row r="13475" spans="1:3" s="566" customFormat="1"/>
    <row r="13476" spans="1:3" s="566" customFormat="1"/>
    <row r="13477" spans="1:3" s="566" customFormat="1"/>
    <row r="13478" spans="1:3" s="566" customFormat="1"/>
    <row r="13479" spans="1:3" s="566" customFormat="1"/>
    <row r="13480" spans="1:3" s="566" customFormat="1"/>
    <row r="13481" spans="1:3" s="566" customFormat="1"/>
    <row r="13482" spans="1:3" s="566" customFormat="1"/>
    <row r="13483" spans="1:3" s="566" customFormat="1"/>
    <row r="13484" spans="1:3" s="566" customFormat="1"/>
    <row r="13485" spans="1:3" s="566" customFormat="1"/>
    <row r="13486" spans="1:3" s="566" customFormat="1"/>
    <row r="13487" spans="1:3" s="566" customFormat="1"/>
    <row r="13488" spans="1:3" s="566" customFormat="1"/>
    <row r="13489" spans="1:3" s="566" customFormat="1"/>
    <row r="13490" spans="1:3" s="566" customFormat="1"/>
    <row r="13491" spans="1:3" s="566" customFormat="1"/>
    <row r="13492" spans="1:3" s="566" customFormat="1"/>
    <row r="13493" spans="1:3" s="566" customFormat="1"/>
    <row r="13494" spans="1:3" s="566" customFormat="1"/>
    <row r="13495" spans="1:3" s="566" customFormat="1"/>
    <row r="13496" spans="1:3" s="566" customFormat="1"/>
    <row r="13497" spans="1:3" s="566" customFormat="1"/>
    <row r="13498" spans="1:3" s="566" customFormat="1"/>
    <row r="13499" spans="1:3" s="566" customFormat="1"/>
    <row r="13500" spans="1:3" s="566" customFormat="1"/>
    <row r="13501" spans="1:3" s="566" customFormat="1"/>
    <row r="13502" spans="1:3" s="566" customFormat="1"/>
    <row r="13503" spans="1:3" s="566" customFormat="1"/>
    <row r="13504" spans="1:3" s="566" customFormat="1"/>
    <row r="13505" spans="1:3" s="566" customFormat="1"/>
    <row r="13506" spans="1:3" s="566" customFormat="1"/>
    <row r="13507" spans="1:3" s="566" customFormat="1"/>
    <row r="13508" spans="1:3" s="566" customFormat="1"/>
    <row r="13509" spans="1:3" s="566" customFormat="1"/>
    <row r="13510" spans="1:3" s="566" customFormat="1"/>
    <row r="13511" spans="1:3" s="566" customFormat="1"/>
    <row r="13512" spans="1:3" s="566" customFormat="1"/>
    <row r="13513" spans="1:3" s="566" customFormat="1"/>
    <row r="13514" spans="1:3" s="566" customFormat="1"/>
    <row r="13515" spans="1:3" s="566" customFormat="1"/>
    <row r="13516" spans="1:3" s="566" customFormat="1"/>
    <row r="13517" spans="1:3" s="566" customFormat="1"/>
    <row r="13518" spans="1:3" s="566" customFormat="1"/>
    <row r="13519" spans="1:3" s="566" customFormat="1"/>
    <row r="13520" spans="1:3" s="566" customFormat="1"/>
    <row r="13521" spans="1:3" s="566" customFormat="1"/>
    <row r="13522" spans="1:3" s="566" customFormat="1"/>
    <row r="13523" spans="1:3" s="566" customFormat="1"/>
    <row r="13524" spans="1:3" s="566" customFormat="1"/>
    <row r="13525" spans="1:3" s="566" customFormat="1"/>
    <row r="13526" spans="1:3" s="566" customFormat="1"/>
    <row r="13527" spans="1:3" s="566" customFormat="1"/>
    <row r="13528" spans="1:3" s="566" customFormat="1"/>
    <row r="13529" spans="1:3" s="566" customFormat="1"/>
    <row r="13530" spans="1:3" s="566" customFormat="1"/>
    <row r="13531" spans="1:3" s="566" customFormat="1"/>
    <row r="13532" spans="1:3" s="566" customFormat="1"/>
    <row r="13533" spans="1:3" s="566" customFormat="1"/>
    <row r="13534" spans="1:3" s="566" customFormat="1"/>
    <row r="13535" spans="1:3" s="566" customFormat="1"/>
    <row r="13536" spans="1:3" s="566" customFormat="1"/>
    <row r="13537" spans="1:3" s="566" customFormat="1"/>
    <row r="13538" spans="1:3" s="566" customFormat="1"/>
    <row r="13539" spans="1:3" s="566" customFormat="1"/>
    <row r="13540" spans="1:3" s="566" customFormat="1"/>
    <row r="13541" spans="1:3" s="566" customFormat="1"/>
    <row r="13542" spans="1:3" s="566" customFormat="1"/>
    <row r="13543" spans="1:3" s="566" customFormat="1"/>
    <row r="13544" spans="1:3" s="566" customFormat="1"/>
    <row r="13545" spans="1:3" s="566" customFormat="1"/>
    <row r="13546" spans="1:3" s="566" customFormat="1"/>
    <row r="13547" spans="1:3" s="566" customFormat="1"/>
    <row r="13548" spans="1:3" s="566" customFormat="1"/>
    <row r="13549" spans="1:3" s="566" customFormat="1"/>
    <row r="13550" spans="1:3" s="566" customFormat="1"/>
    <row r="13551" spans="1:3" s="566" customFormat="1"/>
    <row r="13552" spans="1:3" s="566" customFormat="1"/>
    <row r="13553" spans="1:3" s="566" customFormat="1"/>
    <row r="13554" spans="1:3" s="566" customFormat="1"/>
    <row r="13555" spans="1:3" s="566" customFormat="1"/>
    <row r="13556" spans="1:3" s="566" customFormat="1"/>
    <row r="13557" spans="1:3" s="566" customFormat="1"/>
    <row r="13558" spans="1:3" s="566" customFormat="1"/>
    <row r="13559" spans="1:3" s="566" customFormat="1"/>
    <row r="13560" spans="1:3" s="566" customFormat="1"/>
    <row r="13561" spans="1:3" s="566" customFormat="1"/>
    <row r="13562" spans="1:3" s="566" customFormat="1"/>
    <row r="13563" spans="1:3" s="566" customFormat="1"/>
    <row r="13564" spans="1:3" s="566" customFormat="1"/>
    <row r="13565" spans="1:3" s="566" customFormat="1"/>
    <row r="13566" spans="1:3" s="566" customFormat="1"/>
    <row r="13567" spans="1:3" s="566" customFormat="1"/>
    <row r="13568" spans="1:3" s="566" customFormat="1"/>
    <row r="13569" spans="1:3" s="566" customFormat="1"/>
    <row r="13570" spans="1:3" s="566" customFormat="1"/>
    <row r="13571" spans="1:3" s="566" customFormat="1"/>
    <row r="13572" spans="1:3" s="566" customFormat="1"/>
    <row r="13573" spans="1:3" s="566" customFormat="1"/>
    <row r="13574" spans="1:3" s="566" customFormat="1"/>
    <row r="13575" spans="1:3" s="566" customFormat="1"/>
    <row r="13576" spans="1:3" s="566" customFormat="1"/>
    <row r="13577" spans="1:3" s="566" customFormat="1"/>
    <row r="13578" spans="1:3" s="566" customFormat="1"/>
    <row r="13579" spans="1:3" s="566" customFormat="1"/>
    <row r="13580" spans="1:3" s="566" customFormat="1"/>
    <row r="13581" spans="1:3" s="566" customFormat="1"/>
    <row r="13582" spans="1:3" s="566" customFormat="1"/>
    <row r="13583" spans="1:3" s="566" customFormat="1"/>
    <row r="13584" spans="1:3" s="566" customFormat="1"/>
    <row r="13585" spans="1:3" s="566" customFormat="1"/>
    <row r="13586" spans="1:3" s="566" customFormat="1"/>
    <row r="13587" spans="1:3" s="566" customFormat="1"/>
    <row r="13588" spans="1:3" s="566" customFormat="1"/>
    <row r="13589" spans="1:3" s="566" customFormat="1"/>
    <row r="13590" spans="1:3" s="566" customFormat="1"/>
    <row r="13591" spans="1:3" s="566" customFormat="1"/>
    <row r="13592" spans="1:3" s="566" customFormat="1"/>
    <row r="13593" spans="1:3" s="566" customFormat="1"/>
    <row r="13594" spans="1:3" s="566" customFormat="1"/>
    <row r="13595" spans="1:3" s="566" customFormat="1"/>
    <row r="13596" spans="1:3" s="566" customFormat="1"/>
    <row r="13597" spans="1:3" s="566" customFormat="1"/>
    <row r="13598" spans="1:3" s="566" customFormat="1"/>
    <row r="13599" spans="1:3" s="566" customFormat="1"/>
    <row r="13600" spans="1:3" s="566" customFormat="1"/>
    <row r="13601" spans="1:3" s="566" customFormat="1"/>
    <row r="13602" spans="1:3" s="566" customFormat="1"/>
    <row r="13603" spans="1:3" s="566" customFormat="1"/>
    <row r="13604" spans="1:3" s="566" customFormat="1"/>
    <row r="13605" spans="1:3" s="566" customFormat="1"/>
    <row r="13606" spans="1:3" s="566" customFormat="1"/>
    <row r="13607" spans="1:3" s="566" customFormat="1"/>
    <row r="13608" spans="1:3" s="566" customFormat="1"/>
    <row r="13609" spans="1:3" s="566" customFormat="1"/>
    <row r="13610" spans="1:3" s="566" customFormat="1"/>
    <row r="13611" spans="1:3" s="566" customFormat="1"/>
    <row r="13612" spans="1:3" s="566" customFormat="1"/>
    <row r="13613" spans="1:3" s="566" customFormat="1"/>
    <row r="13614" spans="1:3" s="566" customFormat="1"/>
    <row r="13615" spans="1:3" s="566" customFormat="1"/>
    <row r="13616" spans="1:3" s="566" customFormat="1"/>
    <row r="13617" spans="1:3" s="566" customFormat="1"/>
    <row r="13618" spans="1:3" s="566" customFormat="1"/>
    <row r="13619" spans="1:3" s="566" customFormat="1"/>
    <row r="13620" spans="1:3" s="566" customFormat="1"/>
    <row r="13621" spans="1:3" s="566" customFormat="1"/>
    <row r="13622" spans="1:3" s="566" customFormat="1"/>
    <row r="13623" spans="1:3" s="566" customFormat="1"/>
    <row r="13624" spans="1:3" s="566" customFormat="1"/>
    <row r="13625" spans="1:3" s="566" customFormat="1"/>
    <row r="13626" spans="1:3" s="566" customFormat="1"/>
    <row r="13627" spans="1:3" s="566" customFormat="1"/>
    <row r="13628" spans="1:3" s="566" customFormat="1"/>
    <row r="13629" spans="1:3" s="566" customFormat="1"/>
    <row r="13630" spans="1:3" s="566" customFormat="1"/>
    <row r="13631" spans="1:3" s="566" customFormat="1"/>
    <row r="13632" spans="1:3" s="566" customFormat="1"/>
    <row r="13633" spans="1:3" s="566" customFormat="1"/>
    <row r="13634" spans="1:3" s="566" customFormat="1"/>
    <row r="13635" spans="1:3" s="566" customFormat="1"/>
    <row r="13636" spans="1:3" s="566" customFormat="1"/>
    <row r="13637" spans="1:3" s="566" customFormat="1"/>
    <row r="13638" spans="1:3" s="566" customFormat="1"/>
    <row r="13639" spans="1:3" s="566" customFormat="1"/>
    <row r="13640" spans="1:3" s="566" customFormat="1"/>
    <row r="13641" spans="1:3" s="566" customFormat="1"/>
    <row r="13642" spans="1:3" s="566" customFormat="1"/>
    <row r="13643" spans="1:3" s="566" customFormat="1"/>
    <row r="13644" spans="1:3" s="566" customFormat="1"/>
    <row r="13645" spans="1:3" s="566" customFormat="1"/>
    <row r="13646" spans="1:3" s="566" customFormat="1"/>
    <row r="13647" spans="1:3" s="566" customFormat="1"/>
    <row r="13648" spans="1:3" s="566" customFormat="1"/>
    <row r="13649" spans="1:3" s="566" customFormat="1"/>
    <row r="13650" spans="1:3" s="566" customFormat="1"/>
    <row r="13651" spans="1:3" s="566" customFormat="1"/>
    <row r="13652" spans="1:3" s="566" customFormat="1"/>
    <row r="13653" spans="1:3" s="566" customFormat="1"/>
    <row r="13654" spans="1:3" s="566" customFormat="1"/>
    <row r="13655" spans="1:3" s="566" customFormat="1"/>
    <row r="13656" spans="1:3" s="566" customFormat="1"/>
    <row r="13657" spans="1:3" s="566" customFormat="1"/>
    <row r="13658" spans="1:3" s="566" customFormat="1"/>
    <row r="13659" spans="1:3" s="566" customFormat="1"/>
    <row r="13660" spans="1:3" s="566" customFormat="1"/>
    <row r="13661" spans="1:3" s="566" customFormat="1"/>
    <row r="13662" spans="1:3" s="566" customFormat="1"/>
    <row r="13663" spans="1:3" s="566" customFormat="1"/>
    <row r="13664" spans="1:3" s="566" customFormat="1"/>
    <row r="13665" spans="1:3" s="566" customFormat="1"/>
    <row r="13666" spans="1:3" s="566" customFormat="1"/>
    <row r="13667" spans="1:3" s="566" customFormat="1"/>
    <row r="13668" spans="1:3" s="566" customFormat="1"/>
    <row r="13669" spans="1:3" s="566" customFormat="1"/>
    <row r="13670" spans="1:3" s="566" customFormat="1"/>
    <row r="13671" spans="1:3" s="566" customFormat="1"/>
    <row r="13672" spans="1:3" s="566" customFormat="1"/>
    <row r="13673" spans="1:3" s="566" customFormat="1"/>
    <row r="13674" spans="1:3" s="566" customFormat="1"/>
    <row r="13675" spans="1:3" s="566" customFormat="1"/>
    <row r="13676" spans="1:3" s="566" customFormat="1"/>
    <row r="13677" spans="1:3" s="566" customFormat="1"/>
    <row r="13678" spans="1:3" s="566" customFormat="1"/>
    <row r="13679" spans="1:3" s="566" customFormat="1"/>
    <row r="13680" spans="1:3" s="566" customFormat="1"/>
    <row r="13681" spans="1:3" s="566" customFormat="1"/>
    <row r="13682" spans="1:3" s="566" customFormat="1"/>
    <row r="13683" spans="1:3" s="566" customFormat="1"/>
    <row r="13684" spans="1:3" s="566" customFormat="1"/>
    <row r="13685" spans="1:3" s="566" customFormat="1"/>
    <row r="13686" spans="1:3" s="566" customFormat="1"/>
    <row r="13687" spans="1:3" s="566" customFormat="1"/>
    <row r="13688" spans="1:3" s="566" customFormat="1"/>
    <row r="13689" spans="1:3" s="566" customFormat="1"/>
    <row r="13690" spans="1:3" s="566" customFormat="1"/>
    <row r="13691" spans="1:3" s="566" customFormat="1"/>
    <row r="13692" spans="1:3" s="566" customFormat="1"/>
    <row r="13693" spans="1:3" s="566" customFormat="1"/>
    <row r="13694" spans="1:3" s="566" customFormat="1"/>
    <row r="13695" spans="1:3" s="566" customFormat="1"/>
    <row r="13696" spans="1:3" s="566" customFormat="1"/>
    <row r="13697" spans="1:3" s="566" customFormat="1"/>
    <row r="13698" spans="1:3" s="566" customFormat="1"/>
    <row r="13699" spans="1:3" s="566" customFormat="1"/>
    <row r="13700" spans="1:3" s="566" customFormat="1"/>
    <row r="13701" spans="1:3" s="566" customFormat="1"/>
    <row r="13702" spans="1:3" s="566" customFormat="1"/>
    <row r="13703" spans="1:3" s="566" customFormat="1"/>
    <row r="13704" spans="1:3" s="566" customFormat="1"/>
    <row r="13705" spans="1:3" s="566" customFormat="1"/>
    <row r="13706" spans="1:3" s="566" customFormat="1"/>
    <row r="13707" spans="1:3" s="566" customFormat="1"/>
    <row r="13708" spans="1:3" s="566" customFormat="1"/>
    <row r="13709" spans="1:3" s="566" customFormat="1"/>
    <row r="13710" spans="1:3" s="566" customFormat="1"/>
    <row r="13711" spans="1:3" s="566" customFormat="1"/>
    <row r="13712" spans="1:3" s="566" customFormat="1"/>
    <row r="13713" spans="1:3" s="566" customFormat="1"/>
    <row r="13714" spans="1:3" s="566" customFormat="1"/>
    <row r="13715" spans="1:3" s="566" customFormat="1"/>
    <row r="13716" spans="1:3" s="566" customFormat="1"/>
    <row r="13717" spans="1:3" s="566" customFormat="1"/>
    <row r="13718" spans="1:3" s="566" customFormat="1"/>
    <row r="13719" spans="1:3" s="566" customFormat="1"/>
    <row r="13720" spans="1:3" s="566" customFormat="1"/>
    <row r="13721" spans="1:3" s="566" customFormat="1"/>
    <row r="13722" spans="1:3" s="566" customFormat="1"/>
    <row r="13723" spans="1:3" s="566" customFormat="1"/>
    <row r="13724" spans="1:3" s="566" customFormat="1"/>
    <row r="13725" spans="1:3" s="566" customFormat="1"/>
    <row r="13726" spans="1:3" s="566" customFormat="1"/>
    <row r="13727" spans="1:3" s="566" customFormat="1"/>
    <row r="13728" spans="1:3" s="566" customFormat="1"/>
    <row r="13729" spans="1:3" s="566" customFormat="1"/>
    <row r="13730" spans="1:3" s="566" customFormat="1"/>
    <row r="13731" spans="1:3" s="566" customFormat="1"/>
    <row r="13732" spans="1:3" s="566" customFormat="1"/>
    <row r="13733" spans="1:3" s="566" customFormat="1"/>
    <row r="13734" spans="1:3" s="566" customFormat="1"/>
    <row r="13735" spans="1:3" s="566" customFormat="1"/>
    <row r="13736" spans="1:3" s="566" customFormat="1"/>
    <row r="13737" spans="1:3" s="566" customFormat="1"/>
    <row r="13738" spans="1:3" s="566" customFormat="1"/>
    <row r="13739" spans="1:3" s="566" customFormat="1"/>
    <row r="13740" spans="1:3" s="566" customFormat="1"/>
    <row r="13741" spans="1:3" s="566" customFormat="1"/>
    <row r="13742" spans="1:3" s="566" customFormat="1"/>
    <row r="13743" spans="1:3" s="566" customFormat="1"/>
    <row r="13744" spans="1:3" s="566" customFormat="1"/>
    <row r="13745" spans="1:3" s="566" customFormat="1"/>
    <row r="13746" spans="1:3" s="566" customFormat="1"/>
    <row r="13747" spans="1:3" s="566" customFormat="1"/>
    <row r="13748" spans="1:3" s="566" customFormat="1"/>
    <row r="13749" spans="1:3" s="566" customFormat="1"/>
    <row r="13750" spans="1:3" s="566" customFormat="1"/>
    <row r="13751" spans="1:3" s="566" customFormat="1"/>
    <row r="13752" spans="1:3" s="566" customFormat="1"/>
    <row r="13753" spans="1:3" s="566" customFormat="1"/>
    <row r="13754" spans="1:3" s="566" customFormat="1"/>
    <row r="13755" spans="1:3" s="566" customFormat="1"/>
    <row r="13756" spans="1:3" s="566" customFormat="1"/>
    <row r="13757" spans="1:3" s="566" customFormat="1"/>
    <row r="13758" spans="1:3" s="566" customFormat="1"/>
    <row r="13759" spans="1:3" s="566" customFormat="1"/>
    <row r="13760" spans="1:3" s="566" customFormat="1"/>
    <row r="13761" spans="1:3" s="566" customFormat="1"/>
    <row r="13762" spans="1:3" s="566" customFormat="1"/>
    <row r="13763" spans="1:3" s="566" customFormat="1"/>
    <row r="13764" spans="1:3" s="566" customFormat="1"/>
    <row r="13765" spans="1:3" s="566" customFormat="1"/>
    <row r="13766" spans="1:3" s="566" customFormat="1"/>
    <row r="13767" spans="1:3" s="566" customFormat="1"/>
    <row r="13768" spans="1:3" s="566" customFormat="1"/>
    <row r="13769" spans="1:3" s="566" customFormat="1"/>
    <row r="13770" spans="1:3" s="566" customFormat="1"/>
    <row r="13771" spans="1:3" s="566" customFormat="1"/>
    <row r="13772" spans="1:3" s="566" customFormat="1"/>
    <row r="13773" spans="1:3" s="566" customFormat="1"/>
    <row r="13774" spans="1:3" s="566" customFormat="1"/>
    <row r="13775" spans="1:3" s="566" customFormat="1"/>
    <row r="13776" spans="1:3" s="566" customFormat="1"/>
    <row r="13777" spans="1:3" s="566" customFormat="1"/>
    <row r="13778" spans="1:3" s="566" customFormat="1"/>
    <row r="13779" spans="1:3" s="566" customFormat="1"/>
    <row r="13780" spans="1:3" s="566" customFormat="1"/>
    <row r="13781" spans="1:3" s="566" customFormat="1"/>
    <row r="13782" spans="1:3" s="566" customFormat="1"/>
    <row r="13783" spans="1:3" s="566" customFormat="1"/>
    <row r="13784" spans="1:3" s="566" customFormat="1"/>
    <row r="13785" spans="1:3" s="566" customFormat="1"/>
    <row r="13786" spans="1:3" s="566" customFormat="1"/>
    <row r="13787" spans="1:3" s="566" customFormat="1"/>
    <row r="13788" spans="1:3" s="566" customFormat="1"/>
    <row r="13789" spans="1:3" s="566" customFormat="1"/>
    <row r="13790" spans="1:3" s="566" customFormat="1"/>
    <row r="13791" spans="1:3" s="566" customFormat="1"/>
    <row r="13792" spans="1:3" s="566" customFormat="1"/>
    <row r="13793" spans="1:3" s="566" customFormat="1"/>
    <row r="13794" spans="1:3" s="566" customFormat="1"/>
    <row r="13795" spans="1:3" s="566" customFormat="1"/>
    <row r="13796" spans="1:3" s="566" customFormat="1"/>
    <row r="13797" spans="1:3" s="566" customFormat="1"/>
    <row r="13798" spans="1:3" s="566" customFormat="1"/>
    <row r="13799" spans="1:3" s="566" customFormat="1"/>
    <row r="13800" spans="1:3" s="566" customFormat="1"/>
    <row r="13801" spans="1:3" s="566" customFormat="1"/>
    <row r="13802" spans="1:3" s="566" customFormat="1"/>
    <row r="13803" spans="1:3" s="566" customFormat="1"/>
    <row r="13804" spans="1:3" s="566" customFormat="1"/>
    <row r="13805" spans="1:3" s="566" customFormat="1"/>
    <row r="13806" spans="1:3" s="566" customFormat="1"/>
    <row r="13807" spans="1:3" s="566" customFormat="1"/>
    <row r="13808" spans="1:3" s="566" customFormat="1"/>
    <row r="13809" spans="1:3" s="566" customFormat="1"/>
    <row r="13810" spans="1:3" s="566" customFormat="1"/>
    <row r="13811" spans="1:3" s="566" customFormat="1"/>
    <row r="13812" spans="1:3" s="566" customFormat="1"/>
    <row r="13813" spans="1:3" s="566" customFormat="1"/>
    <row r="13814" spans="1:3" s="566" customFormat="1"/>
    <row r="13815" spans="1:3" s="566" customFormat="1"/>
    <row r="13816" spans="1:3" s="566" customFormat="1"/>
    <row r="13817" spans="1:3" s="566" customFormat="1"/>
    <row r="13818" spans="1:3" s="566" customFormat="1"/>
    <row r="13819" spans="1:3" s="566" customFormat="1"/>
    <row r="13820" spans="1:3" s="566" customFormat="1"/>
    <row r="13821" spans="1:3" s="566" customFormat="1"/>
    <row r="13822" spans="1:3" s="566" customFormat="1"/>
    <row r="13823" spans="1:3" s="566" customFormat="1"/>
    <row r="13824" spans="1:3" s="566" customFormat="1"/>
    <row r="13825" spans="1:3" s="566" customFormat="1"/>
    <row r="13826" spans="1:3" s="566" customFormat="1"/>
    <row r="13827" spans="1:3" s="566" customFormat="1"/>
    <row r="13828" spans="1:3" s="566" customFormat="1"/>
    <row r="13829" spans="1:3" s="566" customFormat="1"/>
    <row r="13830" spans="1:3" s="566" customFormat="1"/>
    <row r="13831" spans="1:3" s="566" customFormat="1"/>
    <row r="13832" spans="1:3" s="566" customFormat="1"/>
    <row r="13833" spans="1:3" s="566" customFormat="1"/>
    <row r="13834" spans="1:3" s="566" customFormat="1"/>
    <row r="13835" spans="1:3" s="566" customFormat="1"/>
    <row r="13836" spans="1:3" s="566" customFormat="1"/>
    <row r="13837" spans="1:3" s="566" customFormat="1"/>
    <row r="13838" spans="1:3" s="566" customFormat="1"/>
    <row r="13839" spans="1:3" s="566" customFormat="1"/>
    <row r="13840" spans="1:3" s="566" customFormat="1"/>
    <row r="13841" spans="1:3" s="566" customFormat="1"/>
    <row r="13842" spans="1:3" s="566" customFormat="1"/>
    <row r="13843" spans="1:3" s="566" customFormat="1"/>
    <row r="13844" spans="1:3" s="566" customFormat="1"/>
    <row r="13845" spans="1:3" s="566" customFormat="1"/>
    <row r="13846" spans="1:3" s="566" customFormat="1"/>
    <row r="13847" spans="1:3" s="566" customFormat="1"/>
    <row r="13848" spans="1:3" s="566" customFormat="1"/>
    <row r="13849" spans="1:3" s="566" customFormat="1"/>
    <row r="13850" spans="1:3" s="566" customFormat="1"/>
    <row r="13851" spans="1:3" s="566" customFormat="1"/>
    <row r="13852" spans="1:3" s="566" customFormat="1"/>
    <row r="13853" spans="1:3" s="566" customFormat="1"/>
    <row r="13854" spans="1:3" s="566" customFormat="1"/>
    <row r="13855" spans="1:3" s="566" customFormat="1"/>
    <row r="13856" spans="1:3" s="566" customFormat="1"/>
    <row r="13857" spans="1:3" s="566" customFormat="1"/>
    <row r="13858" spans="1:3" s="566" customFormat="1"/>
    <row r="13859" spans="1:3" s="566" customFormat="1"/>
    <row r="13860" spans="1:3" s="566" customFormat="1"/>
    <row r="13861" spans="1:3" s="566" customFormat="1"/>
    <row r="13862" spans="1:3" s="566" customFormat="1"/>
    <row r="13863" spans="1:3" s="566" customFormat="1"/>
    <row r="13864" spans="1:3" s="566" customFormat="1"/>
    <row r="13865" spans="1:3" s="566" customFormat="1"/>
    <row r="13866" spans="1:3" s="566" customFormat="1"/>
    <row r="13867" spans="1:3" s="566" customFormat="1"/>
    <row r="13868" spans="1:3" s="566" customFormat="1"/>
    <row r="13869" spans="1:3" s="566" customFormat="1"/>
    <row r="13870" spans="1:3" s="566" customFormat="1"/>
    <row r="13871" spans="1:3" s="566" customFormat="1"/>
    <row r="13872" spans="1:3" s="566" customFormat="1"/>
    <row r="13873" spans="1:3" s="566" customFormat="1"/>
    <row r="13874" spans="1:3" s="566" customFormat="1"/>
    <row r="13875" spans="1:3" s="566" customFormat="1"/>
    <row r="13876" spans="1:3" s="566" customFormat="1"/>
    <row r="13877" spans="1:3" s="566" customFormat="1"/>
    <row r="13878" spans="1:3" s="566" customFormat="1"/>
    <row r="13879" spans="1:3" s="566" customFormat="1"/>
    <row r="13880" spans="1:3" s="566" customFormat="1"/>
    <row r="13881" spans="1:3" s="566" customFormat="1"/>
    <row r="13882" spans="1:3" s="566" customFormat="1"/>
    <row r="13883" spans="1:3" s="566" customFormat="1"/>
    <row r="13884" spans="1:3" s="566" customFormat="1"/>
    <row r="13885" spans="1:3" s="566" customFormat="1"/>
    <row r="13886" spans="1:3" s="566" customFormat="1"/>
    <row r="13887" spans="1:3" s="566" customFormat="1"/>
    <row r="13888" spans="1:3" s="566" customFormat="1"/>
    <row r="13889" spans="1:3" s="566" customFormat="1"/>
    <row r="13890" spans="1:3" s="566" customFormat="1"/>
    <row r="13891" spans="1:3" s="566" customFormat="1"/>
    <row r="13892" spans="1:3" s="566" customFormat="1"/>
    <row r="13893" spans="1:3" s="566" customFormat="1"/>
    <row r="13894" spans="1:3" s="566" customFormat="1"/>
    <row r="13895" spans="1:3" s="566" customFormat="1"/>
    <row r="13896" spans="1:3" s="566" customFormat="1"/>
    <row r="13897" spans="1:3" s="566" customFormat="1"/>
    <row r="13898" spans="1:3" s="566" customFormat="1"/>
    <row r="13899" spans="1:3" s="566" customFormat="1"/>
    <row r="13900" spans="1:3" s="566" customFormat="1"/>
    <row r="13901" spans="1:3" s="566" customFormat="1"/>
    <row r="13902" spans="1:3" s="566" customFormat="1"/>
    <row r="13903" spans="1:3" s="566" customFormat="1"/>
    <row r="13904" spans="1:3" s="566" customFormat="1"/>
    <row r="13905" spans="1:3" s="566" customFormat="1"/>
    <row r="13906" spans="1:3" s="566" customFormat="1"/>
    <row r="13907" spans="1:3" s="566" customFormat="1"/>
    <row r="13908" spans="1:3" s="566" customFormat="1"/>
    <row r="13909" spans="1:3" s="566" customFormat="1"/>
    <row r="13910" spans="1:3" s="566" customFormat="1"/>
    <row r="13911" spans="1:3" s="566" customFormat="1"/>
    <row r="13912" spans="1:3" s="566" customFormat="1"/>
    <row r="13913" spans="1:3" s="566" customFormat="1"/>
    <row r="13914" spans="1:3" s="566" customFormat="1"/>
    <row r="13915" spans="1:3" s="566" customFormat="1"/>
    <row r="13916" spans="1:3" s="566" customFormat="1"/>
    <row r="13917" spans="1:3" s="566" customFormat="1"/>
    <row r="13918" spans="1:3" s="566" customFormat="1"/>
    <row r="13919" spans="1:3" s="566" customFormat="1"/>
    <row r="13920" spans="1:3" s="566" customFormat="1"/>
    <row r="13921" spans="1:3" s="566" customFormat="1"/>
    <row r="13922" spans="1:3" s="566" customFormat="1"/>
    <row r="13923" spans="1:3" s="566" customFormat="1"/>
    <row r="13924" spans="1:3" s="566" customFormat="1"/>
    <row r="13925" spans="1:3" s="566" customFormat="1"/>
    <row r="13926" spans="1:3" s="566" customFormat="1"/>
    <row r="13927" spans="1:3" s="566" customFormat="1"/>
    <row r="13928" spans="1:3" s="566" customFormat="1"/>
    <row r="13929" spans="1:3" s="566" customFormat="1"/>
    <row r="13930" spans="1:3" s="566" customFormat="1"/>
    <row r="13931" spans="1:3" s="566" customFormat="1"/>
    <row r="13932" spans="1:3" s="566" customFormat="1"/>
    <row r="13933" spans="1:3" s="566" customFormat="1"/>
    <row r="13934" spans="1:3" s="566" customFormat="1"/>
    <row r="13935" spans="1:3" s="566" customFormat="1"/>
    <row r="13936" spans="1:3" s="566" customFormat="1"/>
    <row r="13937" spans="1:3" s="566" customFormat="1"/>
    <row r="13938" spans="1:3" s="566" customFormat="1"/>
    <row r="13939" spans="1:3" s="566" customFormat="1"/>
    <row r="13940" spans="1:3" s="566" customFormat="1"/>
    <row r="13941" spans="1:3" s="566" customFormat="1"/>
    <row r="13942" spans="1:3" s="566" customFormat="1"/>
    <row r="13943" spans="1:3" s="566" customFormat="1"/>
    <row r="13944" spans="1:3" s="566" customFormat="1"/>
    <row r="13945" spans="1:3" s="566" customFormat="1"/>
    <row r="13946" spans="1:3" s="566" customFormat="1"/>
    <row r="13947" spans="1:3" s="566" customFormat="1"/>
    <row r="13948" spans="1:3" s="566" customFormat="1"/>
    <row r="13949" spans="1:3" s="566" customFormat="1"/>
    <row r="13950" spans="1:3" s="566" customFormat="1"/>
    <row r="13951" spans="1:3" s="566" customFormat="1"/>
    <row r="13952" spans="1:3" s="566" customFormat="1"/>
    <row r="13953" spans="1:3" s="566" customFormat="1"/>
    <row r="13954" spans="1:3" s="566" customFormat="1"/>
    <row r="13955" spans="1:3" s="566" customFormat="1"/>
    <row r="13956" spans="1:3" s="566" customFormat="1"/>
    <row r="13957" spans="1:3" s="566" customFormat="1"/>
    <row r="13958" spans="1:3" s="566" customFormat="1"/>
    <row r="13959" spans="1:3" s="566" customFormat="1"/>
    <row r="13960" spans="1:3" s="566" customFormat="1"/>
    <row r="13961" spans="1:3" s="566" customFormat="1"/>
    <row r="13962" spans="1:3" s="566" customFormat="1"/>
    <row r="13963" spans="1:3" s="566" customFormat="1"/>
    <row r="13964" spans="1:3" s="566" customFormat="1"/>
    <row r="13965" spans="1:3" s="566" customFormat="1"/>
    <row r="13966" spans="1:3" s="566" customFormat="1"/>
    <row r="13967" spans="1:3" s="566" customFormat="1"/>
    <row r="13968" spans="1:3" s="566" customFormat="1"/>
    <row r="13969" spans="1:3" s="566" customFormat="1"/>
    <row r="13970" spans="1:3" s="566" customFormat="1"/>
    <row r="13971" spans="1:3" s="566" customFormat="1"/>
    <row r="13972" spans="1:3" s="566" customFormat="1"/>
    <row r="13973" spans="1:3" s="566" customFormat="1"/>
    <row r="13974" spans="1:3" s="566" customFormat="1"/>
    <row r="13975" spans="1:3" s="566" customFormat="1"/>
    <row r="13976" spans="1:3" s="566" customFormat="1"/>
    <row r="13977" spans="1:3" s="566" customFormat="1"/>
    <row r="13978" spans="1:3" s="566" customFormat="1"/>
    <row r="13979" spans="1:3" s="566" customFormat="1"/>
    <row r="13980" spans="1:3" s="566" customFormat="1"/>
    <row r="13981" spans="1:3" s="566" customFormat="1"/>
    <row r="13982" spans="1:3" s="566" customFormat="1"/>
    <row r="13983" spans="1:3" s="566" customFormat="1"/>
    <row r="13984" spans="1:3" s="566" customFormat="1"/>
    <row r="13985" spans="1:3" s="566" customFormat="1"/>
    <row r="13986" spans="1:3" s="566" customFormat="1"/>
    <row r="13987" spans="1:3" s="566" customFormat="1"/>
    <row r="13988" spans="1:3" s="566" customFormat="1"/>
    <row r="13989" spans="1:3" s="566" customFormat="1"/>
    <row r="13990" spans="1:3" s="566" customFormat="1"/>
    <row r="13991" spans="1:3" s="566" customFormat="1"/>
    <row r="13992" spans="1:3" s="566" customFormat="1"/>
    <row r="13993" spans="1:3" s="566" customFormat="1"/>
    <row r="13994" spans="1:3" s="566" customFormat="1"/>
    <row r="13995" spans="1:3" s="566" customFormat="1"/>
    <row r="13996" spans="1:3" s="566" customFormat="1"/>
    <row r="13997" spans="1:3" s="566" customFormat="1"/>
    <row r="13998" spans="1:3" s="566" customFormat="1"/>
    <row r="13999" spans="1:3" s="566" customFormat="1"/>
    <row r="14000" spans="1:3" s="566" customFormat="1"/>
    <row r="14001" spans="1:3" s="566" customFormat="1"/>
    <row r="14002" spans="1:3" s="566" customFormat="1"/>
    <row r="14003" spans="1:3" s="566" customFormat="1"/>
    <row r="14004" spans="1:3" s="566" customFormat="1"/>
    <row r="14005" spans="1:3" s="566" customFormat="1"/>
    <row r="14006" spans="1:3" s="566" customFormat="1"/>
    <row r="14007" spans="1:3" s="566" customFormat="1"/>
    <row r="14008" spans="1:3" s="566" customFormat="1"/>
    <row r="14009" spans="1:3" s="566" customFormat="1"/>
    <row r="14010" spans="1:3" s="566" customFormat="1"/>
    <row r="14011" spans="1:3" s="566" customFormat="1"/>
    <row r="14012" spans="1:3" s="566" customFormat="1"/>
    <row r="14013" spans="1:3" s="566" customFormat="1"/>
    <row r="14014" spans="1:3" s="566" customFormat="1"/>
    <row r="14015" spans="1:3" s="566" customFormat="1"/>
    <row r="14016" spans="1:3" s="566" customFormat="1"/>
    <row r="14017" spans="1:3" s="566" customFormat="1"/>
    <row r="14018" spans="1:3" s="566" customFormat="1"/>
    <row r="14019" spans="1:3" s="566" customFormat="1"/>
    <row r="14020" spans="1:3" s="566" customFormat="1"/>
    <row r="14021" spans="1:3" s="566" customFormat="1"/>
    <row r="14022" spans="1:3" s="566" customFormat="1"/>
    <row r="14023" spans="1:3" s="566" customFormat="1"/>
    <row r="14024" spans="1:3" s="566" customFormat="1"/>
    <row r="14025" spans="1:3" s="566" customFormat="1"/>
    <row r="14026" spans="1:3" s="566" customFormat="1"/>
    <row r="14027" spans="1:3" s="566" customFormat="1"/>
    <row r="14028" spans="1:3" s="566" customFormat="1"/>
    <row r="14029" spans="1:3" s="566" customFormat="1"/>
    <row r="14030" spans="1:3" s="566" customFormat="1"/>
    <row r="14031" spans="1:3" s="566" customFormat="1"/>
    <row r="14032" spans="1:3" s="566" customFormat="1"/>
    <row r="14033" spans="1:3" s="566" customFormat="1"/>
    <row r="14034" spans="1:3" s="566" customFormat="1"/>
    <row r="14035" spans="1:3" s="566" customFormat="1"/>
    <row r="14036" spans="1:3" s="566" customFormat="1"/>
    <row r="14037" spans="1:3" s="566" customFormat="1"/>
    <row r="14038" spans="1:3" s="566" customFormat="1"/>
    <row r="14039" spans="1:3" s="566" customFormat="1"/>
    <row r="14040" spans="1:3" s="566" customFormat="1"/>
    <row r="14041" spans="1:3" s="566" customFormat="1"/>
    <row r="14042" spans="1:3" s="566" customFormat="1"/>
    <row r="14043" spans="1:3" s="566" customFormat="1"/>
    <row r="14044" spans="1:3" s="566" customFormat="1"/>
    <row r="14045" spans="1:3" s="566" customFormat="1"/>
    <row r="14046" spans="1:3" s="566" customFormat="1"/>
    <row r="14047" spans="1:3" s="566" customFormat="1"/>
    <row r="14048" spans="1:3" s="566" customFormat="1"/>
    <row r="14049" spans="1:3" s="566" customFormat="1"/>
    <row r="14050" spans="1:3" s="566" customFormat="1"/>
    <row r="14051" spans="1:3" s="566" customFormat="1"/>
    <row r="14052" spans="1:3" s="566" customFormat="1"/>
    <row r="14053" spans="1:3" s="566" customFormat="1"/>
    <row r="14054" spans="1:3" s="566" customFormat="1"/>
    <row r="14055" spans="1:3" s="566" customFormat="1"/>
    <row r="14056" spans="1:3" s="566" customFormat="1"/>
    <row r="14057" spans="1:3" s="566" customFormat="1"/>
    <row r="14058" spans="1:3" s="566" customFormat="1"/>
    <row r="14059" spans="1:3" s="566" customFormat="1"/>
    <row r="14060" spans="1:3" s="566" customFormat="1"/>
    <row r="14061" spans="1:3" s="566" customFormat="1"/>
    <row r="14062" spans="1:3" s="566" customFormat="1"/>
    <row r="14063" spans="1:3" s="566" customFormat="1"/>
    <row r="14064" spans="1:3" s="566" customFormat="1"/>
    <row r="14065" spans="1:3" s="566" customFormat="1"/>
    <row r="14066" spans="1:3" s="566" customFormat="1"/>
    <row r="14067" spans="1:3" s="566" customFormat="1"/>
    <row r="14068" spans="1:3" s="566" customFormat="1"/>
    <row r="14069" spans="1:3" s="566" customFormat="1"/>
    <row r="14070" spans="1:3" s="566" customFormat="1"/>
    <row r="14071" spans="1:3" s="566" customFormat="1"/>
    <row r="14072" spans="1:3" s="566" customFormat="1"/>
    <row r="14073" spans="1:3" s="566" customFormat="1"/>
    <row r="14074" spans="1:3" s="566" customFormat="1"/>
    <row r="14075" spans="1:3" s="566" customFormat="1"/>
    <row r="14076" spans="1:3" s="566" customFormat="1"/>
    <row r="14077" spans="1:3" s="566" customFormat="1"/>
    <row r="14078" spans="1:3" s="566" customFormat="1"/>
    <row r="14079" spans="1:3" s="566" customFormat="1"/>
    <row r="14080" spans="1:3" s="566" customFormat="1"/>
    <row r="14081" spans="1:3" s="566" customFormat="1"/>
    <row r="14082" spans="1:3" s="566" customFormat="1"/>
    <row r="14083" spans="1:3" s="566" customFormat="1"/>
    <row r="14084" spans="1:3" s="566" customFormat="1"/>
    <row r="14085" spans="1:3" s="566" customFormat="1"/>
    <row r="14086" spans="1:3" s="566" customFormat="1"/>
    <row r="14087" spans="1:3" s="566" customFormat="1"/>
    <row r="14088" spans="1:3" s="566" customFormat="1"/>
    <row r="14089" spans="1:3" s="566" customFormat="1"/>
    <row r="14090" spans="1:3" s="566" customFormat="1"/>
    <row r="14091" spans="1:3" s="566" customFormat="1"/>
    <row r="14092" spans="1:3" s="566" customFormat="1"/>
    <row r="14093" spans="1:3" s="566" customFormat="1"/>
    <row r="14094" spans="1:3" s="566" customFormat="1"/>
    <row r="14095" spans="1:3" s="566" customFormat="1"/>
    <row r="14096" spans="1:3" s="566" customFormat="1"/>
    <row r="14097" spans="1:3" s="566" customFormat="1"/>
    <row r="14098" spans="1:3" s="566" customFormat="1"/>
    <row r="14099" spans="1:3" s="566" customFormat="1"/>
    <row r="14100" spans="1:3" s="566" customFormat="1"/>
    <row r="14101" spans="1:3" s="566" customFormat="1"/>
    <row r="14102" spans="1:3" s="566" customFormat="1"/>
    <row r="14103" spans="1:3" s="566" customFormat="1"/>
    <row r="14104" spans="1:3" s="566" customFormat="1"/>
    <row r="14105" spans="1:3" s="566" customFormat="1"/>
    <row r="14106" spans="1:3" s="566" customFormat="1"/>
    <row r="14107" spans="1:3" s="566" customFormat="1"/>
    <row r="14108" spans="1:3" s="566" customFormat="1"/>
    <row r="14109" spans="1:3" s="566" customFormat="1"/>
    <row r="14110" spans="1:3" s="566" customFormat="1"/>
    <row r="14111" spans="1:3" s="566" customFormat="1"/>
    <row r="14112" spans="1:3" s="566" customFormat="1"/>
    <row r="14113" spans="1:3" s="566" customFormat="1"/>
    <row r="14114" spans="1:3" s="566" customFormat="1"/>
    <row r="14115" spans="1:3" s="566" customFormat="1"/>
    <row r="14116" spans="1:3" s="566" customFormat="1"/>
    <row r="14117" spans="1:3" s="566" customFormat="1"/>
    <row r="14118" spans="1:3" s="566" customFormat="1"/>
    <row r="14119" spans="1:3" s="566" customFormat="1"/>
    <row r="14120" spans="1:3" s="566" customFormat="1"/>
    <row r="14121" spans="1:3" s="566" customFormat="1"/>
    <row r="14122" spans="1:3" s="566" customFormat="1"/>
    <row r="14123" spans="1:3" s="566" customFormat="1"/>
    <row r="14124" spans="1:3" s="566" customFormat="1"/>
    <row r="14125" spans="1:3" s="566" customFormat="1"/>
    <row r="14126" spans="1:3" s="566" customFormat="1"/>
    <row r="14127" spans="1:3" s="566" customFormat="1"/>
    <row r="14128" spans="1:3" s="566" customFormat="1"/>
    <row r="14129" spans="1:3" s="566" customFormat="1"/>
    <row r="14130" spans="1:3" s="566" customFormat="1"/>
    <row r="14131" spans="1:3" s="566" customFormat="1"/>
    <row r="14132" spans="1:3" s="566" customFormat="1"/>
    <row r="14133" spans="1:3" s="566" customFormat="1"/>
    <row r="14134" spans="1:3" s="566" customFormat="1"/>
    <row r="14135" spans="1:3" s="566" customFormat="1"/>
    <row r="14136" spans="1:3" s="566" customFormat="1"/>
    <row r="14137" spans="1:3" s="566" customFormat="1"/>
    <row r="14138" spans="1:3" s="566" customFormat="1"/>
    <row r="14139" spans="1:3" s="566" customFormat="1"/>
    <row r="14140" spans="1:3" s="566" customFormat="1"/>
    <row r="14141" spans="1:3" s="566" customFormat="1"/>
    <row r="14142" spans="1:3" s="566" customFormat="1"/>
    <row r="14143" spans="1:3" s="566" customFormat="1"/>
    <row r="14144" spans="1:3" s="566" customFormat="1"/>
    <row r="14145" spans="1:3" s="566" customFormat="1"/>
    <row r="14146" spans="1:3" s="566" customFormat="1"/>
    <row r="14147" spans="1:3" s="566" customFormat="1"/>
    <row r="14148" spans="1:3" s="566" customFormat="1"/>
    <row r="14149" spans="1:3" s="566" customFormat="1"/>
    <row r="14150" spans="1:3" s="566" customFormat="1"/>
    <row r="14151" spans="1:3" s="566" customFormat="1"/>
    <row r="14152" spans="1:3" s="566" customFormat="1"/>
    <row r="14153" spans="1:3" s="566" customFormat="1"/>
    <row r="14154" spans="1:3" s="566" customFormat="1"/>
    <row r="14155" spans="1:3" s="566" customFormat="1"/>
    <row r="14156" spans="1:3" s="566" customFormat="1"/>
    <row r="14157" spans="1:3" s="566" customFormat="1"/>
    <row r="14158" spans="1:3" s="566" customFormat="1"/>
    <row r="14159" spans="1:3" s="566" customFormat="1"/>
    <row r="14160" spans="1:3" s="566" customFormat="1"/>
    <row r="14161" spans="1:3" s="566" customFormat="1"/>
    <row r="14162" spans="1:3" s="566" customFormat="1"/>
    <row r="14163" spans="1:3" s="566" customFormat="1"/>
    <row r="14164" spans="1:3" s="566" customFormat="1"/>
    <row r="14165" spans="1:3" s="566" customFormat="1"/>
    <row r="14166" spans="1:3" s="566" customFormat="1"/>
    <row r="14167" spans="1:3" s="566" customFormat="1"/>
    <row r="14168" spans="1:3" s="566" customFormat="1"/>
    <row r="14169" spans="1:3" s="566" customFormat="1"/>
    <row r="14170" spans="1:3" s="566" customFormat="1"/>
    <row r="14171" spans="1:3" s="566" customFormat="1"/>
    <row r="14172" spans="1:3" s="566" customFormat="1"/>
    <row r="14173" spans="1:3" s="566" customFormat="1"/>
    <row r="14174" spans="1:3" s="566" customFormat="1"/>
    <row r="14175" spans="1:3" s="566" customFormat="1"/>
    <row r="14176" spans="1:3" s="566" customFormat="1"/>
    <row r="14177" spans="1:3" s="566" customFormat="1"/>
    <row r="14178" spans="1:3" s="566" customFormat="1"/>
    <row r="14179" spans="1:3" s="566" customFormat="1"/>
    <row r="14180" spans="1:3" s="566" customFormat="1"/>
    <row r="14181" spans="1:3" s="566" customFormat="1"/>
    <row r="14182" spans="1:3" s="566" customFormat="1"/>
    <row r="14183" spans="1:3" s="566" customFormat="1"/>
    <row r="14184" spans="1:3" s="566" customFormat="1"/>
    <row r="14185" spans="1:3" s="566" customFormat="1"/>
    <row r="14186" spans="1:3" s="566" customFormat="1"/>
    <row r="14187" spans="1:3" s="566" customFormat="1"/>
    <row r="14188" spans="1:3" s="566" customFormat="1"/>
    <row r="14189" spans="1:3" s="566" customFormat="1"/>
    <row r="14190" spans="1:3" s="566" customFormat="1"/>
    <row r="14191" spans="1:3" s="566" customFormat="1"/>
    <row r="14192" spans="1:3" s="566" customFormat="1"/>
    <row r="14193" spans="1:3" s="566" customFormat="1"/>
    <row r="14194" spans="1:3" s="566" customFormat="1"/>
    <row r="14195" spans="1:3" s="566" customFormat="1"/>
    <row r="14196" spans="1:3" s="566" customFormat="1"/>
    <row r="14197" spans="1:3" s="566" customFormat="1"/>
    <row r="14198" spans="1:3" s="566" customFormat="1"/>
    <row r="14199" spans="1:3" s="566" customFormat="1"/>
    <row r="14200" spans="1:3" s="566" customFormat="1"/>
    <row r="14201" spans="1:3" s="566" customFormat="1"/>
    <row r="14202" spans="1:3" s="566" customFormat="1"/>
    <row r="14203" spans="1:3" s="566" customFormat="1"/>
    <row r="14204" spans="1:3" s="566" customFormat="1"/>
    <row r="14205" spans="1:3" s="566" customFormat="1"/>
    <row r="14206" spans="1:3" s="566" customFormat="1"/>
    <row r="14207" spans="1:3" s="566" customFormat="1"/>
    <row r="14208" spans="1:3" s="566" customFormat="1"/>
    <row r="14209" spans="1:3" s="566" customFormat="1"/>
    <row r="14210" spans="1:3" s="566" customFormat="1"/>
    <row r="14211" spans="1:3" s="566" customFormat="1"/>
    <row r="14212" spans="1:3" s="566" customFormat="1"/>
    <row r="14213" spans="1:3" s="566" customFormat="1"/>
    <row r="14214" spans="1:3" s="566" customFormat="1"/>
    <row r="14215" spans="1:3" s="566" customFormat="1"/>
    <row r="14216" spans="1:3" s="566" customFormat="1"/>
    <row r="14217" spans="1:3" s="566" customFormat="1"/>
    <row r="14218" spans="1:3" s="566" customFormat="1"/>
    <row r="14219" spans="1:3" s="566" customFormat="1"/>
    <row r="14220" spans="1:3" s="566" customFormat="1"/>
    <row r="14221" spans="1:3" s="566" customFormat="1"/>
    <row r="14222" spans="1:3" s="566" customFormat="1"/>
    <row r="14223" spans="1:3" s="566" customFormat="1"/>
    <row r="14224" spans="1:3" s="566" customFormat="1"/>
    <row r="14225" spans="1:3" s="566" customFormat="1"/>
    <row r="14226" spans="1:3" s="566" customFormat="1"/>
    <row r="14227" spans="1:3" s="566" customFormat="1"/>
    <row r="14228" spans="1:3" s="566" customFormat="1"/>
    <row r="14229" spans="1:3" s="566" customFormat="1"/>
    <row r="14230" spans="1:3" s="566" customFormat="1"/>
    <row r="14231" spans="1:3" s="566" customFormat="1"/>
    <row r="14232" spans="1:3" s="566" customFormat="1"/>
    <row r="14233" spans="1:3" s="566" customFormat="1"/>
    <row r="14234" spans="1:3" s="566" customFormat="1"/>
    <row r="14235" spans="1:3" s="566" customFormat="1"/>
    <row r="14236" spans="1:3" s="566" customFormat="1"/>
    <row r="14237" spans="1:3" s="566" customFormat="1"/>
    <row r="14238" spans="1:3" s="566" customFormat="1"/>
    <row r="14239" spans="1:3" s="566" customFormat="1"/>
    <row r="14240" spans="1:3" s="566" customFormat="1"/>
    <row r="14241" spans="1:3" s="566" customFormat="1"/>
    <row r="14242" spans="1:3" s="566" customFormat="1"/>
    <row r="14243" spans="1:3" s="566" customFormat="1"/>
    <row r="14244" spans="1:3" s="566" customFormat="1"/>
    <row r="14245" spans="1:3" s="566" customFormat="1"/>
    <row r="14246" spans="1:3" s="566" customFormat="1"/>
    <row r="14247" spans="1:3" s="566" customFormat="1"/>
    <row r="14248" spans="1:3" s="566" customFormat="1"/>
    <row r="14249" spans="1:3" s="566" customFormat="1"/>
    <row r="14250" spans="1:3" s="566" customFormat="1"/>
    <row r="14251" spans="1:3" s="566" customFormat="1"/>
    <row r="14252" spans="1:3" s="566" customFormat="1"/>
    <row r="14253" spans="1:3" s="566" customFormat="1"/>
    <row r="14254" spans="1:3" s="566" customFormat="1"/>
    <row r="14255" spans="1:3" s="566" customFormat="1"/>
    <row r="14256" spans="1:3" s="566" customFormat="1"/>
    <row r="14257" spans="1:3" s="566" customFormat="1"/>
    <row r="14258" spans="1:3" s="566" customFormat="1"/>
    <row r="14259" spans="1:3" s="566" customFormat="1"/>
    <row r="14260" spans="1:3" s="566" customFormat="1"/>
    <row r="14261" spans="1:3" s="566" customFormat="1"/>
    <row r="14262" spans="1:3" s="566" customFormat="1"/>
    <row r="14263" spans="1:3" s="566" customFormat="1"/>
    <row r="14264" spans="1:3" s="566" customFormat="1"/>
    <row r="14265" spans="1:3" s="566" customFormat="1"/>
    <row r="14266" spans="1:3" s="566" customFormat="1"/>
    <row r="14267" spans="1:3" s="566" customFormat="1"/>
    <row r="14268" spans="1:3" s="566" customFormat="1"/>
    <row r="14269" spans="1:3" s="566" customFormat="1"/>
    <row r="14270" spans="1:3" s="566" customFormat="1"/>
    <row r="14271" spans="1:3" s="566" customFormat="1"/>
    <row r="14272" spans="1:3" s="566" customFormat="1"/>
    <row r="14273" spans="1:3" s="566" customFormat="1"/>
    <row r="14274" spans="1:3" s="566" customFormat="1"/>
    <row r="14275" spans="1:3" s="566" customFormat="1"/>
    <row r="14276" spans="1:3" s="566" customFormat="1"/>
    <row r="14277" spans="1:3" s="566" customFormat="1"/>
    <row r="14278" spans="1:3" s="566" customFormat="1"/>
    <row r="14279" spans="1:3" s="566" customFormat="1"/>
    <row r="14280" spans="1:3" s="566" customFormat="1"/>
    <row r="14281" spans="1:3" s="566" customFormat="1"/>
    <row r="14282" spans="1:3" s="566" customFormat="1"/>
    <row r="14283" spans="1:3" s="566" customFormat="1"/>
    <row r="14284" spans="1:3" s="566" customFormat="1"/>
    <row r="14285" spans="1:3" s="566" customFormat="1"/>
    <row r="14286" spans="1:3" s="566" customFormat="1"/>
    <row r="14287" spans="1:3" s="566" customFormat="1"/>
    <row r="14288" spans="1:3" s="566" customFormat="1"/>
    <row r="14289" spans="1:3" s="566" customFormat="1"/>
    <row r="14290" spans="1:3" s="566" customFormat="1"/>
    <row r="14291" spans="1:3" s="566" customFormat="1"/>
    <row r="14292" spans="1:3" s="566" customFormat="1"/>
    <row r="14293" spans="1:3" s="566" customFormat="1"/>
    <row r="14294" spans="1:3" s="566" customFormat="1"/>
    <row r="14295" spans="1:3" s="566" customFormat="1"/>
    <row r="14296" spans="1:3" s="566" customFormat="1"/>
    <row r="14297" spans="1:3" s="566" customFormat="1"/>
    <row r="14298" spans="1:3" s="566" customFormat="1"/>
    <row r="14299" spans="1:3" s="566" customFormat="1"/>
    <row r="14300" spans="1:3" s="566" customFormat="1"/>
    <row r="14301" spans="1:3" s="566" customFormat="1"/>
    <row r="14302" spans="1:3" s="566" customFormat="1"/>
    <row r="14303" spans="1:3" s="566" customFormat="1"/>
    <row r="14304" spans="1:3" s="566" customFormat="1"/>
    <row r="14305" spans="1:3" s="566" customFormat="1"/>
    <row r="14306" spans="1:3" s="566" customFormat="1"/>
    <row r="14307" spans="1:3" s="566" customFormat="1"/>
    <row r="14308" spans="1:3" s="566" customFormat="1"/>
    <row r="14309" spans="1:3" s="566" customFormat="1"/>
    <row r="14310" spans="1:3" s="566" customFormat="1"/>
    <row r="14311" spans="1:3" s="566" customFormat="1"/>
    <row r="14312" spans="1:3" s="566" customFormat="1"/>
    <row r="14313" spans="1:3" s="566" customFormat="1"/>
    <row r="14314" spans="1:3" s="566" customFormat="1"/>
    <row r="14315" spans="1:3" s="566" customFormat="1"/>
    <row r="14316" spans="1:3" s="566" customFormat="1"/>
    <row r="14317" spans="1:3" s="566" customFormat="1"/>
    <row r="14318" spans="1:3" s="566" customFormat="1"/>
    <row r="14319" spans="1:3" s="566" customFormat="1"/>
    <row r="14320" spans="1:3" s="566" customFormat="1"/>
    <row r="14321" spans="1:3" s="566" customFormat="1"/>
    <row r="14322" spans="1:3" s="566" customFormat="1"/>
    <row r="14323" spans="1:3" s="566" customFormat="1"/>
    <row r="14324" spans="1:3" s="566" customFormat="1"/>
    <row r="14325" spans="1:3" s="566" customFormat="1"/>
    <row r="14326" spans="1:3" s="566" customFormat="1"/>
    <row r="14327" spans="1:3" s="566" customFormat="1"/>
    <row r="14328" spans="1:3" s="566" customFormat="1"/>
    <row r="14329" spans="1:3" s="566" customFormat="1"/>
    <row r="14330" spans="1:3" s="566" customFormat="1"/>
    <row r="14331" spans="1:3" s="566" customFormat="1"/>
    <row r="14332" spans="1:3" s="566" customFormat="1"/>
    <row r="14333" spans="1:3" s="566" customFormat="1"/>
    <row r="14334" spans="1:3" s="566" customFormat="1"/>
    <row r="14335" spans="1:3" s="566" customFormat="1"/>
    <row r="14336" spans="1:3" s="566" customFormat="1"/>
    <row r="14337" spans="1:3" s="566" customFormat="1"/>
    <row r="14338" spans="1:3" s="566" customFormat="1"/>
    <row r="14339" spans="1:3" s="566" customFormat="1"/>
    <row r="14340" spans="1:3" s="566" customFormat="1"/>
    <row r="14341" spans="1:3" s="566" customFormat="1"/>
    <row r="14342" spans="1:3" s="566" customFormat="1"/>
    <row r="14343" spans="1:3" s="566" customFormat="1"/>
    <row r="14344" spans="1:3" s="566" customFormat="1"/>
    <row r="14345" spans="1:3" s="566" customFormat="1"/>
    <row r="14346" spans="1:3" s="566" customFormat="1"/>
    <row r="14347" spans="1:3" s="566" customFormat="1"/>
    <row r="14348" spans="1:3" s="566" customFormat="1"/>
    <row r="14349" spans="1:3" s="566" customFormat="1"/>
    <row r="14350" spans="1:3" s="566" customFormat="1"/>
    <row r="14351" spans="1:3" s="566" customFormat="1"/>
    <row r="14352" spans="1:3" s="566" customFormat="1"/>
    <row r="14353" spans="1:3" s="566" customFormat="1"/>
    <row r="14354" spans="1:3" s="566" customFormat="1"/>
    <row r="14355" spans="1:3" s="566" customFormat="1"/>
    <row r="14356" spans="1:3" s="566" customFormat="1"/>
    <row r="14357" spans="1:3" s="566" customFormat="1"/>
    <row r="14358" spans="1:3" s="566" customFormat="1"/>
    <row r="14359" spans="1:3" s="566" customFormat="1"/>
    <row r="14360" spans="1:3" s="566" customFormat="1"/>
    <row r="14361" spans="1:3" s="566" customFormat="1"/>
    <row r="14362" spans="1:3" s="566" customFormat="1"/>
    <row r="14363" spans="1:3" s="566" customFormat="1"/>
    <row r="14364" spans="1:3" s="566" customFormat="1"/>
    <row r="14365" spans="1:3" s="566" customFormat="1"/>
    <row r="14366" spans="1:3" s="566" customFormat="1"/>
    <row r="14367" spans="1:3" s="566" customFormat="1"/>
    <row r="14368" spans="1:3" s="566" customFormat="1"/>
    <row r="14369" spans="1:3" s="566" customFormat="1"/>
    <row r="14370" spans="1:3" s="566" customFormat="1"/>
    <row r="14371" spans="1:3" s="566" customFormat="1"/>
    <row r="14372" spans="1:3" s="566" customFormat="1"/>
    <row r="14373" spans="1:3" s="566" customFormat="1"/>
    <row r="14374" spans="1:3" s="566" customFormat="1"/>
    <row r="14375" spans="1:3" s="566" customFormat="1"/>
    <row r="14376" spans="1:3" s="566" customFormat="1"/>
    <row r="14377" spans="1:3" s="566" customFormat="1"/>
    <row r="14378" spans="1:3" s="566" customFormat="1"/>
    <row r="14379" spans="1:3" s="566" customFormat="1"/>
    <row r="14380" spans="1:3" s="566" customFormat="1"/>
    <row r="14381" spans="1:3" s="566" customFormat="1"/>
    <row r="14382" spans="1:3" s="566" customFormat="1"/>
    <row r="14383" spans="1:3" s="566" customFormat="1"/>
    <row r="14384" spans="1:3" s="566" customFormat="1"/>
    <row r="14385" spans="1:3" s="566" customFormat="1"/>
    <row r="14386" spans="1:3" s="566" customFormat="1"/>
    <row r="14387" spans="1:3" s="566" customFormat="1"/>
    <row r="14388" spans="1:3" s="566" customFormat="1"/>
    <row r="14389" spans="1:3" s="566" customFormat="1"/>
    <row r="14390" spans="1:3" s="566" customFormat="1"/>
    <row r="14391" spans="1:3" s="566" customFormat="1"/>
    <row r="14392" spans="1:3" s="566" customFormat="1"/>
    <row r="14393" spans="1:3" s="566" customFormat="1"/>
    <row r="14394" spans="1:3" s="566" customFormat="1"/>
    <row r="14395" spans="1:3" s="566" customFormat="1"/>
    <row r="14396" spans="1:3" s="566" customFormat="1"/>
    <row r="14397" spans="1:3" s="566" customFormat="1"/>
    <row r="14398" spans="1:3" s="566" customFormat="1"/>
    <row r="14399" spans="1:3" s="566" customFormat="1"/>
    <row r="14400" spans="1:3" s="566" customFormat="1"/>
    <row r="14401" spans="1:3" s="566" customFormat="1"/>
    <row r="14402" spans="1:3" s="566" customFormat="1"/>
    <row r="14403" spans="1:3" s="566" customFormat="1"/>
    <row r="14404" spans="1:3" s="566" customFormat="1"/>
    <row r="14405" spans="1:3" s="566" customFormat="1"/>
    <row r="14406" spans="1:3" s="566" customFormat="1"/>
    <row r="14407" spans="1:3" s="566" customFormat="1"/>
    <row r="14408" spans="1:3" s="566" customFormat="1"/>
    <row r="14409" spans="1:3" s="566" customFormat="1"/>
    <row r="14410" spans="1:3" s="566" customFormat="1"/>
    <row r="14411" spans="1:3" s="566" customFormat="1"/>
    <row r="14412" spans="1:3" s="566" customFormat="1"/>
    <row r="14413" spans="1:3" s="566" customFormat="1"/>
    <row r="14414" spans="1:3" s="566" customFormat="1"/>
    <row r="14415" spans="1:3" s="566" customFormat="1"/>
    <row r="14416" spans="1:3" s="566" customFormat="1"/>
    <row r="14417" spans="1:3" s="566" customFormat="1"/>
    <row r="14418" spans="1:3" s="566" customFormat="1"/>
    <row r="14419" spans="1:3" s="566" customFormat="1"/>
    <row r="14420" spans="1:3" s="566" customFormat="1"/>
    <row r="14421" spans="1:3" s="566" customFormat="1"/>
    <row r="14422" spans="1:3" s="566" customFormat="1"/>
    <row r="14423" spans="1:3" s="566" customFormat="1"/>
    <row r="14424" spans="1:3" s="566" customFormat="1"/>
    <row r="14425" spans="1:3" s="566" customFormat="1"/>
    <row r="14426" spans="1:3" s="566" customFormat="1"/>
    <row r="14427" spans="1:3" s="566" customFormat="1"/>
    <row r="14428" spans="1:3" s="566" customFormat="1"/>
    <row r="14429" spans="1:3" s="566" customFormat="1"/>
    <row r="14430" spans="1:3" s="566" customFormat="1"/>
    <row r="14431" spans="1:3" s="566" customFormat="1"/>
    <row r="14432" spans="1:3" s="566" customFormat="1"/>
    <row r="14433" spans="1:3" s="566" customFormat="1"/>
    <row r="14434" spans="1:3" s="566" customFormat="1"/>
    <row r="14435" spans="1:3" s="566" customFormat="1"/>
    <row r="14436" spans="1:3" s="566" customFormat="1"/>
    <row r="14437" spans="1:3" s="566" customFormat="1"/>
    <row r="14438" spans="1:3" s="566" customFormat="1"/>
    <row r="14439" spans="1:3" s="566" customFormat="1"/>
    <row r="14440" spans="1:3" s="566" customFormat="1"/>
    <row r="14441" spans="1:3" s="566" customFormat="1"/>
    <row r="14442" spans="1:3" s="566" customFormat="1"/>
    <row r="14443" spans="1:3" s="566" customFormat="1"/>
    <row r="14444" spans="1:3" s="566" customFormat="1"/>
    <row r="14445" spans="1:3" s="566" customFormat="1"/>
    <row r="14446" spans="1:3" s="566" customFormat="1"/>
    <row r="14447" spans="1:3" s="566" customFormat="1"/>
    <row r="14448" spans="1:3" s="566" customFormat="1"/>
    <row r="14449" spans="1:3" s="566" customFormat="1"/>
    <row r="14450" spans="1:3" s="566" customFormat="1"/>
    <row r="14451" spans="1:3" s="566" customFormat="1"/>
    <row r="14452" spans="1:3" s="566" customFormat="1"/>
    <row r="14453" spans="1:3" s="566" customFormat="1"/>
    <row r="14454" spans="1:3" s="566" customFormat="1"/>
    <row r="14455" spans="1:3" s="566" customFormat="1"/>
    <row r="14456" spans="1:3" s="566" customFormat="1"/>
    <row r="14457" spans="1:3" s="566" customFormat="1"/>
    <row r="14458" spans="1:3" s="566" customFormat="1"/>
    <row r="14459" spans="1:3" s="566" customFormat="1"/>
    <row r="14460" spans="1:3" s="566" customFormat="1"/>
    <row r="14461" spans="1:3" s="566" customFormat="1"/>
    <row r="14462" spans="1:3" s="566" customFormat="1"/>
    <row r="14463" spans="1:3" s="566" customFormat="1"/>
    <row r="14464" spans="1:3" s="566" customFormat="1"/>
    <row r="14465" spans="1:3" s="566" customFormat="1"/>
    <row r="14466" spans="1:3" s="566" customFormat="1"/>
    <row r="14467" spans="1:3" s="566" customFormat="1"/>
    <row r="14468" spans="1:3" s="566" customFormat="1"/>
    <row r="14469" spans="1:3" s="566" customFormat="1"/>
    <row r="14470" spans="1:3" s="566" customFormat="1"/>
    <row r="14471" spans="1:3" s="566" customFormat="1"/>
    <row r="14472" spans="1:3" s="566" customFormat="1"/>
    <row r="14473" spans="1:3" s="566" customFormat="1"/>
    <row r="14474" spans="1:3" s="566" customFormat="1"/>
    <row r="14475" spans="1:3" s="566" customFormat="1"/>
    <row r="14476" spans="1:3" s="566" customFormat="1"/>
    <row r="14477" spans="1:3" s="566" customFormat="1"/>
    <row r="14478" spans="1:3" s="566" customFormat="1"/>
    <row r="14479" spans="1:3" s="566" customFormat="1"/>
    <row r="14480" spans="1:3" s="566" customFormat="1"/>
    <row r="14481" spans="1:3" s="566" customFormat="1"/>
    <row r="14482" spans="1:3" s="566" customFormat="1"/>
    <row r="14483" spans="1:3" s="566" customFormat="1"/>
    <row r="14484" spans="1:3" s="566" customFormat="1"/>
    <row r="14485" spans="1:3" s="566" customFormat="1"/>
    <row r="14486" spans="1:3" s="566" customFormat="1"/>
    <row r="14487" spans="1:3" s="566" customFormat="1"/>
    <row r="14488" spans="1:3" s="566" customFormat="1"/>
    <row r="14489" spans="1:3" s="566" customFormat="1"/>
    <row r="14490" spans="1:3" s="566" customFormat="1"/>
    <row r="14491" spans="1:3" s="566" customFormat="1"/>
    <row r="14492" spans="1:3" s="566" customFormat="1"/>
    <row r="14493" spans="1:3" s="566" customFormat="1"/>
    <row r="14494" spans="1:3" s="566" customFormat="1"/>
    <row r="14495" spans="1:3" s="566" customFormat="1"/>
    <row r="14496" spans="1:3" s="566" customFormat="1"/>
    <row r="14497" spans="1:3" s="566" customFormat="1"/>
    <row r="14498" spans="1:3" s="566" customFormat="1"/>
    <row r="14499" spans="1:3" s="566" customFormat="1"/>
    <row r="14500" spans="1:3" s="566" customFormat="1"/>
    <row r="14501" spans="1:3" s="566" customFormat="1"/>
    <row r="14502" spans="1:3" s="566" customFormat="1"/>
    <row r="14503" spans="1:3" s="566" customFormat="1"/>
    <row r="14504" spans="1:3" s="566" customFormat="1"/>
    <row r="14505" spans="1:3" s="566" customFormat="1"/>
    <row r="14506" spans="1:3" s="566" customFormat="1"/>
    <row r="14507" spans="1:3" s="566" customFormat="1"/>
    <row r="14508" spans="1:3" s="566" customFormat="1"/>
    <row r="14509" spans="1:3" s="566" customFormat="1"/>
    <row r="14510" spans="1:3" s="566" customFormat="1"/>
    <row r="14511" spans="1:3" s="566" customFormat="1"/>
    <row r="14512" spans="1:3" s="566" customFormat="1"/>
    <row r="14513" spans="1:3" s="566" customFormat="1"/>
    <row r="14514" spans="1:3" s="566" customFormat="1"/>
    <row r="14515" spans="1:3" s="566" customFormat="1"/>
    <row r="14516" spans="1:3" s="566" customFormat="1"/>
    <row r="14517" spans="1:3" s="566" customFormat="1"/>
    <row r="14518" spans="1:3" s="566" customFormat="1"/>
    <row r="14519" spans="1:3" s="566" customFormat="1"/>
    <row r="14520" spans="1:3" s="566" customFormat="1"/>
    <row r="14521" spans="1:3" s="566" customFormat="1"/>
    <row r="14522" spans="1:3" s="566" customFormat="1"/>
    <row r="14523" spans="1:3" s="566" customFormat="1"/>
    <row r="14524" spans="1:3" s="566" customFormat="1"/>
    <row r="14525" spans="1:3" s="566" customFormat="1"/>
    <row r="14526" spans="1:3" s="566" customFormat="1"/>
    <row r="14527" spans="1:3" s="566" customFormat="1"/>
    <row r="14528" spans="1:3" s="566" customFormat="1"/>
    <row r="14529" spans="1:3" s="566" customFormat="1"/>
    <row r="14530" spans="1:3" s="566" customFormat="1"/>
    <row r="14531" spans="1:3" s="566" customFormat="1"/>
    <row r="14532" spans="1:3" s="566" customFormat="1"/>
    <row r="14533" spans="1:3" s="566" customFormat="1"/>
    <row r="14534" spans="1:3" s="566" customFormat="1"/>
    <row r="14535" spans="1:3" s="566" customFormat="1"/>
    <row r="14536" spans="1:3" s="566" customFormat="1"/>
    <row r="14537" spans="1:3" s="566" customFormat="1"/>
    <row r="14538" spans="1:3" s="566" customFormat="1"/>
    <row r="14539" spans="1:3" s="566" customFormat="1"/>
    <row r="14540" spans="1:3" s="566" customFormat="1"/>
    <row r="14541" spans="1:3" s="566" customFormat="1"/>
    <row r="14542" spans="1:3" s="566" customFormat="1"/>
    <row r="14543" spans="1:3" s="566" customFormat="1"/>
    <row r="14544" spans="1:3" s="566" customFormat="1"/>
    <row r="14545" spans="1:3" s="566" customFormat="1"/>
    <row r="14546" spans="1:3" s="566" customFormat="1"/>
    <row r="14547" spans="1:3" s="566" customFormat="1"/>
    <row r="14548" spans="1:3" s="566" customFormat="1"/>
    <row r="14549" spans="1:3" s="566" customFormat="1"/>
    <row r="14550" spans="1:3" s="566" customFormat="1"/>
    <row r="14551" spans="1:3" s="566" customFormat="1"/>
    <row r="14552" spans="1:3" s="566" customFormat="1"/>
    <row r="14553" spans="1:3" s="566" customFormat="1"/>
    <row r="14554" spans="1:3" s="566" customFormat="1"/>
    <row r="14555" spans="1:3" s="566" customFormat="1"/>
    <row r="14556" spans="1:3" s="566" customFormat="1"/>
    <row r="14557" spans="1:3" s="566" customFormat="1"/>
    <row r="14558" spans="1:3" s="566" customFormat="1"/>
    <row r="14559" spans="1:3" s="566" customFormat="1"/>
    <row r="14560" spans="1:3" s="566" customFormat="1"/>
    <row r="14561" spans="1:3" s="566" customFormat="1"/>
    <row r="14562" spans="1:3" s="566" customFormat="1"/>
    <row r="14563" spans="1:3" s="566" customFormat="1"/>
    <row r="14564" spans="1:3" s="566" customFormat="1"/>
    <row r="14565" spans="1:3" s="566" customFormat="1"/>
    <row r="14566" spans="1:3" s="566" customFormat="1"/>
    <row r="14567" spans="1:3" s="566" customFormat="1"/>
    <row r="14568" spans="1:3" s="566" customFormat="1"/>
    <row r="14569" spans="1:3" s="566" customFormat="1"/>
    <row r="14570" spans="1:3" s="566" customFormat="1"/>
    <row r="14571" spans="1:3" s="566" customFormat="1"/>
    <row r="14572" spans="1:3" s="566" customFormat="1"/>
    <row r="14573" spans="1:3" s="566" customFormat="1"/>
    <row r="14574" spans="1:3" s="566" customFormat="1"/>
    <row r="14575" spans="1:3" s="566" customFormat="1"/>
    <row r="14576" spans="1:3" s="566" customFormat="1"/>
    <row r="14577" spans="1:3" s="566" customFormat="1"/>
    <row r="14578" spans="1:3" s="566" customFormat="1"/>
    <row r="14579" spans="1:3" s="566" customFormat="1"/>
    <row r="14580" spans="1:3" s="566" customFormat="1"/>
    <row r="14581" spans="1:3" s="566" customFormat="1"/>
    <row r="14582" spans="1:3" s="566" customFormat="1"/>
    <row r="14583" spans="1:3" s="566" customFormat="1"/>
    <row r="14584" spans="1:3" s="566" customFormat="1"/>
    <row r="14585" spans="1:3" s="566" customFormat="1"/>
    <row r="14586" spans="1:3" s="566" customFormat="1"/>
    <row r="14587" spans="1:3" s="566" customFormat="1"/>
    <row r="14588" spans="1:3" s="566" customFormat="1"/>
    <row r="14589" spans="1:3" s="566" customFormat="1"/>
    <row r="14590" spans="1:3" s="566" customFormat="1"/>
    <row r="14591" spans="1:3" s="566" customFormat="1"/>
    <row r="14592" spans="1:3" s="566" customFormat="1"/>
    <row r="14593" spans="1:3" s="566" customFormat="1"/>
    <row r="14594" spans="1:3" s="566" customFormat="1"/>
    <row r="14595" spans="1:3" s="566" customFormat="1"/>
    <row r="14596" spans="1:3" s="566" customFormat="1"/>
    <row r="14597" spans="1:3" s="566" customFormat="1"/>
    <row r="14598" spans="1:3" s="566" customFormat="1"/>
    <row r="14599" spans="1:3" s="566" customFormat="1"/>
    <row r="14600" spans="1:3" s="566" customFormat="1"/>
    <row r="14601" spans="1:3" s="566" customFormat="1"/>
    <row r="14602" spans="1:3" s="566" customFormat="1"/>
    <row r="14603" spans="1:3" s="566" customFormat="1"/>
    <row r="14604" spans="1:3" s="566" customFormat="1"/>
    <row r="14605" spans="1:3" s="566" customFormat="1"/>
    <row r="14606" spans="1:3" s="566" customFormat="1"/>
    <row r="14607" spans="1:3" s="566" customFormat="1"/>
    <row r="14608" spans="1:3" s="566" customFormat="1"/>
    <row r="14609" spans="1:3" s="566" customFormat="1"/>
    <row r="14610" spans="1:3" s="566" customFormat="1"/>
    <row r="14611" spans="1:3" s="566" customFormat="1"/>
    <row r="14612" spans="1:3" s="566" customFormat="1"/>
    <row r="14613" spans="1:3" s="566" customFormat="1"/>
    <row r="14614" spans="1:3" s="566" customFormat="1"/>
    <row r="14615" spans="1:3" s="566" customFormat="1"/>
    <row r="14616" spans="1:3" s="566" customFormat="1"/>
    <row r="14617" spans="1:3" s="566" customFormat="1"/>
    <row r="14618" spans="1:3" s="566" customFormat="1"/>
    <row r="14619" spans="1:3" s="566" customFormat="1"/>
    <row r="14620" spans="1:3" s="566" customFormat="1"/>
    <row r="14621" spans="1:3" s="566" customFormat="1"/>
    <row r="14622" spans="1:3" s="566" customFormat="1"/>
    <row r="14623" spans="1:3" s="566" customFormat="1"/>
    <row r="14624" spans="1:3" s="566" customFormat="1"/>
    <row r="14625" spans="1:3" s="566" customFormat="1"/>
    <row r="14626" spans="1:3" s="566" customFormat="1"/>
    <row r="14627" spans="1:3" s="566" customFormat="1"/>
    <row r="14628" spans="1:3" s="566" customFormat="1"/>
    <row r="14629" spans="1:3" s="566" customFormat="1"/>
    <row r="14630" spans="1:3" s="566" customFormat="1"/>
    <row r="14631" spans="1:3" s="566" customFormat="1"/>
    <row r="14632" spans="1:3" s="566" customFormat="1"/>
    <row r="14633" spans="1:3" s="566" customFormat="1"/>
    <row r="14634" spans="1:3" s="566" customFormat="1"/>
    <row r="14635" spans="1:3" s="566" customFormat="1"/>
    <row r="14636" spans="1:3" s="566" customFormat="1"/>
    <row r="14637" spans="1:3" s="566" customFormat="1"/>
    <row r="14638" spans="1:3" s="566" customFormat="1"/>
    <row r="14639" spans="1:3" s="566" customFormat="1"/>
    <row r="14640" spans="1:3" s="566" customFormat="1"/>
    <row r="14641" spans="1:3" s="566" customFormat="1"/>
    <row r="14642" spans="1:3" s="566" customFormat="1"/>
    <row r="14643" spans="1:3" s="566" customFormat="1"/>
    <row r="14644" spans="1:3" s="566" customFormat="1"/>
    <row r="14645" spans="1:3" s="566" customFormat="1"/>
    <row r="14646" spans="1:3" s="566" customFormat="1"/>
    <row r="14647" spans="1:3" s="566" customFormat="1"/>
    <row r="14648" spans="1:3" s="566" customFormat="1"/>
    <row r="14649" spans="1:3" s="566" customFormat="1"/>
    <row r="14650" spans="1:3" s="566" customFormat="1"/>
    <row r="14651" spans="1:3" s="566" customFormat="1"/>
    <row r="14652" spans="1:3" s="566" customFormat="1"/>
    <row r="14653" spans="1:3" s="566" customFormat="1"/>
    <row r="14654" spans="1:3" s="566" customFormat="1"/>
    <row r="14655" spans="1:3" s="566" customFormat="1"/>
    <row r="14656" spans="1:3" s="566" customFormat="1"/>
    <row r="14657" spans="1:3" s="566" customFormat="1"/>
    <row r="14658" spans="1:3" s="566" customFormat="1"/>
    <row r="14659" spans="1:3" s="566" customFormat="1"/>
    <row r="14660" spans="1:3" s="566" customFormat="1"/>
    <row r="14661" spans="1:3" s="566" customFormat="1"/>
    <row r="14662" spans="1:3" s="566" customFormat="1"/>
    <row r="14663" spans="1:3" s="566" customFormat="1"/>
    <row r="14664" spans="1:3" s="566" customFormat="1"/>
    <row r="14665" spans="1:3" s="566" customFormat="1"/>
    <row r="14666" spans="1:3" s="566" customFormat="1"/>
    <row r="14667" spans="1:3" s="566" customFormat="1"/>
    <row r="14668" spans="1:3" s="566" customFormat="1"/>
    <row r="14669" spans="1:3" s="566" customFormat="1"/>
    <row r="14670" spans="1:3" s="566" customFormat="1"/>
    <row r="14671" spans="1:3" s="566" customFormat="1"/>
    <row r="14672" spans="1:3" s="566" customFormat="1"/>
    <row r="14673" spans="1:3" s="566" customFormat="1"/>
    <row r="14674" spans="1:3" s="566" customFormat="1"/>
    <row r="14675" spans="1:3" s="566" customFormat="1"/>
    <row r="14676" spans="1:3" s="566" customFormat="1"/>
    <row r="14677" spans="1:3" s="566" customFormat="1"/>
    <row r="14678" spans="1:3" s="566" customFormat="1"/>
    <row r="14679" spans="1:3" s="566" customFormat="1"/>
    <row r="14680" spans="1:3" s="566" customFormat="1"/>
    <row r="14681" spans="1:3" s="566" customFormat="1"/>
    <row r="14682" spans="1:3" s="566" customFormat="1"/>
    <row r="14683" spans="1:3" s="566" customFormat="1"/>
    <row r="14684" spans="1:3" s="566" customFormat="1"/>
    <row r="14685" spans="1:3" s="566" customFormat="1"/>
    <row r="14686" spans="1:3" s="566" customFormat="1"/>
    <row r="14687" spans="1:3" s="566" customFormat="1"/>
    <row r="14688" spans="1:3" s="566" customFormat="1"/>
    <row r="14689" spans="1:3" s="566" customFormat="1"/>
    <row r="14690" spans="1:3" s="566" customFormat="1"/>
    <row r="14691" spans="1:3" s="566" customFormat="1"/>
    <row r="14692" spans="1:3" s="566" customFormat="1"/>
    <row r="14693" spans="1:3" s="566" customFormat="1"/>
    <row r="14694" spans="1:3" s="566" customFormat="1"/>
    <row r="14695" spans="1:3" s="566" customFormat="1"/>
    <row r="14696" spans="1:3" s="566" customFormat="1"/>
    <row r="14697" spans="1:3" s="566" customFormat="1"/>
    <row r="14698" spans="1:3" s="566" customFormat="1"/>
    <row r="14699" spans="1:3" s="566" customFormat="1"/>
    <row r="14700" spans="1:3" s="566" customFormat="1"/>
    <row r="14701" spans="1:3" s="566" customFormat="1"/>
    <row r="14702" spans="1:3" s="566" customFormat="1"/>
    <row r="14703" spans="1:3" s="566" customFormat="1"/>
    <row r="14704" spans="1:3" s="566" customFormat="1"/>
    <row r="14705" spans="1:3" s="566" customFormat="1"/>
    <row r="14706" spans="1:3" s="566" customFormat="1"/>
    <row r="14707" spans="1:3" s="566" customFormat="1"/>
    <row r="14708" spans="1:3" s="566" customFormat="1"/>
    <row r="14709" spans="1:3" s="566" customFormat="1"/>
    <row r="14710" spans="1:3" s="566" customFormat="1"/>
    <row r="14711" spans="1:3" s="566" customFormat="1"/>
    <row r="14712" spans="1:3" s="566" customFormat="1"/>
    <row r="14713" spans="1:3" s="566" customFormat="1"/>
    <row r="14714" spans="1:3" s="566" customFormat="1"/>
    <row r="14715" spans="1:3" s="566" customFormat="1"/>
    <row r="14716" spans="1:3" s="566" customFormat="1"/>
    <row r="14717" spans="1:3" s="566" customFormat="1"/>
    <row r="14718" spans="1:3" s="566" customFormat="1"/>
    <row r="14719" spans="1:3" s="566" customFormat="1"/>
    <row r="14720" spans="1:3" s="566" customFormat="1"/>
    <row r="14721" spans="1:3" s="566" customFormat="1"/>
    <row r="14722" spans="1:3" s="566" customFormat="1"/>
    <row r="14723" spans="1:3" s="566" customFormat="1"/>
    <row r="14724" spans="1:3" s="566" customFormat="1"/>
    <row r="14725" spans="1:3" s="566" customFormat="1"/>
    <row r="14726" spans="1:3" s="566" customFormat="1"/>
    <row r="14727" spans="1:3" s="566" customFormat="1"/>
    <row r="14728" spans="1:3" s="566" customFormat="1"/>
    <row r="14729" spans="1:3" s="566" customFormat="1"/>
    <row r="14730" spans="1:3" s="566" customFormat="1"/>
    <row r="14731" spans="1:3" s="566" customFormat="1"/>
    <row r="14732" spans="1:3" s="566" customFormat="1"/>
    <row r="14733" spans="1:3" s="566" customFormat="1"/>
    <row r="14734" spans="1:3" s="566" customFormat="1"/>
    <row r="14735" spans="1:3" s="566" customFormat="1"/>
    <row r="14736" spans="1:3" s="566" customFormat="1"/>
    <row r="14737" spans="1:3" s="566" customFormat="1"/>
    <row r="14738" spans="1:3" s="566" customFormat="1"/>
    <row r="14739" spans="1:3" s="566" customFormat="1"/>
    <row r="14740" spans="1:3" s="566" customFormat="1"/>
    <row r="14741" spans="1:3" s="566" customFormat="1"/>
    <row r="14742" spans="1:3" s="566" customFormat="1"/>
    <row r="14743" spans="1:3" s="566" customFormat="1"/>
    <row r="14744" spans="1:3" s="566" customFormat="1"/>
    <row r="14745" spans="1:3" s="566" customFormat="1"/>
    <row r="14746" spans="1:3" s="566" customFormat="1"/>
    <row r="14747" spans="1:3" s="566" customFormat="1"/>
    <row r="14748" spans="1:3" s="566" customFormat="1"/>
    <row r="14749" spans="1:3" s="566" customFormat="1"/>
    <row r="14750" spans="1:3" s="566" customFormat="1"/>
    <row r="14751" spans="1:3" s="566" customFormat="1"/>
    <row r="14752" spans="1:3" s="566" customFormat="1"/>
    <row r="14753" spans="1:3" s="566" customFormat="1"/>
    <row r="14754" spans="1:3" s="566" customFormat="1"/>
    <row r="14755" spans="1:3" s="566" customFormat="1"/>
    <row r="14756" spans="1:3" s="566" customFormat="1"/>
    <row r="14757" spans="1:3" s="566" customFormat="1"/>
    <row r="14758" spans="1:3" s="566" customFormat="1"/>
    <row r="14759" spans="1:3" s="566" customFormat="1"/>
    <row r="14760" spans="1:3" s="566" customFormat="1"/>
    <row r="14761" spans="1:3" s="566" customFormat="1"/>
    <row r="14762" spans="1:3" s="566" customFormat="1"/>
    <row r="14763" spans="1:3" s="566" customFormat="1"/>
    <row r="14764" spans="1:3" s="566" customFormat="1"/>
    <row r="14765" spans="1:3" s="566" customFormat="1"/>
    <row r="14766" spans="1:3" s="566" customFormat="1"/>
    <row r="14767" spans="1:3" s="566" customFormat="1"/>
    <row r="14768" spans="1:3" s="566" customFormat="1"/>
    <row r="14769" spans="1:3" s="566" customFormat="1"/>
    <row r="14770" spans="1:3" s="566" customFormat="1"/>
    <row r="14771" spans="1:3" s="566" customFormat="1"/>
    <row r="14772" spans="1:3" s="566" customFormat="1"/>
    <row r="14773" spans="1:3" s="566" customFormat="1"/>
    <row r="14774" spans="1:3" s="566" customFormat="1"/>
    <row r="14775" spans="1:3" s="566" customFormat="1"/>
    <row r="14776" spans="1:3" s="566" customFormat="1"/>
    <row r="14777" spans="1:3" s="566" customFormat="1"/>
    <row r="14778" spans="1:3" s="566" customFormat="1"/>
    <row r="14779" spans="1:3" s="566" customFormat="1"/>
    <row r="14780" spans="1:3" s="566" customFormat="1"/>
    <row r="14781" spans="1:3" s="566" customFormat="1"/>
    <row r="14782" spans="1:3" s="566" customFormat="1"/>
    <row r="14783" spans="1:3" s="566" customFormat="1"/>
    <row r="14784" spans="1:3" s="566" customFormat="1"/>
    <row r="14785" spans="1:3" s="566" customFormat="1"/>
    <row r="14786" spans="1:3" s="566" customFormat="1"/>
    <row r="14787" spans="1:3" s="566" customFormat="1"/>
    <row r="14788" spans="1:3" s="566" customFormat="1"/>
    <row r="14789" spans="1:3" s="566" customFormat="1"/>
    <row r="14790" spans="1:3" s="566" customFormat="1"/>
    <row r="14791" spans="1:3" s="566" customFormat="1"/>
    <row r="14792" spans="1:3" s="566" customFormat="1"/>
    <row r="14793" spans="1:3" s="566" customFormat="1"/>
    <row r="14794" spans="1:3" s="566" customFormat="1"/>
    <row r="14795" spans="1:3" s="566" customFormat="1"/>
    <row r="14796" spans="1:3" s="566" customFormat="1"/>
    <row r="14797" spans="1:3" s="566" customFormat="1"/>
    <row r="14798" spans="1:3" s="566" customFormat="1"/>
    <row r="14799" spans="1:3" s="566" customFormat="1"/>
    <row r="14800" spans="1:3" s="566" customFormat="1"/>
    <row r="14801" spans="1:3" s="566" customFormat="1"/>
    <row r="14802" spans="1:3" s="566" customFormat="1"/>
    <row r="14803" spans="1:3" s="566" customFormat="1"/>
    <row r="14804" spans="1:3" s="566" customFormat="1"/>
    <row r="14805" spans="1:3" s="566" customFormat="1"/>
    <row r="14806" spans="1:3" s="566" customFormat="1"/>
    <row r="14807" spans="1:3" s="566" customFormat="1"/>
    <row r="14808" spans="1:3" s="566" customFormat="1"/>
    <row r="14809" spans="1:3" s="566" customFormat="1"/>
    <row r="14810" spans="1:3" s="566" customFormat="1"/>
    <row r="14811" spans="1:3" s="566" customFormat="1"/>
    <row r="14812" spans="1:3" s="566" customFormat="1"/>
    <row r="14813" spans="1:3" s="566" customFormat="1"/>
    <row r="14814" spans="1:3" s="566" customFormat="1"/>
    <row r="14815" spans="1:3" s="566" customFormat="1"/>
    <row r="14816" spans="1:3" s="566" customFormat="1"/>
    <row r="14817" spans="1:3" s="566" customFormat="1"/>
    <row r="14818" spans="1:3" s="566" customFormat="1"/>
    <row r="14819" spans="1:3" s="566" customFormat="1"/>
    <row r="14820" spans="1:3" s="566" customFormat="1"/>
    <row r="14821" spans="1:3" s="566" customFormat="1"/>
    <row r="14822" spans="1:3" s="566" customFormat="1"/>
    <row r="14823" spans="1:3" s="566" customFormat="1"/>
    <row r="14824" spans="1:3" s="566" customFormat="1"/>
    <row r="14825" spans="1:3" s="566" customFormat="1"/>
    <row r="14826" spans="1:3" s="566" customFormat="1"/>
    <row r="14827" spans="1:3" s="566" customFormat="1"/>
    <row r="14828" spans="1:3" s="566" customFormat="1"/>
    <row r="14829" spans="1:3" s="566" customFormat="1"/>
    <row r="14830" spans="1:3" s="566" customFormat="1"/>
    <row r="14831" spans="1:3" s="566" customFormat="1"/>
    <row r="14832" spans="1:3" s="566" customFormat="1"/>
    <row r="14833" spans="1:3" s="566" customFormat="1"/>
    <row r="14834" spans="1:3" s="566" customFormat="1"/>
    <row r="14835" spans="1:3" s="566" customFormat="1"/>
    <row r="14836" spans="1:3" s="566" customFormat="1"/>
    <row r="14837" spans="1:3" s="566" customFormat="1"/>
    <row r="14838" spans="1:3" s="566" customFormat="1"/>
    <row r="14839" spans="1:3" s="566" customFormat="1"/>
    <row r="14840" spans="1:3" s="566" customFormat="1"/>
    <row r="14841" spans="1:3" s="566" customFormat="1"/>
    <row r="14842" spans="1:3" s="566" customFormat="1"/>
    <row r="14843" spans="1:3" s="566" customFormat="1"/>
    <row r="14844" spans="1:3" s="566" customFormat="1"/>
    <row r="14845" spans="1:3" s="566" customFormat="1"/>
    <row r="14846" spans="1:3" s="566" customFormat="1"/>
    <row r="14847" spans="1:3" s="566" customFormat="1"/>
    <row r="14848" spans="1:3" s="566" customFormat="1"/>
    <row r="14849" spans="1:3" s="566" customFormat="1"/>
    <row r="14850" spans="1:3" s="566" customFormat="1"/>
    <row r="14851" spans="1:3" s="566" customFormat="1"/>
    <row r="14852" spans="1:3" s="566" customFormat="1"/>
    <row r="14853" spans="1:3" s="566" customFormat="1"/>
    <row r="14854" spans="1:3" s="566" customFormat="1"/>
    <row r="14855" spans="1:3" s="566" customFormat="1"/>
    <row r="14856" spans="1:3" s="566" customFormat="1"/>
    <row r="14857" spans="1:3" s="566" customFormat="1"/>
    <row r="14858" spans="1:3" s="566" customFormat="1"/>
    <row r="14859" spans="1:3" s="566" customFormat="1"/>
    <row r="14860" spans="1:3" s="566" customFormat="1"/>
    <row r="14861" spans="1:3" s="566" customFormat="1"/>
    <row r="14862" spans="1:3" s="566" customFormat="1"/>
    <row r="14863" spans="1:3" s="566" customFormat="1"/>
    <row r="14864" spans="1:3" s="566" customFormat="1"/>
    <row r="14865" spans="1:3" s="566" customFormat="1"/>
    <row r="14866" spans="1:3" s="566" customFormat="1"/>
    <row r="14867" spans="1:3" s="566" customFormat="1"/>
    <row r="14868" spans="1:3" s="566" customFormat="1"/>
    <row r="14869" spans="1:3" s="566" customFormat="1"/>
    <row r="14870" spans="1:3" s="566" customFormat="1"/>
    <row r="14871" spans="1:3" s="566" customFormat="1"/>
    <row r="14872" spans="1:3" s="566" customFormat="1"/>
    <row r="14873" spans="1:3" s="566" customFormat="1"/>
    <row r="14874" spans="1:3" s="566" customFormat="1"/>
    <row r="14875" spans="1:3" s="566" customFormat="1"/>
    <row r="14876" spans="1:3" s="566" customFormat="1"/>
    <row r="14877" spans="1:3" s="566" customFormat="1"/>
    <row r="14878" spans="1:3" s="566" customFormat="1"/>
    <row r="14879" spans="1:3" s="566" customFormat="1"/>
    <row r="14880" spans="1:3" s="566" customFormat="1"/>
    <row r="14881" spans="1:3" s="566" customFormat="1"/>
    <row r="14882" spans="1:3" s="566" customFormat="1"/>
    <row r="14883" spans="1:3" s="566" customFormat="1"/>
    <row r="14884" spans="1:3" s="566" customFormat="1"/>
    <row r="14885" spans="1:3" s="566" customFormat="1"/>
    <row r="14886" spans="1:3" s="566" customFormat="1"/>
    <row r="14887" spans="1:3" s="566" customFormat="1"/>
    <row r="14888" spans="1:3" s="566" customFormat="1"/>
    <row r="14889" spans="1:3" s="566" customFormat="1"/>
    <row r="14890" spans="1:3" s="566" customFormat="1"/>
    <row r="14891" spans="1:3" s="566" customFormat="1"/>
    <row r="14892" spans="1:3" s="566" customFormat="1"/>
    <row r="14893" spans="1:3" s="566" customFormat="1"/>
    <row r="14894" spans="1:3" s="566" customFormat="1"/>
    <row r="14895" spans="1:3" s="566" customFormat="1"/>
    <row r="14896" spans="1:3" s="566" customFormat="1"/>
    <row r="14897" spans="1:3" s="566" customFormat="1"/>
    <row r="14898" spans="1:3" s="566" customFormat="1"/>
    <row r="14899" spans="1:3" s="566" customFormat="1"/>
    <row r="14900" spans="1:3" s="566" customFormat="1"/>
    <row r="14901" spans="1:3" s="566" customFormat="1"/>
    <row r="14902" spans="1:3" s="566" customFormat="1"/>
    <row r="14903" spans="1:3" s="566" customFormat="1"/>
    <row r="14904" spans="1:3" s="566" customFormat="1"/>
    <row r="14905" spans="1:3" s="566" customFormat="1"/>
    <row r="14906" spans="1:3" s="566" customFormat="1"/>
    <row r="14907" spans="1:3" s="566" customFormat="1"/>
    <row r="14908" spans="1:3" s="566" customFormat="1"/>
    <row r="14909" spans="1:3" s="566" customFormat="1"/>
    <row r="14910" spans="1:3" s="566" customFormat="1"/>
    <row r="14911" spans="1:3" s="566" customFormat="1"/>
    <row r="14912" spans="1:3" s="566" customFormat="1"/>
    <row r="14913" spans="1:3" s="566" customFormat="1"/>
    <row r="14914" spans="1:3" s="566" customFormat="1"/>
    <row r="14915" spans="1:3" s="566" customFormat="1"/>
    <row r="14916" spans="1:3" s="566" customFormat="1"/>
    <row r="14917" spans="1:3" s="566" customFormat="1"/>
    <row r="14918" spans="1:3" s="566" customFormat="1"/>
    <row r="14919" spans="1:3" s="566" customFormat="1"/>
    <row r="14920" spans="1:3" s="566" customFormat="1"/>
    <row r="14921" spans="1:3" s="566" customFormat="1"/>
    <row r="14922" spans="1:3" s="566" customFormat="1"/>
    <row r="14923" spans="1:3" s="566" customFormat="1"/>
    <row r="14924" spans="1:3" s="566" customFormat="1"/>
    <row r="14925" spans="1:3" s="566" customFormat="1"/>
    <row r="14926" spans="1:3" s="566" customFormat="1"/>
    <row r="14927" spans="1:3" s="566" customFormat="1"/>
    <row r="14928" spans="1:3" s="566" customFormat="1"/>
    <row r="14929" spans="1:3" s="566" customFormat="1"/>
    <row r="14930" spans="1:3" s="566" customFormat="1"/>
    <row r="14931" spans="1:3" s="566" customFormat="1"/>
    <row r="14932" spans="1:3" s="566" customFormat="1"/>
    <row r="14933" spans="1:3" s="566" customFormat="1"/>
    <row r="14934" spans="1:3" s="566" customFormat="1"/>
    <row r="14935" spans="1:3" s="566" customFormat="1"/>
    <row r="14936" spans="1:3" s="566" customFormat="1"/>
    <row r="14937" spans="1:3" s="566" customFormat="1"/>
    <row r="14938" spans="1:3" s="566" customFormat="1"/>
    <row r="14939" spans="1:3" s="566" customFormat="1"/>
    <row r="14940" spans="1:3" s="566" customFormat="1"/>
    <row r="14941" spans="1:3" s="566" customFormat="1"/>
    <row r="14942" spans="1:3" s="566" customFormat="1"/>
    <row r="14943" spans="1:3" s="566" customFormat="1"/>
    <row r="14944" spans="1:3" s="566" customFormat="1"/>
    <row r="14945" spans="1:3" s="566" customFormat="1"/>
    <row r="14946" spans="1:3" s="566" customFormat="1"/>
    <row r="14947" spans="1:3" s="566" customFormat="1"/>
    <row r="14948" spans="1:3" s="566" customFormat="1"/>
    <row r="14949" spans="1:3" s="566" customFormat="1"/>
    <row r="14950" spans="1:3" s="566" customFormat="1"/>
    <row r="14951" spans="1:3" s="566" customFormat="1"/>
    <row r="14952" spans="1:3" s="566" customFormat="1"/>
    <row r="14953" spans="1:3" s="566" customFormat="1"/>
    <row r="14954" spans="1:3" s="566" customFormat="1"/>
    <row r="14955" spans="1:3" s="566" customFormat="1"/>
    <row r="14956" spans="1:3" s="566" customFormat="1"/>
    <row r="14957" spans="1:3" s="566" customFormat="1"/>
    <row r="14958" spans="1:3" s="566" customFormat="1"/>
    <row r="14959" spans="1:3" s="566" customFormat="1"/>
    <row r="14960" spans="1:3" s="566" customFormat="1"/>
    <row r="14961" spans="1:3" s="566" customFormat="1"/>
    <row r="14962" spans="1:3" s="566" customFormat="1"/>
    <row r="14963" spans="1:3" s="566" customFormat="1"/>
    <row r="14964" spans="1:3" s="566" customFormat="1"/>
    <row r="14965" spans="1:3" s="566" customFormat="1"/>
    <row r="14966" spans="1:3" s="566" customFormat="1"/>
    <row r="14967" spans="1:3" s="566" customFormat="1"/>
    <row r="14968" spans="1:3" s="566" customFormat="1"/>
    <row r="14969" spans="1:3" s="566" customFormat="1"/>
    <row r="14970" spans="1:3" s="566" customFormat="1"/>
    <row r="14971" spans="1:3" s="566" customFormat="1"/>
    <row r="14972" spans="1:3" s="566" customFormat="1"/>
    <row r="14973" spans="1:3" s="566" customFormat="1"/>
    <row r="14974" spans="1:3" s="566" customFormat="1"/>
    <row r="14975" spans="1:3" s="566" customFormat="1"/>
    <row r="14976" spans="1:3" s="566" customFormat="1"/>
    <row r="14977" spans="1:3" s="566" customFormat="1"/>
    <row r="14978" spans="1:3" s="566" customFormat="1"/>
    <row r="14979" spans="1:3" s="566" customFormat="1"/>
    <row r="14980" spans="1:3" s="566" customFormat="1"/>
    <row r="14981" spans="1:3" s="566" customFormat="1"/>
    <row r="14982" spans="1:3" s="566" customFormat="1"/>
    <row r="14983" spans="1:3" s="566" customFormat="1"/>
    <row r="14984" spans="1:3" s="566" customFormat="1"/>
    <row r="14985" spans="1:3" s="566" customFormat="1"/>
    <row r="14986" spans="1:3" s="566" customFormat="1"/>
    <row r="14987" spans="1:3" s="566" customFormat="1"/>
    <row r="14988" spans="1:3" s="566" customFormat="1"/>
    <row r="14989" spans="1:3" s="566" customFormat="1"/>
    <row r="14990" spans="1:3" s="566" customFormat="1"/>
    <row r="14991" spans="1:3" s="566" customFormat="1"/>
    <row r="14992" spans="1:3" s="566" customFormat="1"/>
    <row r="14993" spans="1:3" s="566" customFormat="1"/>
    <row r="14994" spans="1:3" s="566" customFormat="1"/>
    <row r="14995" spans="1:3" s="566" customFormat="1"/>
    <row r="14996" spans="1:3" s="566" customFormat="1"/>
    <row r="14997" spans="1:3" s="566" customFormat="1"/>
    <row r="14998" spans="1:3" s="566" customFormat="1"/>
    <row r="14999" spans="1:3" s="566" customFormat="1"/>
    <row r="15000" spans="1:3" s="566" customFormat="1"/>
    <row r="15001" spans="1:3" s="566" customFormat="1"/>
    <row r="15002" spans="1:3" s="566" customFormat="1"/>
    <row r="15003" spans="1:3" s="566" customFormat="1"/>
    <row r="15004" spans="1:3" s="566" customFormat="1"/>
    <row r="15005" spans="1:3" s="566" customFormat="1"/>
    <row r="15006" spans="1:3" s="566" customFormat="1"/>
    <row r="15007" spans="1:3" s="566" customFormat="1"/>
    <row r="15008" spans="1:3" s="566" customFormat="1"/>
    <row r="15009" spans="1:3" s="566" customFormat="1"/>
    <row r="15010" spans="1:3" s="566" customFormat="1"/>
    <row r="15011" spans="1:3" s="566" customFormat="1"/>
    <row r="15012" spans="1:3" s="566" customFormat="1"/>
    <row r="15013" spans="1:3" s="566" customFormat="1"/>
    <row r="15014" spans="1:3" s="566" customFormat="1"/>
    <row r="15015" spans="1:3" s="566" customFormat="1"/>
    <row r="15016" spans="1:3" s="566" customFormat="1"/>
    <row r="15017" spans="1:3" s="566" customFormat="1"/>
    <row r="15018" spans="1:3" s="566" customFormat="1"/>
    <row r="15019" spans="1:3" s="566" customFormat="1"/>
    <row r="15020" spans="1:3" s="566" customFormat="1"/>
    <row r="15021" spans="1:3" s="566" customFormat="1"/>
    <row r="15022" spans="1:3" s="566" customFormat="1"/>
    <row r="15023" spans="1:3" s="566" customFormat="1"/>
    <row r="15024" spans="1:3" s="566" customFormat="1"/>
    <row r="15025" spans="1:3" s="566" customFormat="1"/>
    <row r="15026" spans="1:3" s="566" customFormat="1"/>
    <row r="15027" spans="1:3" s="566" customFormat="1"/>
    <row r="15028" spans="1:3" s="566" customFormat="1"/>
    <row r="15029" spans="1:3" s="566" customFormat="1"/>
    <row r="15030" spans="1:3" s="566" customFormat="1"/>
    <row r="15031" spans="1:3" s="566" customFormat="1"/>
    <row r="15032" spans="1:3" s="566" customFormat="1"/>
    <row r="15033" spans="1:3" s="566" customFormat="1"/>
    <row r="15034" spans="1:3" s="566" customFormat="1"/>
    <row r="15035" spans="1:3" s="566" customFormat="1"/>
    <row r="15036" spans="1:3" s="566" customFormat="1"/>
    <row r="15037" spans="1:3" s="566" customFormat="1"/>
    <row r="15038" spans="1:3" s="566" customFormat="1"/>
    <row r="15039" spans="1:3" s="566" customFormat="1"/>
    <row r="15040" spans="1:3" s="566" customFormat="1"/>
    <row r="15041" spans="1:3" s="566" customFormat="1"/>
    <row r="15042" spans="1:3" s="566" customFormat="1"/>
    <row r="15043" spans="1:3" s="566" customFormat="1"/>
    <row r="15044" spans="1:3" s="566" customFormat="1"/>
    <row r="15045" spans="1:3" s="566" customFormat="1"/>
    <row r="15046" spans="1:3" s="566" customFormat="1"/>
    <row r="15047" spans="1:3" s="566" customFormat="1"/>
    <row r="15048" spans="1:3" s="566" customFormat="1"/>
    <row r="15049" spans="1:3" s="566" customFormat="1"/>
    <row r="15050" spans="1:3" s="566" customFormat="1"/>
    <row r="15051" spans="1:3" s="566" customFormat="1"/>
    <row r="15052" spans="1:3" s="566" customFormat="1"/>
    <row r="15053" spans="1:3" s="566" customFormat="1"/>
    <row r="15054" spans="1:3" s="566" customFormat="1"/>
    <row r="15055" spans="1:3" s="566" customFormat="1"/>
    <row r="15056" spans="1:3" s="566" customFormat="1"/>
    <row r="15057" spans="1:3" s="566" customFormat="1"/>
    <row r="15058" spans="1:3" s="566" customFormat="1"/>
    <row r="15059" spans="1:3" s="566" customFormat="1"/>
    <row r="15060" spans="1:3" s="566" customFormat="1"/>
    <row r="15061" spans="1:3" s="566" customFormat="1"/>
    <row r="15062" spans="1:3" s="566" customFormat="1"/>
    <row r="15063" spans="1:3" s="566" customFormat="1"/>
    <row r="15064" spans="1:3" s="566" customFormat="1"/>
    <row r="15065" spans="1:3" s="566" customFormat="1"/>
    <row r="15066" spans="1:3" s="566" customFormat="1"/>
    <row r="15067" spans="1:3" s="566" customFormat="1"/>
    <row r="15068" spans="1:3" s="566" customFormat="1"/>
    <row r="15069" spans="1:3" s="566" customFormat="1"/>
    <row r="15070" spans="1:3" s="566" customFormat="1"/>
    <row r="15071" spans="1:3" s="566" customFormat="1"/>
    <row r="15072" spans="1:3" s="566" customFormat="1"/>
    <row r="15073" spans="1:3" s="566" customFormat="1"/>
    <row r="15074" spans="1:3" s="566" customFormat="1"/>
    <row r="15075" spans="1:3" s="566" customFormat="1"/>
    <row r="15076" spans="1:3" s="566" customFormat="1"/>
    <row r="15077" spans="1:3" s="566" customFormat="1"/>
    <row r="15078" spans="1:3" s="566" customFormat="1"/>
    <row r="15079" spans="1:3" s="566" customFormat="1"/>
    <row r="15080" spans="1:3" s="566" customFormat="1"/>
    <row r="15081" spans="1:3" s="566" customFormat="1"/>
    <row r="15082" spans="1:3" s="566" customFormat="1"/>
    <row r="15083" spans="1:3" s="566" customFormat="1"/>
    <row r="15084" spans="1:3" s="566" customFormat="1"/>
    <row r="15085" spans="1:3" s="566" customFormat="1"/>
    <row r="15086" spans="1:3" s="566" customFormat="1"/>
    <row r="15087" spans="1:3" s="566" customFormat="1"/>
    <row r="15088" spans="1:3" s="566" customFormat="1"/>
    <row r="15089" spans="1:3" s="566" customFormat="1"/>
    <row r="15090" spans="1:3" s="566" customFormat="1"/>
    <row r="15091" spans="1:3" s="566" customFormat="1"/>
    <row r="15092" spans="1:3" s="566" customFormat="1"/>
    <row r="15093" spans="1:3" s="566" customFormat="1"/>
    <row r="15094" spans="1:3" s="566" customFormat="1"/>
    <row r="15095" spans="1:3" s="566" customFormat="1"/>
    <row r="15096" spans="1:3" s="566" customFormat="1"/>
    <row r="15097" spans="1:3" s="566" customFormat="1"/>
    <row r="15098" spans="1:3" s="566" customFormat="1"/>
    <row r="15099" spans="1:3" s="566" customFormat="1"/>
    <row r="15100" spans="1:3" s="566" customFormat="1"/>
    <row r="15101" spans="1:3" s="566" customFormat="1"/>
    <row r="15102" spans="1:3" s="566" customFormat="1"/>
    <row r="15103" spans="1:3" s="566" customFormat="1"/>
    <row r="15104" spans="1:3" s="566" customFormat="1"/>
    <row r="15105" spans="1:3" s="566" customFormat="1"/>
    <row r="15106" spans="1:3" s="566" customFormat="1"/>
    <row r="15107" spans="1:3" s="566" customFormat="1"/>
    <row r="15108" spans="1:3" s="566" customFormat="1"/>
    <row r="15109" spans="1:3" s="566" customFormat="1"/>
    <row r="15110" spans="1:3" s="566" customFormat="1"/>
    <row r="15111" spans="1:3" s="566" customFormat="1"/>
    <row r="15112" spans="1:3" s="566" customFormat="1"/>
    <row r="15113" spans="1:3" s="566" customFormat="1"/>
    <row r="15114" spans="1:3" s="566" customFormat="1"/>
    <row r="15115" spans="1:3" s="566" customFormat="1"/>
    <row r="15116" spans="1:3" s="566" customFormat="1"/>
    <row r="15117" spans="1:3" s="566" customFormat="1"/>
    <row r="15118" spans="1:3" s="566" customFormat="1"/>
    <row r="15119" spans="1:3" s="566" customFormat="1"/>
    <row r="15120" spans="1:3" s="566" customFormat="1"/>
    <row r="15121" spans="1:3" s="566" customFormat="1"/>
    <row r="15122" spans="1:3" s="566" customFormat="1"/>
    <row r="15123" spans="1:3" s="566" customFormat="1"/>
    <row r="15124" spans="1:3" s="566" customFormat="1"/>
    <row r="15125" spans="1:3" s="566" customFormat="1"/>
    <row r="15126" spans="1:3" s="566" customFormat="1"/>
    <row r="15127" spans="1:3" s="566" customFormat="1"/>
    <row r="15128" spans="1:3" s="566" customFormat="1"/>
    <row r="15129" spans="1:3" s="566" customFormat="1"/>
    <row r="15130" spans="1:3" s="566" customFormat="1"/>
    <row r="15131" spans="1:3" s="566" customFormat="1"/>
    <row r="15132" spans="1:3" s="566" customFormat="1"/>
    <row r="15133" spans="1:3" s="566" customFormat="1"/>
    <row r="15134" spans="1:3" s="566" customFormat="1"/>
    <row r="15135" spans="1:3" s="566" customFormat="1"/>
    <row r="15136" spans="1:3" s="566" customFormat="1"/>
    <row r="15137" spans="1:3" s="566" customFormat="1"/>
    <row r="15138" spans="1:3" s="566" customFormat="1"/>
    <row r="15139" spans="1:3" s="566" customFormat="1"/>
    <row r="15140" spans="1:3" s="566" customFormat="1"/>
    <row r="15141" spans="1:3" s="566" customFormat="1"/>
    <row r="15142" spans="1:3" s="566" customFormat="1"/>
    <row r="15143" spans="1:3" s="566" customFormat="1"/>
    <row r="15144" spans="1:3" s="566" customFormat="1"/>
    <row r="15145" spans="1:3" s="566" customFormat="1"/>
    <row r="15146" spans="1:3" s="566" customFormat="1"/>
    <row r="15147" spans="1:3" s="566" customFormat="1"/>
    <row r="15148" spans="1:3" s="566" customFormat="1"/>
    <row r="15149" spans="1:3" s="566" customFormat="1"/>
    <row r="15150" spans="1:3" s="566" customFormat="1"/>
    <row r="15151" spans="1:3" s="566" customFormat="1"/>
    <row r="15152" spans="1:3" s="566" customFormat="1"/>
    <row r="15153" spans="1:3" s="566" customFormat="1"/>
    <row r="15154" spans="1:3" s="566" customFormat="1"/>
    <row r="15155" spans="1:3" s="566" customFormat="1"/>
    <row r="15156" spans="1:3" s="566" customFormat="1"/>
    <row r="15157" spans="1:3" s="566" customFormat="1"/>
    <row r="15158" spans="1:3" s="566" customFormat="1"/>
    <row r="15159" spans="1:3" s="566" customFormat="1"/>
    <row r="15160" spans="1:3" s="566" customFormat="1"/>
    <row r="15161" spans="1:3" s="566" customFormat="1"/>
    <row r="15162" spans="1:3" s="566" customFormat="1"/>
    <row r="15163" spans="1:3" s="566" customFormat="1"/>
    <row r="15164" spans="1:3" s="566" customFormat="1"/>
    <row r="15165" spans="1:3" s="566" customFormat="1"/>
    <row r="15166" spans="1:3" s="566" customFormat="1"/>
    <row r="15167" spans="1:3" s="566" customFormat="1"/>
    <row r="15168" spans="1:3" s="566" customFormat="1"/>
    <row r="15169" spans="1:3" s="566" customFormat="1"/>
    <row r="15170" spans="1:3" s="566" customFormat="1"/>
    <row r="15171" spans="1:3" s="566" customFormat="1"/>
    <row r="15172" spans="1:3" s="566" customFormat="1"/>
    <row r="15173" spans="1:3" s="566" customFormat="1"/>
    <row r="15174" spans="1:3" s="566" customFormat="1"/>
    <row r="15175" spans="1:3" s="566" customFormat="1"/>
    <row r="15176" spans="1:3" s="566" customFormat="1"/>
    <row r="15177" spans="1:3" s="566" customFormat="1"/>
    <row r="15178" spans="1:3" s="566" customFormat="1"/>
    <row r="15179" spans="1:3" s="566" customFormat="1"/>
    <row r="15180" spans="1:3" s="566" customFormat="1"/>
    <row r="15181" spans="1:3" s="566" customFormat="1"/>
    <row r="15182" spans="1:3" s="566" customFormat="1"/>
    <row r="15183" spans="1:3" s="566" customFormat="1"/>
    <row r="15184" spans="1:3" s="566" customFormat="1"/>
    <row r="15185" spans="1:3" s="566" customFormat="1"/>
    <row r="15186" spans="1:3" s="566" customFormat="1"/>
    <row r="15187" spans="1:3" s="566" customFormat="1"/>
    <row r="15188" spans="1:3" s="566" customFormat="1"/>
    <row r="15189" spans="1:3" s="566" customFormat="1"/>
    <row r="15190" spans="1:3" s="566" customFormat="1"/>
    <row r="15191" spans="1:3" s="566" customFormat="1"/>
    <row r="15192" spans="1:3" s="566" customFormat="1"/>
    <row r="15193" spans="1:3" s="566" customFormat="1"/>
    <row r="15194" spans="1:3" s="566" customFormat="1"/>
    <row r="15195" spans="1:3" s="566" customFormat="1"/>
    <row r="15196" spans="1:3" s="566" customFormat="1"/>
    <row r="15197" spans="1:3" s="566" customFormat="1"/>
    <row r="15198" spans="1:3" s="566" customFormat="1"/>
    <row r="15199" spans="1:3" s="566" customFormat="1"/>
    <row r="15200" spans="1:3" s="566" customFormat="1"/>
    <row r="15201" spans="1:3" s="566" customFormat="1"/>
    <row r="15202" spans="1:3" s="566" customFormat="1"/>
    <row r="15203" spans="1:3" s="566" customFormat="1"/>
    <row r="15204" spans="1:3" s="566" customFormat="1"/>
    <row r="15205" spans="1:3" s="566" customFormat="1"/>
    <row r="15206" spans="1:3" s="566" customFormat="1"/>
    <row r="15207" spans="1:3" s="566" customFormat="1"/>
    <row r="15208" spans="1:3" s="566" customFormat="1"/>
    <row r="15209" spans="1:3" s="566" customFormat="1"/>
    <row r="15210" spans="1:3" s="566" customFormat="1"/>
    <row r="15211" spans="1:3" s="566" customFormat="1"/>
    <row r="15212" spans="1:3" s="566" customFormat="1"/>
    <row r="15213" spans="1:3" s="566" customFormat="1"/>
    <row r="15214" spans="1:3" s="566" customFormat="1"/>
    <row r="15215" spans="1:3" s="566" customFormat="1"/>
    <row r="15216" spans="1:3" s="566" customFormat="1"/>
    <row r="15217" spans="1:3" s="566" customFormat="1"/>
    <row r="15218" spans="1:3" s="566" customFormat="1"/>
    <row r="15219" spans="1:3" s="566" customFormat="1"/>
    <row r="15220" spans="1:3" s="566" customFormat="1"/>
    <row r="15221" spans="1:3" s="566" customFormat="1"/>
    <row r="15222" spans="1:3" s="566" customFormat="1"/>
    <row r="15223" spans="1:3" s="566" customFormat="1"/>
    <row r="15224" spans="1:3" s="566" customFormat="1"/>
    <row r="15225" spans="1:3" s="566" customFormat="1"/>
    <row r="15226" spans="1:3" s="566" customFormat="1"/>
    <row r="15227" spans="1:3" s="566" customFormat="1"/>
    <row r="15228" spans="1:3" s="566" customFormat="1"/>
    <row r="15229" spans="1:3" s="566" customFormat="1"/>
    <row r="15230" spans="1:3" s="566" customFormat="1"/>
    <row r="15231" spans="1:3" s="566" customFormat="1"/>
    <row r="15232" spans="1:3" s="566" customFormat="1"/>
    <row r="15233" spans="1:3" s="566" customFormat="1"/>
    <row r="15234" spans="1:3" s="566" customFormat="1"/>
    <row r="15235" spans="1:3" s="566" customFormat="1"/>
    <row r="15236" spans="1:3" s="566" customFormat="1"/>
    <row r="15237" spans="1:3" s="566" customFormat="1"/>
    <row r="15238" spans="1:3" s="566" customFormat="1"/>
    <row r="15239" spans="1:3" s="566" customFormat="1"/>
    <row r="15240" spans="1:3" s="566" customFormat="1"/>
    <row r="15241" spans="1:3" s="566" customFormat="1"/>
    <row r="15242" spans="1:3" s="566" customFormat="1"/>
    <row r="15243" spans="1:3" s="566" customFormat="1"/>
    <row r="15244" spans="1:3" s="566" customFormat="1"/>
    <row r="15245" spans="1:3" s="566" customFormat="1"/>
    <row r="15246" spans="1:3" s="566" customFormat="1"/>
    <row r="15247" spans="1:3" s="566" customFormat="1"/>
    <row r="15248" spans="1:3" s="566" customFormat="1"/>
    <row r="15249" spans="1:3" s="566" customFormat="1"/>
    <row r="15250" spans="1:3" s="566" customFormat="1"/>
    <row r="15251" spans="1:3" s="566" customFormat="1"/>
    <row r="15252" spans="1:3" s="566" customFormat="1"/>
    <row r="15253" spans="1:3" s="566" customFormat="1"/>
    <row r="15254" spans="1:3" s="566" customFormat="1"/>
    <row r="15255" spans="1:3" s="566" customFormat="1"/>
    <row r="15256" spans="1:3" s="566" customFormat="1"/>
    <row r="15257" spans="1:3" s="566" customFormat="1"/>
    <row r="15258" spans="1:3" s="566" customFormat="1"/>
    <row r="15259" spans="1:3" s="566" customFormat="1"/>
    <row r="15260" spans="1:3" s="566" customFormat="1"/>
    <row r="15261" spans="1:3" s="566" customFormat="1"/>
    <row r="15262" spans="1:3" s="566" customFormat="1"/>
    <row r="15263" spans="1:3" s="566" customFormat="1"/>
    <row r="15264" spans="1:3" s="566" customFormat="1"/>
    <row r="15265" spans="1:3" s="566" customFormat="1"/>
    <row r="15266" spans="1:3" s="566" customFormat="1"/>
    <row r="15267" spans="1:3" s="566" customFormat="1"/>
    <row r="15268" spans="1:3" s="566" customFormat="1"/>
    <row r="15269" spans="1:3" s="566" customFormat="1"/>
    <row r="15270" spans="1:3" s="566" customFormat="1"/>
    <row r="15271" spans="1:3" s="566" customFormat="1"/>
    <row r="15272" spans="1:3" s="566" customFormat="1"/>
    <row r="15273" spans="1:3" s="566" customFormat="1"/>
    <row r="15274" spans="1:3" s="566" customFormat="1"/>
    <row r="15275" spans="1:3" s="566" customFormat="1"/>
    <row r="15276" spans="1:3" s="566" customFormat="1"/>
    <row r="15277" spans="1:3" s="566" customFormat="1"/>
    <row r="15278" spans="1:3" s="566" customFormat="1"/>
    <row r="15279" spans="1:3" s="566" customFormat="1"/>
    <row r="15280" spans="1:3" s="566" customFormat="1"/>
    <row r="15281" spans="1:3" s="566" customFormat="1"/>
    <row r="15282" spans="1:3" s="566" customFormat="1"/>
    <row r="15283" spans="1:3" s="566" customFormat="1"/>
    <row r="15284" spans="1:3" s="566" customFormat="1"/>
    <row r="15285" spans="1:3" s="566" customFormat="1"/>
    <row r="15286" spans="1:3" s="566" customFormat="1"/>
    <row r="15287" spans="1:3" s="566" customFormat="1"/>
    <row r="15288" spans="1:3" s="566" customFormat="1"/>
    <row r="15289" spans="1:3" s="566" customFormat="1"/>
    <row r="15290" spans="1:3" s="566" customFormat="1"/>
    <row r="15291" spans="1:3" s="566" customFormat="1"/>
    <row r="15292" spans="1:3" s="566" customFormat="1"/>
    <row r="15293" spans="1:3" s="566" customFormat="1"/>
    <row r="15294" spans="1:3" s="566" customFormat="1"/>
    <row r="15295" spans="1:3" s="566" customFormat="1"/>
    <row r="15296" spans="1:3" s="566" customFormat="1"/>
    <row r="15297" spans="1:3" s="566" customFormat="1"/>
    <row r="15298" spans="1:3" s="566" customFormat="1"/>
    <row r="15299" spans="1:3" s="566" customFormat="1"/>
    <row r="15300" spans="1:3" s="566" customFormat="1"/>
    <row r="15301" spans="1:3" s="566" customFormat="1"/>
    <row r="15302" spans="1:3" s="566" customFormat="1"/>
    <row r="15303" spans="1:3" s="566" customFormat="1"/>
    <row r="15304" spans="1:3" s="566" customFormat="1"/>
    <row r="15305" spans="1:3" s="566" customFormat="1"/>
    <row r="15306" spans="1:3" s="566" customFormat="1"/>
    <row r="15307" spans="1:3" s="566" customFormat="1"/>
    <row r="15308" spans="1:3" s="566" customFormat="1"/>
    <row r="15309" spans="1:3" s="566" customFormat="1"/>
    <row r="15310" spans="1:3" s="566" customFormat="1"/>
    <row r="15311" spans="1:3" s="566" customFormat="1"/>
    <row r="15312" spans="1:3" s="566" customFormat="1"/>
    <row r="15313" spans="1:3" s="566" customFormat="1"/>
    <row r="15314" spans="1:3" s="566" customFormat="1"/>
    <row r="15315" spans="1:3" s="566" customFormat="1"/>
    <row r="15316" spans="1:3" s="566" customFormat="1"/>
    <row r="15317" spans="1:3" s="566" customFormat="1"/>
    <row r="15318" spans="1:3" s="566" customFormat="1"/>
    <row r="15319" spans="1:3" s="566" customFormat="1"/>
    <row r="15320" spans="1:3" s="566" customFormat="1"/>
    <row r="15321" spans="1:3" s="566" customFormat="1"/>
    <row r="15322" spans="1:3" s="566" customFormat="1"/>
    <row r="15323" spans="1:3" s="566" customFormat="1"/>
    <row r="15324" spans="1:3" s="566" customFormat="1"/>
    <row r="15325" spans="1:3" s="566" customFormat="1"/>
    <row r="15326" spans="1:3" s="566" customFormat="1"/>
    <row r="15327" spans="1:3" s="566" customFormat="1"/>
    <row r="15328" spans="1:3" s="566" customFormat="1"/>
    <row r="15329" spans="1:3" s="566" customFormat="1"/>
    <row r="15330" spans="1:3" s="566" customFormat="1"/>
    <row r="15331" spans="1:3" s="566" customFormat="1"/>
    <row r="15332" spans="1:3" s="566" customFormat="1"/>
    <row r="15333" spans="1:3" s="566" customFormat="1"/>
    <row r="15334" spans="1:3" s="566" customFormat="1"/>
    <row r="15335" spans="1:3" s="566" customFormat="1"/>
    <row r="15336" spans="1:3" s="566" customFormat="1"/>
    <row r="15337" spans="1:3" s="566" customFormat="1"/>
    <row r="15338" spans="1:3" s="566" customFormat="1"/>
    <row r="15339" spans="1:3" s="566" customFormat="1"/>
    <row r="15340" spans="1:3" s="566" customFormat="1"/>
    <row r="15341" spans="1:3" s="566" customFormat="1"/>
    <row r="15342" spans="1:3" s="566" customFormat="1"/>
    <row r="15343" spans="1:3" s="566" customFormat="1"/>
    <row r="15344" spans="1:3" s="566" customFormat="1"/>
    <row r="15345" spans="1:3" s="566" customFormat="1"/>
    <row r="15346" spans="1:3" s="566" customFormat="1"/>
    <row r="15347" spans="1:3" s="566" customFormat="1"/>
    <row r="15348" spans="1:3" s="566" customFormat="1"/>
    <row r="15349" spans="1:3" s="566" customFormat="1"/>
    <row r="15350" spans="1:3" s="566" customFormat="1"/>
    <row r="15351" spans="1:3" s="566" customFormat="1"/>
    <row r="15352" spans="1:3" s="566" customFormat="1"/>
    <row r="15353" spans="1:3" s="566" customFormat="1"/>
    <row r="15354" spans="1:3" s="566" customFormat="1"/>
    <row r="15355" spans="1:3" s="566" customFormat="1"/>
    <row r="15356" spans="1:3" s="566" customFormat="1"/>
    <row r="15357" spans="1:3" s="566" customFormat="1"/>
    <row r="15358" spans="1:3" s="566" customFormat="1"/>
    <row r="15359" spans="1:3" s="566" customFormat="1"/>
    <row r="15360" spans="1:3" s="566" customFormat="1"/>
    <row r="15361" spans="1:3" s="566" customFormat="1"/>
    <row r="15362" spans="1:3" s="566" customFormat="1"/>
    <row r="15363" spans="1:3" s="566" customFormat="1"/>
    <row r="15364" spans="1:3" s="566" customFormat="1"/>
    <row r="15365" spans="1:3" s="566" customFormat="1"/>
    <row r="15366" spans="1:3" s="566" customFormat="1"/>
    <row r="15367" spans="1:3" s="566" customFormat="1"/>
    <row r="15368" spans="1:3" s="566" customFormat="1"/>
    <row r="15369" spans="1:3" s="566" customFormat="1"/>
    <row r="15370" spans="1:3" s="566" customFormat="1"/>
    <row r="15371" spans="1:3" s="566" customFormat="1"/>
    <row r="15372" spans="1:3" s="566" customFormat="1"/>
    <row r="15373" spans="1:3" s="566" customFormat="1"/>
    <row r="15374" spans="1:3" s="566" customFormat="1"/>
    <row r="15375" spans="1:3" s="566" customFormat="1"/>
    <row r="15376" spans="1:3" s="566" customFormat="1"/>
    <row r="15377" spans="1:3" s="566" customFormat="1"/>
    <row r="15378" spans="1:3" s="566" customFormat="1"/>
    <row r="15379" spans="1:3" s="566" customFormat="1"/>
    <row r="15380" spans="1:3" s="566" customFormat="1"/>
    <row r="15381" spans="1:3" s="566" customFormat="1"/>
    <row r="15382" spans="1:3" s="566" customFormat="1"/>
    <row r="15383" spans="1:3" s="566" customFormat="1"/>
    <row r="15384" spans="1:3" s="566" customFormat="1"/>
    <row r="15385" spans="1:3" s="566" customFormat="1"/>
    <row r="15386" spans="1:3" s="566" customFormat="1"/>
    <row r="15387" spans="1:3" s="566" customFormat="1"/>
    <row r="15388" spans="1:3" s="566" customFormat="1"/>
    <row r="15389" spans="1:3" s="566" customFormat="1"/>
    <row r="15390" spans="1:3" s="566" customFormat="1"/>
    <row r="15391" spans="1:3" s="566" customFormat="1"/>
    <row r="15392" spans="1:3" s="566" customFormat="1"/>
    <row r="15393" spans="1:3" s="566" customFormat="1"/>
    <row r="15394" spans="1:3" s="566" customFormat="1"/>
    <row r="15395" spans="1:3" s="566" customFormat="1"/>
    <row r="15396" spans="1:3" s="566" customFormat="1"/>
    <row r="15397" spans="1:3" s="566" customFormat="1"/>
    <row r="15398" spans="1:3" s="566" customFormat="1"/>
    <row r="15399" spans="1:3" s="566" customFormat="1"/>
    <row r="15400" spans="1:3" s="566" customFormat="1"/>
    <row r="15401" spans="1:3" s="566" customFormat="1"/>
    <row r="15402" spans="1:3" s="566" customFormat="1"/>
    <row r="15403" spans="1:3" s="566" customFormat="1"/>
    <row r="15404" spans="1:3" s="566" customFormat="1"/>
    <row r="15405" spans="1:3" s="566" customFormat="1"/>
    <row r="15406" spans="1:3" s="566" customFormat="1"/>
    <row r="15407" spans="1:3" s="566" customFormat="1"/>
    <row r="15408" spans="1:3" s="566" customFormat="1"/>
    <row r="15409" spans="1:3" s="566" customFormat="1"/>
    <row r="15410" spans="1:3" s="566" customFormat="1"/>
    <row r="15411" spans="1:3" s="566" customFormat="1"/>
    <row r="15412" spans="1:3" s="566" customFormat="1"/>
    <row r="15413" spans="1:3" s="566" customFormat="1"/>
    <row r="15414" spans="1:3" s="566" customFormat="1"/>
    <row r="15415" spans="1:3" s="566" customFormat="1"/>
    <row r="15416" spans="1:3" s="566" customFormat="1"/>
    <row r="15417" spans="1:3" s="566" customFormat="1"/>
    <row r="15418" spans="1:3" s="566" customFormat="1"/>
    <row r="15419" spans="1:3" s="566" customFormat="1"/>
    <row r="15420" spans="1:3" s="566" customFormat="1"/>
    <row r="15421" spans="1:3" s="566" customFormat="1"/>
    <row r="15422" spans="1:3" s="566" customFormat="1"/>
    <row r="15423" spans="1:3" s="566" customFormat="1"/>
    <row r="15424" spans="1:3" s="566" customFormat="1"/>
    <row r="15425" spans="1:3" s="566" customFormat="1"/>
    <row r="15426" spans="1:3" s="566" customFormat="1"/>
    <row r="15427" spans="1:3" s="566" customFormat="1"/>
    <row r="15428" spans="1:3" s="566" customFormat="1"/>
    <row r="15429" spans="1:3" s="566" customFormat="1"/>
    <row r="15430" spans="1:3" s="566" customFormat="1"/>
    <row r="15431" spans="1:3" s="566" customFormat="1"/>
    <row r="15432" spans="1:3" s="566" customFormat="1"/>
    <row r="15433" spans="1:3" s="566" customFormat="1"/>
    <row r="15434" spans="1:3" s="566" customFormat="1"/>
    <row r="15435" spans="1:3" s="566" customFormat="1"/>
    <row r="15436" spans="1:3" s="566" customFormat="1"/>
    <row r="15437" spans="1:3" s="566" customFormat="1"/>
    <row r="15438" spans="1:3" s="566" customFormat="1"/>
    <row r="15439" spans="1:3" s="566" customFormat="1"/>
    <row r="15440" spans="1:3" s="566" customFormat="1"/>
    <row r="15441" spans="1:3" s="566" customFormat="1"/>
    <row r="15442" spans="1:3" s="566" customFormat="1"/>
    <row r="15443" spans="1:3" s="566" customFormat="1"/>
    <row r="15444" spans="1:3" s="566" customFormat="1"/>
    <row r="15445" spans="1:3" s="566" customFormat="1"/>
    <row r="15446" spans="1:3" s="566" customFormat="1"/>
    <row r="15447" spans="1:3" s="566" customFormat="1"/>
    <row r="15448" spans="1:3" s="566" customFormat="1"/>
    <row r="15449" spans="1:3" s="566" customFormat="1"/>
    <row r="15450" spans="1:3" s="566" customFormat="1"/>
    <row r="15451" spans="1:3" s="566" customFormat="1"/>
    <row r="15452" spans="1:3" s="566" customFormat="1"/>
    <row r="15453" spans="1:3" s="566" customFormat="1"/>
    <row r="15454" spans="1:3" s="566" customFormat="1"/>
    <row r="15455" spans="1:3" s="566" customFormat="1"/>
    <row r="15456" spans="1:3" s="566" customFormat="1"/>
    <row r="15457" spans="1:3" s="566" customFormat="1"/>
    <row r="15458" spans="1:3" s="566" customFormat="1"/>
    <row r="15459" spans="1:3" s="566" customFormat="1"/>
    <row r="15460" spans="1:3" s="566" customFormat="1"/>
    <row r="15461" spans="1:3" s="566" customFormat="1"/>
    <row r="15462" spans="1:3" s="566" customFormat="1"/>
    <row r="15463" spans="1:3" s="566" customFormat="1"/>
    <row r="15464" spans="1:3" s="566" customFormat="1"/>
    <row r="15465" spans="1:3" s="566" customFormat="1"/>
    <row r="15466" spans="1:3" s="566" customFormat="1"/>
    <row r="15467" spans="1:3" s="566" customFormat="1"/>
    <row r="15468" spans="1:3" s="566" customFormat="1"/>
    <row r="15469" spans="1:3" s="566" customFormat="1"/>
    <row r="15470" spans="1:3" s="566" customFormat="1"/>
    <row r="15471" spans="1:3" s="566" customFormat="1"/>
    <row r="15472" spans="1:3" s="566" customFormat="1"/>
    <row r="15473" spans="1:3" s="566" customFormat="1"/>
    <row r="15474" spans="1:3" s="566" customFormat="1"/>
    <row r="15475" spans="1:3" s="566" customFormat="1"/>
    <row r="15476" spans="1:3" s="566" customFormat="1"/>
    <row r="15477" spans="1:3" s="566" customFormat="1"/>
    <row r="15478" spans="1:3" s="566" customFormat="1"/>
    <row r="15479" spans="1:3" s="566" customFormat="1"/>
    <row r="15480" spans="1:3" s="566" customFormat="1"/>
    <row r="15481" spans="1:3" s="566" customFormat="1"/>
    <row r="15482" spans="1:3" s="566" customFormat="1"/>
    <row r="15483" spans="1:3" s="566" customFormat="1"/>
    <row r="15484" spans="1:3" s="566" customFormat="1"/>
    <row r="15485" spans="1:3" s="566" customFormat="1"/>
    <row r="15486" spans="1:3" s="566" customFormat="1"/>
    <row r="15487" spans="1:3" s="566" customFormat="1"/>
    <row r="15488" spans="1:3" s="566" customFormat="1"/>
    <row r="15489" spans="1:3" s="566" customFormat="1"/>
    <row r="15490" spans="1:3" s="566" customFormat="1"/>
    <row r="15491" spans="1:3" s="566" customFormat="1"/>
    <row r="15492" spans="1:3" s="566" customFormat="1"/>
    <row r="15493" spans="1:3" s="566" customFormat="1"/>
    <row r="15494" spans="1:3" s="566" customFormat="1"/>
    <row r="15495" spans="1:3" s="566" customFormat="1"/>
    <row r="15496" spans="1:3" s="566" customFormat="1"/>
    <row r="15497" spans="1:3" s="566" customFormat="1"/>
    <row r="15498" spans="1:3" s="566" customFormat="1"/>
    <row r="15499" spans="1:3" s="566" customFormat="1"/>
    <row r="15500" spans="1:3" s="566" customFormat="1"/>
    <row r="15501" spans="1:3" s="566" customFormat="1"/>
    <row r="15502" spans="1:3" s="566" customFormat="1"/>
    <row r="15503" spans="1:3" s="566" customFormat="1"/>
    <row r="15504" spans="1:3" s="566" customFormat="1"/>
    <row r="15505" spans="1:3" s="566" customFormat="1"/>
    <row r="15506" spans="1:3" s="566" customFormat="1"/>
    <row r="15507" spans="1:3" s="566" customFormat="1"/>
    <row r="15508" spans="1:3" s="566" customFormat="1"/>
    <row r="15509" spans="1:3" s="566" customFormat="1"/>
    <row r="15510" spans="1:3" s="566" customFormat="1"/>
    <row r="15511" spans="1:3" s="566" customFormat="1"/>
    <row r="15512" spans="1:3" s="566" customFormat="1"/>
    <row r="15513" spans="1:3" s="566" customFormat="1"/>
    <row r="15514" spans="1:3" s="566" customFormat="1"/>
    <row r="15515" spans="1:3" s="566" customFormat="1"/>
    <row r="15516" spans="1:3" s="566" customFormat="1"/>
    <row r="15517" spans="1:3" s="566" customFormat="1"/>
    <row r="15518" spans="1:3" s="566" customFormat="1"/>
    <row r="15519" spans="1:3" s="566" customFormat="1"/>
    <row r="15520" spans="1:3" s="566" customFormat="1"/>
    <row r="15521" spans="1:3" s="566" customFormat="1"/>
    <row r="15522" spans="1:3" s="566" customFormat="1"/>
    <row r="15523" spans="1:3" s="566" customFormat="1"/>
    <row r="15524" spans="1:3" s="566" customFormat="1"/>
    <row r="15525" spans="1:3" s="566" customFormat="1"/>
    <row r="15526" spans="1:3" s="566" customFormat="1"/>
    <row r="15527" spans="1:3" s="566" customFormat="1"/>
    <row r="15528" spans="1:3" s="566" customFormat="1"/>
    <row r="15529" spans="1:3" s="566" customFormat="1"/>
    <row r="15530" spans="1:3" s="566" customFormat="1"/>
    <row r="15531" spans="1:3" s="566" customFormat="1"/>
    <row r="15532" spans="1:3" s="566" customFormat="1"/>
    <row r="15533" spans="1:3" s="566" customFormat="1"/>
    <row r="15534" spans="1:3" s="566" customFormat="1"/>
    <row r="15535" spans="1:3" s="566" customFormat="1"/>
    <row r="15536" spans="1:3" s="566" customFormat="1"/>
    <row r="15537" spans="1:3" s="566" customFormat="1"/>
    <row r="15538" spans="1:3" s="566" customFormat="1"/>
    <row r="15539" spans="1:3" s="566" customFormat="1"/>
    <row r="15540" spans="1:3" s="566" customFormat="1"/>
    <row r="15541" spans="1:3" s="566" customFormat="1"/>
    <row r="15542" spans="1:3" s="566" customFormat="1"/>
    <row r="15543" spans="1:3" s="566" customFormat="1"/>
    <row r="15544" spans="1:3" s="566" customFormat="1"/>
    <row r="15545" spans="1:3" s="566" customFormat="1"/>
    <row r="15546" spans="1:3" s="566" customFormat="1"/>
    <row r="15547" spans="1:3" s="566" customFormat="1"/>
    <row r="15548" spans="1:3" s="566" customFormat="1"/>
    <row r="15549" spans="1:3" s="566" customFormat="1"/>
    <row r="15550" spans="1:3" s="566" customFormat="1"/>
    <row r="15551" spans="1:3" s="566" customFormat="1"/>
    <row r="15552" spans="1:3" s="566" customFormat="1"/>
    <row r="15553" spans="1:3" s="566" customFormat="1"/>
    <row r="15554" spans="1:3" s="566" customFormat="1"/>
    <row r="15555" spans="1:3" s="566" customFormat="1"/>
    <row r="15556" spans="1:3" s="566" customFormat="1"/>
    <row r="15557" spans="1:3" s="566" customFormat="1"/>
    <row r="15558" spans="1:3" s="566" customFormat="1"/>
    <row r="15559" spans="1:3" s="566" customFormat="1"/>
    <row r="15560" spans="1:3" s="566" customFormat="1"/>
    <row r="15561" spans="1:3" s="566" customFormat="1"/>
    <row r="15562" spans="1:3" s="566" customFormat="1"/>
    <row r="15563" spans="1:3" s="566" customFormat="1"/>
    <row r="15564" spans="1:3" s="566" customFormat="1"/>
    <row r="15565" spans="1:3" s="566" customFormat="1"/>
    <row r="15566" spans="1:3" s="566" customFormat="1"/>
    <row r="15567" spans="1:3" s="566" customFormat="1"/>
    <row r="15568" spans="1:3" s="566" customFormat="1"/>
    <row r="15569" spans="1:3" s="566" customFormat="1"/>
    <row r="15570" spans="1:3" s="566" customFormat="1"/>
    <row r="15571" spans="1:3" s="566" customFormat="1"/>
    <row r="15572" spans="1:3" s="566" customFormat="1"/>
    <row r="15573" spans="1:3" s="566" customFormat="1"/>
    <row r="15574" spans="1:3" s="566" customFormat="1"/>
    <row r="15575" spans="1:3" s="566" customFormat="1"/>
    <row r="15576" spans="1:3" s="566" customFormat="1"/>
    <row r="15577" spans="1:3" s="566" customFormat="1"/>
    <row r="15578" spans="1:3" s="566" customFormat="1"/>
    <row r="15579" spans="1:3" s="566" customFormat="1"/>
    <row r="15580" spans="1:3" s="566" customFormat="1"/>
    <row r="15581" spans="1:3" s="566" customFormat="1"/>
    <row r="15582" spans="1:3" s="566" customFormat="1"/>
    <row r="15583" spans="1:3" s="566" customFormat="1"/>
    <row r="15584" spans="1:3" s="566" customFormat="1"/>
    <row r="15585" spans="1:3" s="566" customFormat="1"/>
    <row r="15586" spans="1:3" s="566" customFormat="1"/>
    <row r="15587" spans="1:3" s="566" customFormat="1"/>
    <row r="15588" spans="1:3" s="566" customFormat="1"/>
    <row r="15589" spans="1:3" s="566" customFormat="1"/>
    <row r="15590" spans="1:3" s="566" customFormat="1"/>
    <row r="15591" spans="1:3" s="566" customFormat="1"/>
    <row r="15592" spans="1:3" s="566" customFormat="1"/>
    <row r="15593" spans="1:3" s="566" customFormat="1"/>
    <row r="15594" spans="1:3" s="566" customFormat="1"/>
    <row r="15595" spans="1:3" s="566" customFormat="1"/>
    <row r="15596" spans="1:3" s="566" customFormat="1"/>
    <row r="15597" spans="1:3" s="566" customFormat="1"/>
    <row r="15598" spans="1:3" s="566" customFormat="1"/>
    <row r="15599" spans="1:3" s="566" customFormat="1"/>
    <row r="15600" spans="1:3" s="566" customFormat="1"/>
    <row r="15601" spans="1:3" s="566" customFormat="1"/>
    <row r="15602" spans="1:3" s="566" customFormat="1"/>
    <row r="15603" spans="1:3" s="566" customFormat="1"/>
    <row r="15604" spans="1:3" s="566" customFormat="1"/>
    <row r="15605" spans="1:3" s="566" customFormat="1"/>
    <row r="15606" spans="1:3" s="566" customFormat="1"/>
    <row r="15607" spans="1:3" s="566" customFormat="1"/>
    <row r="15608" spans="1:3" s="566" customFormat="1"/>
    <row r="15609" spans="1:3" s="566" customFormat="1"/>
    <row r="15610" spans="1:3" s="566" customFormat="1"/>
    <row r="15611" spans="1:3" s="566" customFormat="1"/>
    <row r="15612" spans="1:3" s="566" customFormat="1"/>
    <row r="15613" spans="1:3" s="566" customFormat="1"/>
    <row r="15614" spans="1:3" s="566" customFormat="1"/>
    <row r="15615" spans="1:3" s="566" customFormat="1"/>
    <row r="15616" spans="1:3" s="566" customFormat="1"/>
    <row r="15617" spans="1:3" s="566" customFormat="1"/>
    <row r="15618" spans="1:3" s="566" customFormat="1"/>
    <row r="15619" spans="1:3" s="566" customFormat="1"/>
    <row r="15620" spans="1:3" s="566" customFormat="1"/>
    <row r="15621" spans="1:3" s="566" customFormat="1"/>
    <row r="15622" spans="1:3" s="566" customFormat="1"/>
    <row r="15623" spans="1:3" s="566" customFormat="1"/>
    <row r="15624" spans="1:3" s="566" customFormat="1"/>
    <row r="15625" spans="1:3" s="566" customFormat="1"/>
    <row r="15626" spans="1:3" s="566" customFormat="1"/>
    <row r="15627" spans="1:3" s="566" customFormat="1"/>
    <row r="15628" spans="1:3" s="566" customFormat="1"/>
    <row r="15629" spans="1:3" s="566" customFormat="1"/>
    <row r="15630" spans="1:3" s="566" customFormat="1"/>
    <row r="15631" spans="1:3" s="566" customFormat="1"/>
    <row r="15632" spans="1:3" s="566" customFormat="1"/>
    <row r="15633" spans="1:3" s="566" customFormat="1"/>
    <row r="15634" spans="1:3" s="566" customFormat="1"/>
    <row r="15635" spans="1:3" s="566" customFormat="1"/>
    <row r="15636" spans="1:3" s="566" customFormat="1"/>
    <row r="15637" spans="1:3" s="566" customFormat="1"/>
    <row r="15638" spans="1:3" s="566" customFormat="1"/>
    <row r="15639" spans="1:3" s="566" customFormat="1"/>
    <row r="15640" spans="1:3" s="566" customFormat="1"/>
    <row r="15641" spans="1:3" s="566" customFormat="1"/>
    <row r="15642" spans="1:3" s="566" customFormat="1"/>
    <row r="15643" spans="1:3" s="566" customFormat="1"/>
    <row r="15644" spans="1:3" s="566" customFormat="1"/>
    <row r="15645" spans="1:3" s="566" customFormat="1"/>
    <row r="15646" spans="1:3" s="566" customFormat="1"/>
    <row r="15647" spans="1:3" s="566" customFormat="1"/>
    <row r="15648" spans="1:3" s="566" customFormat="1"/>
    <row r="15649" spans="1:3" s="566" customFormat="1"/>
    <row r="15650" spans="1:3" s="566" customFormat="1"/>
    <row r="15651" spans="1:3" s="566" customFormat="1"/>
    <row r="15652" spans="1:3" s="566" customFormat="1"/>
    <row r="15653" spans="1:3" s="566" customFormat="1"/>
    <row r="15654" spans="1:3" s="566" customFormat="1"/>
    <row r="15655" spans="1:3" s="566" customFormat="1"/>
    <row r="15656" spans="1:3" s="566" customFormat="1"/>
    <row r="15657" spans="1:3" s="566" customFormat="1"/>
    <row r="15658" spans="1:3" s="566" customFormat="1"/>
    <row r="15659" spans="1:3" s="566" customFormat="1"/>
    <row r="15660" spans="1:3" s="566" customFormat="1"/>
    <row r="15661" spans="1:3" s="566" customFormat="1"/>
    <row r="15662" spans="1:3" s="566" customFormat="1"/>
    <row r="15663" spans="1:3" s="566" customFormat="1"/>
    <row r="15664" spans="1:3" s="566" customFormat="1"/>
    <row r="15665" spans="1:3" s="566" customFormat="1"/>
    <row r="15666" spans="1:3" s="566" customFormat="1"/>
    <row r="15667" spans="1:3" s="566" customFormat="1"/>
    <row r="15668" spans="1:3" s="566" customFormat="1"/>
    <row r="15669" spans="1:3" s="566" customFormat="1"/>
    <row r="15670" spans="1:3" s="566" customFormat="1"/>
    <row r="15671" spans="1:3" s="566" customFormat="1"/>
    <row r="15672" spans="1:3" s="566" customFormat="1"/>
    <row r="15673" spans="1:3" s="566" customFormat="1"/>
    <row r="15674" spans="1:3" s="566" customFormat="1"/>
    <row r="15675" spans="1:3" s="566" customFormat="1"/>
    <row r="15676" spans="1:3" s="566" customFormat="1"/>
    <row r="15677" spans="1:3" s="566" customFormat="1"/>
    <row r="15678" spans="1:3" s="566" customFormat="1"/>
    <row r="15679" spans="1:3" s="566" customFormat="1"/>
    <row r="15680" spans="1:3" s="566" customFormat="1"/>
    <row r="15681" spans="1:3" s="566" customFormat="1"/>
    <row r="15682" spans="1:3" s="566" customFormat="1"/>
    <row r="15683" spans="1:3" s="566" customFormat="1"/>
    <row r="15684" spans="1:3" s="566" customFormat="1"/>
    <row r="15685" spans="1:3" s="566" customFormat="1"/>
    <row r="15686" spans="1:3" s="566" customFormat="1"/>
    <row r="15687" spans="1:3" s="566" customFormat="1"/>
    <row r="15688" spans="1:3" s="566" customFormat="1"/>
    <row r="15689" spans="1:3" s="566" customFormat="1"/>
    <row r="15690" spans="1:3" s="566" customFormat="1"/>
    <row r="15691" spans="1:3" s="566" customFormat="1"/>
    <row r="15692" spans="1:3" s="566" customFormat="1"/>
    <row r="15693" spans="1:3" s="566" customFormat="1"/>
    <row r="15694" spans="1:3" s="566" customFormat="1"/>
    <row r="15695" spans="1:3" s="566" customFormat="1"/>
    <row r="15696" spans="1:3" s="566" customFormat="1"/>
    <row r="15697" spans="1:3" s="566" customFormat="1"/>
    <row r="15698" spans="1:3" s="566" customFormat="1"/>
    <row r="15699" spans="1:3" s="566" customFormat="1"/>
    <row r="15700" spans="1:3" s="566" customFormat="1"/>
    <row r="15701" spans="1:3" s="566" customFormat="1"/>
    <row r="15702" spans="1:3" s="566" customFormat="1"/>
    <row r="15703" spans="1:3" s="566" customFormat="1"/>
    <row r="15704" spans="1:3" s="566" customFormat="1"/>
    <row r="15705" spans="1:3" s="566" customFormat="1"/>
    <row r="15706" spans="1:3" s="566" customFormat="1"/>
    <row r="15707" spans="1:3" s="566" customFormat="1"/>
    <row r="15708" spans="1:3" s="566" customFormat="1"/>
    <row r="15709" spans="1:3" s="566" customFormat="1"/>
    <row r="15710" spans="1:3" s="566" customFormat="1"/>
    <row r="15711" spans="1:3" s="566" customFormat="1"/>
    <row r="15712" spans="1:3" s="566" customFormat="1"/>
    <row r="15713" spans="1:3" s="566" customFormat="1"/>
    <row r="15714" spans="1:3" s="566" customFormat="1"/>
    <row r="15715" spans="1:3" s="566" customFormat="1"/>
    <row r="15716" spans="1:3" s="566" customFormat="1"/>
    <row r="15717" spans="1:3" s="566" customFormat="1"/>
    <row r="15718" spans="1:3" s="566" customFormat="1"/>
    <row r="15719" spans="1:3" s="566" customFormat="1"/>
    <row r="15720" spans="1:3" s="566" customFormat="1"/>
    <row r="15721" spans="1:3" s="566" customFormat="1"/>
    <row r="15722" spans="1:3" s="566" customFormat="1"/>
    <row r="15723" spans="1:3" s="566" customFormat="1"/>
    <row r="15724" spans="1:3" s="566" customFormat="1"/>
    <row r="15725" spans="1:3" s="566" customFormat="1"/>
    <row r="15726" spans="1:3" s="566" customFormat="1"/>
    <row r="15727" spans="1:3" s="566" customFormat="1"/>
    <row r="15728" spans="1:3" s="566" customFormat="1"/>
    <row r="15729" spans="1:3" s="566" customFormat="1"/>
    <row r="15730" spans="1:3" s="566" customFormat="1"/>
    <row r="15731" spans="1:3" s="566" customFormat="1"/>
    <row r="15732" spans="1:3" s="566" customFormat="1"/>
    <row r="15733" spans="1:3" s="566" customFormat="1"/>
    <row r="15734" spans="1:3" s="566" customFormat="1"/>
    <row r="15735" spans="1:3" s="566" customFormat="1"/>
    <row r="15736" spans="1:3" s="566" customFormat="1"/>
    <row r="15737" spans="1:3" s="566" customFormat="1"/>
    <row r="15738" spans="1:3" s="566" customFormat="1"/>
    <row r="15739" spans="1:3" s="566" customFormat="1"/>
    <row r="15740" spans="1:3" s="566" customFormat="1"/>
    <row r="15741" spans="1:3" s="566" customFormat="1"/>
    <row r="15742" spans="1:3" s="566" customFormat="1"/>
    <row r="15743" spans="1:3" s="566" customFormat="1"/>
    <row r="15744" spans="1:3" s="566" customFormat="1"/>
    <row r="15745" spans="1:3" s="566" customFormat="1"/>
    <row r="15746" spans="1:3" s="566" customFormat="1"/>
    <row r="15747" spans="1:3" s="566" customFormat="1"/>
    <row r="15748" spans="1:3" s="566" customFormat="1"/>
    <row r="15749" spans="1:3" s="566" customFormat="1"/>
    <row r="15750" spans="1:3" s="566" customFormat="1"/>
    <row r="15751" spans="1:3" s="566" customFormat="1"/>
    <row r="15752" spans="1:3" s="566" customFormat="1"/>
    <row r="15753" spans="1:3" s="566" customFormat="1"/>
    <row r="15754" spans="1:3" s="566" customFormat="1"/>
    <row r="15755" spans="1:3" s="566" customFormat="1"/>
    <row r="15756" spans="1:3" s="566" customFormat="1"/>
    <row r="15757" spans="1:3" s="566" customFormat="1"/>
    <row r="15758" spans="1:3" s="566" customFormat="1"/>
    <row r="15759" spans="1:3" s="566" customFormat="1"/>
    <row r="15760" spans="1:3" s="566" customFormat="1"/>
    <row r="15761" spans="1:3" s="566" customFormat="1"/>
    <row r="15762" spans="1:3" s="566" customFormat="1"/>
    <row r="15763" spans="1:3" s="566" customFormat="1"/>
    <row r="15764" spans="1:3" s="566" customFormat="1"/>
    <row r="15765" spans="1:3" s="566" customFormat="1"/>
    <row r="15766" spans="1:3" s="566" customFormat="1"/>
    <row r="15767" spans="1:3" s="566" customFormat="1"/>
    <row r="15768" spans="1:3" s="566" customFormat="1"/>
    <row r="15769" spans="1:3" s="566" customFormat="1"/>
    <row r="15770" spans="1:3" s="566" customFormat="1"/>
    <row r="15771" spans="1:3" s="566" customFormat="1"/>
    <row r="15772" spans="1:3" s="566" customFormat="1"/>
    <row r="15773" spans="1:3" s="566" customFormat="1"/>
    <row r="15774" spans="1:3" s="566" customFormat="1"/>
    <row r="15775" spans="1:3" s="566" customFormat="1"/>
    <row r="15776" spans="1:3" s="566" customFormat="1"/>
    <row r="15777" spans="1:3" s="566" customFormat="1"/>
    <row r="15778" spans="1:3" s="566" customFormat="1"/>
    <row r="15779" spans="1:3" s="566" customFormat="1"/>
    <row r="15780" spans="1:3" s="566" customFormat="1"/>
    <row r="15781" spans="1:3" s="566" customFormat="1"/>
    <row r="15782" spans="1:3" s="566" customFormat="1"/>
    <row r="15783" spans="1:3" s="566" customFormat="1"/>
    <row r="15784" spans="1:3" s="566" customFormat="1"/>
    <row r="15785" spans="1:3" s="566" customFormat="1"/>
    <row r="15786" spans="1:3" s="566" customFormat="1"/>
    <row r="15787" spans="1:3" s="566" customFormat="1"/>
    <row r="15788" spans="1:3" s="566" customFormat="1"/>
    <row r="15789" spans="1:3" s="566" customFormat="1"/>
    <row r="15790" spans="1:3" s="566" customFormat="1"/>
    <row r="15791" spans="1:3" s="566" customFormat="1"/>
    <row r="15792" spans="1:3" s="566" customFormat="1"/>
    <row r="15793" spans="1:3" s="566" customFormat="1"/>
    <row r="15794" spans="1:3" s="566" customFormat="1"/>
    <row r="15795" spans="1:3" s="566" customFormat="1"/>
    <row r="15796" spans="1:3" s="566" customFormat="1"/>
    <row r="15797" spans="1:3" s="566" customFormat="1"/>
    <row r="15798" spans="1:3" s="566" customFormat="1"/>
    <row r="15799" spans="1:3" s="566" customFormat="1"/>
    <row r="15800" spans="1:3" s="566" customFormat="1"/>
    <row r="15801" spans="1:3" s="566" customFormat="1"/>
    <row r="15802" spans="1:3" s="566" customFormat="1"/>
    <row r="15803" spans="1:3" s="566" customFormat="1"/>
    <row r="15804" spans="1:3" s="566" customFormat="1"/>
    <row r="15805" spans="1:3" s="566" customFormat="1"/>
    <row r="15806" spans="1:3" s="566" customFormat="1"/>
    <row r="15807" spans="1:3" s="566" customFormat="1"/>
    <row r="15808" spans="1:3" s="566" customFormat="1"/>
    <row r="15809" spans="1:3" s="566" customFormat="1"/>
    <row r="15810" spans="1:3" s="566" customFormat="1"/>
    <row r="15811" spans="1:3" s="566" customFormat="1"/>
    <row r="15812" spans="1:3" s="566" customFormat="1"/>
    <row r="15813" spans="1:3" s="566" customFormat="1"/>
    <row r="15814" spans="1:3" s="566" customFormat="1"/>
    <row r="15815" spans="1:3" s="566" customFormat="1"/>
    <row r="15816" spans="1:3" s="566" customFormat="1"/>
    <row r="15817" spans="1:3" s="566" customFormat="1"/>
    <row r="15818" spans="1:3" s="566" customFormat="1"/>
    <row r="15819" spans="1:3" s="566" customFormat="1"/>
    <row r="15820" spans="1:3" s="566" customFormat="1"/>
    <row r="15821" spans="1:3" s="566" customFormat="1"/>
    <row r="15822" spans="1:3" s="566" customFormat="1"/>
    <row r="15823" spans="1:3" s="566" customFormat="1"/>
    <row r="15824" spans="1:3" s="566" customFormat="1"/>
    <row r="15825" spans="1:3" s="566" customFormat="1"/>
    <row r="15826" spans="1:3" s="566" customFormat="1"/>
    <row r="15827" spans="1:3" s="566" customFormat="1"/>
    <row r="15828" spans="1:3" s="566" customFormat="1"/>
    <row r="15829" spans="1:3" s="566" customFormat="1"/>
    <row r="15830" spans="1:3" s="566" customFormat="1"/>
    <row r="15831" spans="1:3" s="566" customFormat="1"/>
    <row r="15832" spans="1:3" s="566" customFormat="1"/>
    <row r="15833" spans="1:3" s="566" customFormat="1"/>
    <row r="15834" spans="1:3" s="566" customFormat="1"/>
    <row r="15835" spans="1:3" s="566" customFormat="1"/>
    <row r="15836" spans="1:3" s="566" customFormat="1"/>
    <row r="15837" spans="1:3" s="566" customFormat="1"/>
    <row r="15838" spans="1:3" s="566" customFormat="1"/>
    <row r="15839" spans="1:3" s="566" customFormat="1"/>
    <row r="15840" spans="1:3" s="566" customFormat="1"/>
    <row r="15841" spans="1:3" s="566" customFormat="1"/>
    <row r="15842" spans="1:3" s="566" customFormat="1"/>
    <row r="15843" spans="1:3" s="566" customFormat="1"/>
    <row r="15844" spans="1:3" s="566" customFormat="1"/>
    <row r="15845" spans="1:3" s="566" customFormat="1"/>
    <row r="15846" spans="1:3" s="566" customFormat="1"/>
    <row r="15847" spans="1:3" s="566" customFormat="1"/>
    <row r="15848" spans="1:3" s="566" customFormat="1"/>
    <row r="15849" spans="1:3" s="566" customFormat="1"/>
    <row r="15850" spans="1:3" s="566" customFormat="1"/>
    <row r="15851" spans="1:3" s="566" customFormat="1"/>
    <row r="15852" spans="1:3" s="566" customFormat="1"/>
    <row r="15853" spans="1:3" s="566" customFormat="1"/>
    <row r="15854" spans="1:3" s="566" customFormat="1"/>
    <row r="15855" spans="1:3" s="566" customFormat="1"/>
    <row r="15856" spans="1:3" s="566" customFormat="1"/>
    <row r="15857" spans="1:3" s="566" customFormat="1"/>
    <row r="15858" spans="1:3" s="566" customFormat="1"/>
    <row r="15859" spans="1:3" s="566" customFormat="1"/>
    <row r="15860" spans="1:3" s="566" customFormat="1"/>
    <row r="15861" spans="1:3" s="566" customFormat="1"/>
    <row r="15862" spans="1:3" s="566" customFormat="1"/>
    <row r="15863" spans="1:3" s="566" customFormat="1"/>
    <row r="15864" spans="1:3" s="566" customFormat="1"/>
    <row r="15865" spans="1:3" s="566" customFormat="1"/>
    <row r="15866" spans="1:3" s="566" customFormat="1"/>
    <row r="15867" spans="1:3" s="566" customFormat="1"/>
    <row r="15868" spans="1:3" s="566" customFormat="1"/>
    <row r="15869" spans="1:3" s="566" customFormat="1"/>
    <row r="15870" spans="1:3" s="566" customFormat="1"/>
    <row r="15871" spans="1:3" s="566" customFormat="1"/>
    <row r="15872" spans="1:3" s="566" customFormat="1"/>
    <row r="15873" spans="1:3" s="566" customFormat="1"/>
    <row r="15874" spans="1:3" s="566" customFormat="1"/>
    <row r="15875" spans="1:3" s="566" customFormat="1"/>
    <row r="15876" spans="1:3" s="566" customFormat="1"/>
    <row r="15877" spans="1:3" s="566" customFormat="1"/>
    <row r="15878" spans="1:3" s="566" customFormat="1"/>
    <row r="15879" spans="1:3" s="566" customFormat="1"/>
    <row r="15880" spans="1:3" s="566" customFormat="1"/>
    <row r="15881" spans="1:3" s="566" customFormat="1"/>
    <row r="15882" spans="1:3" s="566" customFormat="1"/>
    <row r="15883" spans="1:3" s="566" customFormat="1"/>
    <row r="15884" spans="1:3" s="566" customFormat="1"/>
    <row r="15885" spans="1:3" s="566" customFormat="1"/>
    <row r="15886" spans="1:3" s="566" customFormat="1"/>
    <row r="15887" spans="1:3" s="566" customFormat="1"/>
    <row r="15888" spans="1:3" s="566" customFormat="1"/>
    <row r="15889" spans="1:3" s="566" customFormat="1"/>
    <row r="15890" spans="1:3" s="566" customFormat="1"/>
    <row r="15891" spans="1:3" s="566" customFormat="1"/>
    <row r="15892" spans="1:3" s="566" customFormat="1"/>
    <row r="15893" spans="1:3" s="566" customFormat="1"/>
    <row r="15894" spans="1:3" s="566" customFormat="1"/>
    <row r="15895" spans="1:3" s="566" customFormat="1"/>
    <row r="15896" spans="1:3" s="566" customFormat="1"/>
    <row r="15897" spans="1:3" s="566" customFormat="1"/>
    <row r="15898" spans="1:3" s="566" customFormat="1"/>
    <row r="15899" spans="1:3" s="566" customFormat="1"/>
    <row r="15900" spans="1:3" s="566" customFormat="1"/>
    <row r="15901" spans="1:3" s="566" customFormat="1"/>
    <row r="15902" spans="1:3" s="566" customFormat="1"/>
    <row r="15903" spans="1:3" s="566" customFormat="1"/>
    <row r="15904" spans="1:3" s="566" customFormat="1"/>
    <row r="15905" spans="1:3" s="566" customFormat="1"/>
    <row r="15906" spans="1:3" s="566" customFormat="1"/>
    <row r="15907" spans="1:3" s="566" customFormat="1"/>
    <row r="15908" spans="1:3" s="566" customFormat="1"/>
    <row r="15909" spans="1:3" s="566" customFormat="1"/>
    <row r="15910" spans="1:3" s="566" customFormat="1"/>
    <row r="15911" spans="1:3" s="566" customFormat="1"/>
    <row r="15912" spans="1:3" s="566" customFormat="1"/>
    <row r="15913" spans="1:3" s="566" customFormat="1"/>
    <row r="15914" spans="1:3" s="566" customFormat="1"/>
    <row r="15915" spans="1:3" s="566" customFormat="1"/>
    <row r="15916" spans="1:3" s="566" customFormat="1"/>
    <row r="15917" spans="1:3" s="566" customFormat="1"/>
    <row r="15918" spans="1:3" s="566" customFormat="1"/>
    <row r="15919" spans="1:3" s="566" customFormat="1"/>
    <row r="15920" spans="1:3" s="566" customFormat="1"/>
    <row r="15921" spans="1:3" s="566" customFormat="1"/>
    <row r="15922" spans="1:3" s="566" customFormat="1"/>
    <row r="15923" spans="1:3" s="566" customFormat="1"/>
    <row r="15924" spans="1:3" s="566" customFormat="1"/>
    <row r="15925" spans="1:3" s="566" customFormat="1"/>
    <row r="15926" spans="1:3" s="566" customFormat="1"/>
    <row r="15927" spans="1:3" s="566" customFormat="1"/>
    <row r="15928" spans="1:3" s="566" customFormat="1"/>
    <row r="15929" spans="1:3" s="566" customFormat="1"/>
    <row r="15930" spans="1:3" s="566" customFormat="1"/>
    <row r="15931" spans="1:3" s="566" customFormat="1"/>
    <row r="15932" spans="1:3" s="566" customFormat="1"/>
    <row r="15933" spans="1:3" s="566" customFormat="1"/>
    <row r="15934" spans="1:3" s="566" customFormat="1"/>
    <row r="15935" spans="1:3" s="566" customFormat="1"/>
    <row r="15936" spans="1:3" s="566" customFormat="1"/>
    <row r="15937" spans="1:3" s="566" customFormat="1"/>
    <row r="15938" spans="1:3" s="566" customFormat="1"/>
    <row r="15939" spans="1:3" s="566" customFormat="1"/>
    <row r="15940" spans="1:3" s="566" customFormat="1"/>
    <row r="15941" spans="1:3" s="566" customFormat="1"/>
    <row r="15942" spans="1:3" s="566" customFormat="1"/>
    <row r="15943" spans="1:3" s="566" customFormat="1"/>
    <row r="15944" spans="1:3" s="566" customFormat="1"/>
    <row r="15945" spans="1:3" s="566" customFormat="1"/>
    <row r="15946" spans="1:3" s="566" customFormat="1"/>
    <row r="15947" spans="1:3" s="566" customFormat="1"/>
    <row r="15948" spans="1:3" s="566" customFormat="1"/>
    <row r="15949" spans="1:3" s="566" customFormat="1"/>
    <row r="15950" spans="1:3" s="566" customFormat="1"/>
    <row r="15951" spans="1:3" s="566" customFormat="1"/>
    <row r="15952" spans="1:3" s="566" customFormat="1"/>
    <row r="15953" spans="1:3" s="566" customFormat="1"/>
    <row r="15954" spans="1:3" s="566" customFormat="1"/>
    <row r="15955" spans="1:3" s="566" customFormat="1"/>
    <row r="15956" spans="1:3" s="566" customFormat="1"/>
    <row r="15957" spans="1:3" s="566" customFormat="1"/>
    <row r="15958" spans="1:3" s="566" customFormat="1"/>
    <row r="15959" spans="1:3" s="566" customFormat="1"/>
    <row r="15960" spans="1:3" s="566" customFormat="1"/>
    <row r="15961" spans="1:3" s="566" customFormat="1"/>
    <row r="15962" spans="1:3" s="566" customFormat="1"/>
    <row r="15963" spans="1:3" s="566" customFormat="1"/>
    <row r="15964" spans="1:3" s="566" customFormat="1"/>
    <row r="15965" spans="1:3" s="566" customFormat="1"/>
    <row r="15966" spans="1:3" s="566" customFormat="1"/>
    <row r="15967" spans="1:3" s="566" customFormat="1"/>
    <row r="15968" spans="1:3" s="566" customFormat="1"/>
    <row r="15969" spans="1:3" s="566" customFormat="1"/>
    <row r="15970" spans="1:3" s="566" customFormat="1"/>
    <row r="15971" spans="1:3" s="566" customFormat="1"/>
    <row r="15972" spans="1:3" s="566" customFormat="1"/>
    <row r="15973" spans="1:3" s="566" customFormat="1"/>
    <row r="15974" spans="1:3" s="566" customFormat="1"/>
    <row r="15975" spans="1:3" s="566" customFormat="1"/>
    <row r="15976" spans="1:3" s="566" customFormat="1"/>
    <row r="15977" spans="1:3" s="566" customFormat="1"/>
    <row r="15978" spans="1:3" s="566" customFormat="1"/>
    <row r="15979" spans="1:3" s="566" customFormat="1"/>
    <row r="15980" spans="1:3" s="566" customFormat="1"/>
    <row r="15981" spans="1:3" s="566" customFormat="1"/>
    <row r="15982" spans="1:3" s="566" customFormat="1"/>
    <row r="15983" spans="1:3" s="566" customFormat="1"/>
    <row r="15984" spans="1:3" s="566" customFormat="1"/>
    <row r="15985" spans="1:3" s="566" customFormat="1"/>
    <row r="15986" spans="1:3" s="566" customFormat="1"/>
    <row r="15987" spans="1:3" s="566" customFormat="1"/>
    <row r="15988" spans="1:3" s="566" customFormat="1"/>
    <row r="15989" spans="1:3" s="566" customFormat="1"/>
    <row r="15990" spans="1:3" s="566" customFormat="1"/>
    <row r="15991" spans="1:3" s="566" customFormat="1"/>
    <row r="15992" spans="1:3" s="566" customFormat="1"/>
    <row r="15993" spans="1:3" s="566" customFormat="1"/>
    <row r="15994" spans="1:3" s="566" customFormat="1"/>
    <row r="15995" spans="1:3" s="566" customFormat="1"/>
    <row r="15996" spans="1:3" s="566" customFormat="1"/>
    <row r="15997" spans="1:3" s="566" customFormat="1"/>
    <row r="15998" spans="1:3" s="566" customFormat="1"/>
    <row r="15999" spans="1:3" s="566" customFormat="1"/>
    <row r="16000" spans="1:3" s="566" customFormat="1"/>
    <row r="16001" spans="1:3" s="566" customFormat="1"/>
    <row r="16002" spans="1:3" s="566" customFormat="1"/>
    <row r="16003" spans="1:3" s="566" customFormat="1"/>
    <row r="16004" spans="1:3" s="566" customFormat="1"/>
    <row r="16005" spans="1:3" s="566" customFormat="1"/>
    <row r="16006" spans="1:3" s="566" customFormat="1"/>
    <row r="16007" spans="1:3" s="566" customFormat="1"/>
    <row r="16008" spans="1:3" s="566" customFormat="1"/>
    <row r="16009" spans="1:3" s="566" customFormat="1"/>
    <row r="16010" spans="1:3" s="566" customFormat="1"/>
    <row r="16011" spans="1:3" s="566" customFormat="1"/>
    <row r="16012" spans="1:3" s="566" customFormat="1"/>
    <row r="16013" spans="1:3" s="566" customFormat="1"/>
    <row r="16014" spans="1:3" s="566" customFormat="1"/>
    <row r="16015" spans="1:3" s="566" customFormat="1"/>
    <row r="16016" spans="1:3" s="566" customFormat="1"/>
    <row r="16017" spans="1:3" s="566" customFormat="1"/>
    <row r="16018" spans="1:3" s="566" customFormat="1"/>
    <row r="16019" spans="1:3" s="566" customFormat="1"/>
    <row r="16020" spans="1:3" s="566" customFormat="1"/>
    <row r="16021" spans="1:3" s="566" customFormat="1"/>
    <row r="16022" spans="1:3" s="566" customFormat="1"/>
    <row r="16023" spans="1:3" s="566" customFormat="1"/>
    <row r="16024" spans="1:3" s="566" customFormat="1"/>
    <row r="16025" spans="1:3" s="566" customFormat="1"/>
    <row r="16026" spans="1:3" s="566" customFormat="1"/>
    <row r="16027" spans="1:3" s="566" customFormat="1"/>
    <row r="16028" spans="1:3" s="566" customFormat="1"/>
    <row r="16029" spans="1:3" s="566" customFormat="1"/>
    <row r="16030" spans="1:3" s="566" customFormat="1"/>
    <row r="16031" spans="1:3" s="566" customFormat="1"/>
    <row r="16032" spans="1:3" s="566" customFormat="1"/>
    <row r="16033" spans="1:3" s="566" customFormat="1"/>
    <row r="16034" spans="1:3" s="566" customFormat="1"/>
    <row r="16035" spans="1:3" s="566" customFormat="1"/>
    <row r="16036" spans="1:3" s="566" customFormat="1"/>
    <row r="16037" spans="1:3" s="566" customFormat="1"/>
    <row r="16038" spans="1:3" s="566" customFormat="1"/>
    <row r="16039" spans="1:3" s="566" customFormat="1"/>
    <row r="16040" spans="1:3" s="566" customFormat="1"/>
    <row r="16041" spans="1:3" s="566" customFormat="1"/>
    <row r="16042" spans="1:3" s="566" customFormat="1"/>
    <row r="16043" spans="1:3" s="566" customFormat="1"/>
    <row r="16044" spans="1:3" s="566" customFormat="1"/>
    <row r="16045" spans="1:3" s="566" customFormat="1"/>
    <row r="16046" spans="1:3" s="566" customFormat="1"/>
    <row r="16047" spans="1:3" s="566" customFormat="1"/>
    <row r="16048" spans="1:3" s="566" customFormat="1"/>
    <row r="16049" spans="1:3" s="566" customFormat="1"/>
    <row r="16050" spans="1:3" s="566" customFormat="1"/>
    <row r="16051" spans="1:3" s="566" customFormat="1"/>
    <row r="16052" spans="1:3" s="566" customFormat="1"/>
    <row r="16053" spans="1:3" s="566" customFormat="1"/>
    <row r="16054" spans="1:3" s="566" customFormat="1"/>
    <row r="16055" spans="1:3" s="566" customFormat="1"/>
    <row r="16056" spans="1:3" s="566" customFormat="1"/>
    <row r="16057" spans="1:3" s="566" customFormat="1"/>
    <row r="16058" spans="1:3" s="566" customFormat="1"/>
    <row r="16059" spans="1:3" s="566" customFormat="1"/>
    <row r="16060" spans="1:3" s="566" customFormat="1"/>
    <row r="16061" spans="1:3" s="566" customFormat="1"/>
    <row r="16062" spans="1:3" s="566" customFormat="1"/>
    <row r="16063" spans="1:3" s="566" customFormat="1"/>
    <row r="16064" spans="1:3" s="566" customFormat="1"/>
    <row r="16065" spans="1:3" s="566" customFormat="1"/>
    <row r="16066" spans="1:3" s="566" customFormat="1"/>
    <row r="16067" spans="1:3" s="566" customFormat="1"/>
    <row r="16068" spans="1:3" s="566" customFormat="1"/>
    <row r="16069" spans="1:3" s="566" customFormat="1"/>
    <row r="16070" spans="1:3" s="566" customFormat="1"/>
    <row r="16071" spans="1:3" s="566" customFormat="1"/>
    <row r="16072" spans="1:3" s="566" customFormat="1"/>
    <row r="16073" spans="1:3" s="566" customFormat="1"/>
    <row r="16074" spans="1:3" s="566" customFormat="1"/>
    <row r="16075" spans="1:3" s="566" customFormat="1"/>
    <row r="16076" spans="1:3" s="566" customFormat="1"/>
    <row r="16077" spans="1:3" s="566" customFormat="1"/>
    <row r="16078" spans="1:3" s="566" customFormat="1"/>
    <row r="16079" spans="1:3" s="566" customFormat="1"/>
    <row r="16080" spans="1:3" s="566" customFormat="1"/>
    <row r="16081" spans="1:3" s="566" customFormat="1"/>
    <row r="16082" spans="1:3" s="566" customFormat="1"/>
    <row r="16083" spans="1:3" s="566" customFormat="1"/>
    <row r="16084" spans="1:3" s="566" customFormat="1"/>
    <row r="16085" spans="1:3" s="566" customFormat="1"/>
    <row r="16086" spans="1:3" s="566" customFormat="1"/>
    <row r="16087" spans="1:3" s="566" customFormat="1"/>
    <row r="16088" spans="1:3" s="566" customFormat="1"/>
    <row r="16089" spans="1:3" s="566" customFormat="1"/>
    <row r="16090" spans="1:3" s="566" customFormat="1"/>
    <row r="16091" spans="1:3" s="566" customFormat="1"/>
    <row r="16092" spans="1:3" s="566" customFormat="1"/>
    <row r="16093" spans="1:3" s="566" customFormat="1"/>
    <row r="16094" spans="1:3" s="566" customFormat="1"/>
    <row r="16095" spans="1:3" s="566" customFormat="1"/>
    <row r="16096" spans="1:3" s="566" customFormat="1"/>
    <row r="16097" spans="1:3" s="566" customFormat="1"/>
    <row r="16098" spans="1:3" s="566" customFormat="1"/>
    <row r="16099" spans="1:3" s="566" customFormat="1"/>
    <row r="16100" spans="1:3" s="566" customFormat="1"/>
    <row r="16101" spans="1:3" s="566" customFormat="1"/>
    <row r="16102" spans="1:3" s="566" customFormat="1"/>
    <row r="16103" spans="1:3" s="566" customFormat="1"/>
    <row r="16104" spans="1:3" s="566" customFormat="1"/>
    <row r="16105" spans="1:3" s="566" customFormat="1"/>
    <row r="16106" spans="1:3" s="566" customFormat="1"/>
    <row r="16107" spans="1:3" s="566" customFormat="1"/>
    <row r="16108" spans="1:3" s="566" customFormat="1"/>
    <row r="16109" spans="1:3" s="566" customFormat="1"/>
    <row r="16110" spans="1:3" s="566" customFormat="1"/>
    <row r="16111" spans="1:3" s="566" customFormat="1"/>
    <row r="16112" spans="1:3" s="566" customFormat="1"/>
    <row r="16113" spans="1:3" s="566" customFormat="1"/>
    <row r="16114" spans="1:3" s="566" customFormat="1"/>
    <row r="16115" spans="1:3" s="566" customFormat="1"/>
    <row r="16116" spans="1:3" s="566" customFormat="1"/>
    <row r="16117" spans="1:3" s="566" customFormat="1"/>
    <row r="16118" spans="1:3" s="566" customFormat="1"/>
    <row r="16119" spans="1:3" s="566" customFormat="1"/>
    <row r="16120" spans="1:3" s="566" customFormat="1"/>
    <row r="16121" spans="1:3" s="566" customFormat="1"/>
    <row r="16122" spans="1:3" s="566" customFormat="1"/>
    <row r="16123" spans="1:3" s="566" customFormat="1"/>
    <row r="16124" spans="1:3" s="566" customFormat="1"/>
    <row r="16125" spans="1:3" s="566" customFormat="1"/>
    <row r="16126" spans="1:3" s="566" customFormat="1"/>
    <row r="16127" spans="1:3" s="566" customFormat="1"/>
    <row r="16128" spans="1:3" s="566" customFormat="1"/>
    <row r="16129" spans="1:3" s="566" customFormat="1"/>
    <row r="16130" spans="1:3" s="566" customFormat="1"/>
    <row r="16131" spans="1:3" s="566" customFormat="1"/>
    <row r="16132" spans="1:3" s="566" customFormat="1"/>
    <row r="16133" spans="1:3" s="566" customFormat="1"/>
    <row r="16134" spans="1:3" s="566" customFormat="1"/>
    <row r="16135" spans="1:3" s="566" customFormat="1"/>
    <row r="16136" spans="1:3" s="566" customFormat="1"/>
    <row r="16137" spans="1:3" s="566" customFormat="1"/>
    <row r="16138" spans="1:3" s="566" customFormat="1"/>
    <row r="16139" spans="1:3" s="566" customFormat="1"/>
    <row r="16140" spans="1:3" s="566" customFormat="1"/>
    <row r="16141" spans="1:3" s="566" customFormat="1"/>
    <row r="16142" spans="1:3" s="566" customFormat="1"/>
    <row r="16143" spans="1:3" s="566" customFormat="1"/>
    <row r="16144" spans="1:3" s="566" customFormat="1"/>
    <row r="16145" spans="1:3" s="566" customFormat="1"/>
    <row r="16146" spans="1:3" s="566" customFormat="1"/>
    <row r="16147" spans="1:3" s="566" customFormat="1"/>
    <row r="16148" spans="1:3" s="566" customFormat="1"/>
    <row r="16149" spans="1:3" s="566" customFormat="1"/>
    <row r="16150" spans="1:3" s="566" customFormat="1"/>
    <row r="16151" spans="1:3" s="566" customFormat="1"/>
    <row r="16152" spans="1:3" s="566" customFormat="1"/>
    <row r="16153" spans="1:3" s="566" customFormat="1"/>
    <row r="16154" spans="1:3" s="566" customFormat="1"/>
    <row r="16155" spans="1:3" s="566" customFormat="1"/>
    <row r="16156" spans="1:3" s="566" customFormat="1"/>
    <row r="16157" spans="1:3" s="566" customFormat="1"/>
    <row r="16158" spans="1:3" s="566" customFormat="1"/>
    <row r="16159" spans="1:3" s="566" customFormat="1"/>
    <row r="16160" spans="1:3" s="566" customFormat="1"/>
    <row r="16161" spans="1:3" s="566" customFormat="1"/>
    <row r="16162" spans="1:3" s="566" customFormat="1"/>
    <row r="16163" spans="1:3" s="566" customFormat="1"/>
    <row r="16164" spans="1:3" s="566" customFormat="1"/>
    <row r="16165" spans="1:3" s="566" customFormat="1"/>
    <row r="16166" spans="1:3" s="566" customFormat="1"/>
    <row r="16167" spans="1:3" s="566" customFormat="1"/>
    <row r="16168" spans="1:3" s="566" customFormat="1"/>
    <row r="16169" spans="1:3" s="566" customFormat="1"/>
    <row r="16170" spans="1:3" s="566" customFormat="1"/>
    <row r="16171" spans="1:3" s="566" customFormat="1"/>
    <row r="16172" spans="1:3" s="566" customFormat="1"/>
    <row r="16173" spans="1:3" s="566" customFormat="1"/>
    <row r="16174" spans="1:3" s="566" customFormat="1"/>
    <row r="16175" spans="1:3" s="566" customFormat="1"/>
    <row r="16176" spans="1:3" s="566" customFormat="1"/>
    <row r="16177" spans="1:3" s="566" customFormat="1"/>
    <row r="16178" spans="1:3" s="566" customFormat="1"/>
    <row r="16179" spans="1:3" s="566" customFormat="1"/>
    <row r="16180" spans="1:3" s="566" customFormat="1"/>
    <row r="16181" spans="1:3" s="566" customFormat="1"/>
    <row r="16182" spans="1:3" s="566" customFormat="1"/>
    <row r="16183" spans="1:3" s="566" customFormat="1"/>
    <row r="16184" spans="1:3" s="566" customFormat="1"/>
    <row r="16185" spans="1:3" s="566" customFormat="1"/>
    <row r="16186" spans="1:3" s="566" customFormat="1"/>
    <row r="16187" spans="1:3" s="566" customFormat="1"/>
    <row r="16188" spans="1:3" s="566" customFormat="1"/>
    <row r="16189" spans="1:3" s="566" customFormat="1"/>
    <row r="16190" spans="1:3" s="566" customFormat="1"/>
    <row r="16191" spans="1:3" s="566" customFormat="1"/>
    <row r="16192" spans="1:3" s="566" customFormat="1"/>
    <row r="16193" spans="1:3" s="566" customFormat="1"/>
    <row r="16194" spans="1:3" s="566" customFormat="1"/>
    <row r="16195" spans="1:3" s="566" customFormat="1"/>
    <row r="16196" spans="1:3" s="566" customFormat="1"/>
    <row r="16197" spans="1:3" s="566" customFormat="1"/>
    <row r="16198" spans="1:3" s="566" customFormat="1"/>
    <row r="16199" spans="1:3" s="566" customFormat="1"/>
    <row r="16200" spans="1:3" s="566" customFormat="1"/>
    <row r="16201" spans="1:3" s="566" customFormat="1"/>
    <row r="16202" spans="1:3" s="566" customFormat="1"/>
    <row r="16203" spans="1:3" s="566" customFormat="1"/>
    <row r="16204" spans="1:3" s="566" customFormat="1"/>
    <row r="16205" spans="1:3" s="566" customFormat="1"/>
    <row r="16206" spans="1:3" s="566" customFormat="1"/>
    <row r="16207" spans="1:3" s="566" customFormat="1"/>
    <row r="16208" spans="1:3" s="566" customFormat="1"/>
    <row r="16209" spans="1:3" s="566" customFormat="1"/>
    <row r="16210" spans="1:3" s="566" customFormat="1"/>
    <row r="16211" spans="1:3" s="566" customFormat="1"/>
    <row r="16212" spans="1:3" s="566" customFormat="1"/>
    <row r="16213" spans="1:3" s="566" customFormat="1"/>
    <row r="16214" spans="1:3" s="566" customFormat="1"/>
    <row r="16215" spans="1:3" s="566" customFormat="1"/>
    <row r="16216" spans="1:3" s="566" customFormat="1"/>
    <row r="16217" spans="1:3" s="566" customFormat="1"/>
    <row r="16218" spans="1:3" s="566" customFormat="1"/>
    <row r="16219" spans="1:3" s="566" customFormat="1"/>
    <row r="16220" spans="1:3" s="566" customFormat="1"/>
    <row r="16221" spans="1:3" s="566" customFormat="1"/>
    <row r="16222" spans="1:3" s="566" customFormat="1"/>
    <row r="16223" spans="1:3" s="566" customFormat="1"/>
    <row r="16224" spans="1:3" s="566" customFormat="1"/>
    <row r="16225" spans="1:3" s="566" customFormat="1"/>
    <row r="16226" spans="1:3" s="566" customFormat="1"/>
    <row r="16227" spans="1:3" s="566" customFormat="1"/>
    <row r="16228" spans="1:3" s="566" customFormat="1"/>
    <row r="16229" spans="1:3" s="566" customFormat="1"/>
    <row r="16230" spans="1:3" s="566" customFormat="1"/>
    <row r="16231" spans="1:3" s="566" customFormat="1"/>
    <row r="16232" spans="1:3" s="566" customFormat="1"/>
    <row r="16233" spans="1:3" s="566" customFormat="1"/>
    <row r="16234" spans="1:3" s="566" customFormat="1"/>
    <row r="16235" spans="1:3" s="566" customFormat="1"/>
    <row r="16236" spans="1:3" s="566" customFormat="1"/>
    <row r="16237" spans="1:3" s="566" customFormat="1"/>
    <row r="16238" spans="1:3" s="566" customFormat="1"/>
    <row r="16239" spans="1:3" s="566" customFormat="1"/>
    <row r="16240" spans="1:3" s="566" customFormat="1"/>
    <row r="16241" spans="1:3" s="566" customFormat="1"/>
    <row r="16242" spans="1:3" s="566" customFormat="1"/>
    <row r="16243" spans="1:3" s="566" customFormat="1"/>
    <row r="16244" spans="1:3" s="566" customFormat="1"/>
    <row r="16245" spans="1:3" s="566" customFormat="1"/>
    <row r="16246" spans="1:3" s="566" customFormat="1"/>
    <row r="16247" spans="1:3" s="566" customFormat="1"/>
    <row r="16248" spans="1:3" s="566" customFormat="1"/>
    <row r="16249" spans="1:3" s="566" customFormat="1"/>
    <row r="16250" spans="1:3" s="566" customFormat="1"/>
    <row r="16251" spans="1:3" s="566" customFormat="1"/>
    <row r="16252" spans="1:3" s="566" customFormat="1"/>
    <row r="16253" spans="1:3" s="566" customFormat="1"/>
    <row r="16254" spans="1:3" s="566" customFormat="1"/>
    <row r="16255" spans="1:3" s="566" customFormat="1"/>
    <row r="16256" spans="1:3" s="566" customFormat="1"/>
    <row r="16257" spans="1:3" s="566" customFormat="1"/>
    <row r="16258" spans="1:3" s="566" customFormat="1"/>
    <row r="16259" spans="1:3" s="566" customFormat="1"/>
    <row r="16260" spans="1:3" s="566" customFormat="1"/>
    <row r="16261" spans="1:3" s="566" customFormat="1"/>
    <row r="16262" spans="1:3" s="566" customFormat="1"/>
    <row r="16263" spans="1:3" s="566" customFormat="1"/>
    <row r="16264" spans="1:3" s="566" customFormat="1"/>
    <row r="16265" spans="1:3" s="566" customFormat="1"/>
    <row r="16266" spans="1:3" s="566" customFormat="1"/>
    <row r="16267" spans="1:3" s="566" customFormat="1"/>
    <row r="16268" spans="1:3" s="566" customFormat="1"/>
    <row r="16269" spans="1:3" s="566" customFormat="1"/>
    <row r="16270" spans="1:3" s="566" customFormat="1"/>
    <row r="16271" spans="1:3" s="566" customFormat="1"/>
    <row r="16272" spans="1:3" s="566" customFormat="1"/>
    <row r="16273" spans="1:3" s="566" customFormat="1"/>
    <row r="16274" spans="1:3" s="566" customFormat="1"/>
    <row r="16275" spans="1:3" s="566" customFormat="1"/>
    <row r="16276" spans="1:3" s="566" customFormat="1"/>
    <row r="16277" spans="1:3" s="566" customFormat="1"/>
    <row r="16278" spans="1:3" s="566" customFormat="1"/>
    <row r="16279" spans="1:3" s="566" customFormat="1"/>
    <row r="16280" spans="1:3" s="566" customFormat="1"/>
    <row r="16281" spans="1:3" s="566" customFormat="1"/>
    <row r="16282" spans="1:3" s="566" customFormat="1"/>
    <row r="16283" spans="1:3" s="566" customFormat="1"/>
    <row r="16284" spans="1:3" s="566" customFormat="1"/>
    <row r="16285" spans="1:3" s="566" customFormat="1"/>
    <row r="16286" spans="1:3" s="566" customFormat="1"/>
    <row r="16287" spans="1:3" s="566" customFormat="1"/>
    <row r="16288" spans="1:3" s="566" customFormat="1"/>
    <row r="16289" spans="1:3" s="566" customFormat="1"/>
    <row r="16290" spans="1:3" s="566" customFormat="1"/>
    <row r="16291" spans="1:3" s="566" customFormat="1"/>
    <row r="16292" spans="1:3" s="566" customFormat="1"/>
    <row r="16293" spans="1:3" s="566" customFormat="1"/>
    <row r="16294" spans="1:3" s="566" customFormat="1"/>
    <row r="16295" spans="1:3" s="566" customFormat="1"/>
    <row r="16296" spans="1:3" s="566" customFormat="1"/>
    <row r="16297" spans="1:3" s="566" customFormat="1"/>
    <row r="16298" spans="1:3" s="566" customFormat="1"/>
    <row r="16299" spans="1:3" s="566" customFormat="1"/>
    <row r="16300" spans="1:3" s="566" customFormat="1"/>
    <row r="16301" spans="1:3" s="566" customFormat="1"/>
    <row r="16302" spans="1:3" s="566" customFormat="1"/>
    <row r="16303" spans="1:3" s="566" customFormat="1"/>
    <row r="16304" spans="1:3" s="566" customFormat="1"/>
    <row r="16305" spans="1:3" s="566" customFormat="1"/>
    <row r="16306" spans="1:3" s="566" customFormat="1"/>
    <row r="16307" spans="1:3" s="566" customFormat="1"/>
    <row r="16308" spans="1:3" s="566" customFormat="1"/>
    <row r="16309" spans="1:3" s="566" customFormat="1"/>
    <row r="16310" spans="1:3" s="566" customFormat="1"/>
    <row r="16311" spans="1:3" s="566" customFormat="1"/>
    <row r="16312" spans="1:3" s="566" customFormat="1"/>
    <row r="16313" spans="1:3" s="566" customFormat="1"/>
    <row r="16314" spans="1:3" s="566" customFormat="1"/>
    <row r="16315" spans="1:3" s="566" customFormat="1"/>
    <row r="16316" spans="1:3" s="566" customFormat="1"/>
    <row r="16317" spans="1:3" s="566" customFormat="1"/>
    <row r="16318" spans="1:3" s="566" customFormat="1"/>
    <row r="16319" spans="1:3" s="566" customFormat="1"/>
    <row r="16320" spans="1:3" s="566" customFormat="1"/>
    <row r="16321" spans="1:3" s="566" customFormat="1"/>
    <row r="16322" spans="1:3" s="566" customFormat="1"/>
    <row r="16323" spans="1:3" s="566" customFormat="1"/>
    <row r="16324" spans="1:3" s="566" customFormat="1"/>
    <row r="16325" spans="1:3" s="566" customFormat="1"/>
    <row r="16326" spans="1:3" s="566" customFormat="1"/>
    <row r="16327" spans="1:3" s="566" customFormat="1"/>
    <row r="16328" spans="1:3" s="566" customFormat="1"/>
    <row r="16329" spans="1:3" s="566" customFormat="1"/>
    <row r="16330" spans="1:3" s="566" customFormat="1"/>
    <row r="16331" spans="1:3" s="566" customFormat="1"/>
    <row r="16332" spans="1:3" s="566" customFormat="1"/>
    <row r="16333" spans="1:3" s="566" customFormat="1"/>
    <row r="16334" spans="1:3" s="566" customFormat="1"/>
    <row r="16335" spans="1:3" s="566" customFormat="1"/>
    <row r="16336" spans="1:3" s="566" customFormat="1"/>
    <row r="16337" spans="1:3" s="566" customFormat="1"/>
    <row r="16338" spans="1:3" s="566" customFormat="1"/>
    <row r="16339" spans="1:3" s="566" customFormat="1"/>
    <row r="16340" spans="1:3" s="566" customFormat="1"/>
    <row r="16341" spans="1:3" s="566" customFormat="1"/>
    <row r="16342" spans="1:3" s="566" customFormat="1"/>
    <row r="16343" spans="1:3" s="566" customFormat="1"/>
    <row r="16344" spans="1:3" s="566" customFormat="1"/>
    <row r="16345" spans="1:3" s="566" customFormat="1"/>
    <row r="16346" spans="1:3" s="566" customFormat="1"/>
    <row r="16347" spans="1:3" s="566" customFormat="1"/>
    <row r="16348" spans="1:3" s="566" customFormat="1"/>
    <row r="16349" spans="1:3" s="566" customFormat="1"/>
    <row r="16350" spans="1:3" s="566" customFormat="1"/>
    <row r="16351" spans="1:3" s="566" customFormat="1"/>
    <row r="16352" spans="1:3" s="566" customFormat="1"/>
    <row r="16353" spans="1:3" s="566" customFormat="1"/>
    <row r="16354" spans="1:3" s="566" customFormat="1"/>
    <row r="16355" spans="1:3" s="566" customFormat="1"/>
    <row r="16356" spans="1:3" s="566" customFormat="1"/>
    <row r="16357" spans="1:3" s="566" customFormat="1"/>
    <row r="16358" spans="1:3" s="566" customFormat="1"/>
    <row r="16359" spans="1:3" s="566" customFormat="1"/>
    <row r="16360" spans="1:3" s="566" customFormat="1"/>
    <row r="16361" spans="1:3" s="566" customFormat="1"/>
    <row r="16362" spans="1:3" s="566" customFormat="1"/>
    <row r="16363" spans="1:3" s="566" customFormat="1"/>
    <row r="16364" spans="1:3" s="566" customFormat="1"/>
    <row r="16365" spans="1:3" s="566" customFormat="1"/>
    <row r="16366" spans="1:3" s="566" customFormat="1"/>
    <row r="16367" spans="1:3" s="566" customFormat="1"/>
    <row r="16368" spans="1:3" s="566" customFormat="1"/>
    <row r="16369" spans="1:3" s="566" customFormat="1"/>
    <row r="16370" spans="1:3" s="566" customFormat="1"/>
    <row r="16371" spans="1:3" s="566" customFormat="1"/>
    <row r="16372" spans="1:3" s="566" customFormat="1"/>
    <row r="16373" spans="1:3" s="566" customFormat="1"/>
    <row r="16374" spans="1:3" s="566" customFormat="1"/>
    <row r="16375" spans="1:3" s="566" customFormat="1"/>
    <row r="16376" spans="1:3" s="566" customFormat="1"/>
    <row r="16377" spans="1:3" s="566" customFormat="1"/>
    <row r="16378" spans="1:3" s="566" customFormat="1"/>
    <row r="16379" spans="1:3" s="566" customFormat="1"/>
    <row r="16380" spans="1:3" s="566" customFormat="1"/>
    <row r="16381" spans="1:3" s="566" customFormat="1"/>
    <row r="16382" spans="1:3" s="566" customFormat="1"/>
    <row r="16383" spans="1:3" s="566" customFormat="1"/>
    <row r="16384" spans="1:3" s="566" customFormat="1"/>
    <row r="16385" spans="1:3" s="566" customFormat="1"/>
    <row r="16386" spans="1:3" s="566" customFormat="1"/>
    <row r="16387" spans="1:3" s="566" customFormat="1"/>
    <row r="16388" spans="1:3" s="566" customFormat="1"/>
    <row r="16389" spans="1:3" s="566" customFormat="1"/>
    <row r="16390" spans="1:3" s="566" customFormat="1"/>
    <row r="16391" spans="1:3" s="566" customFormat="1"/>
    <row r="16392" spans="1:3" s="566" customFormat="1"/>
    <row r="16393" spans="1:3" s="566" customFormat="1"/>
    <row r="16394" spans="1:3" s="566" customFormat="1"/>
    <row r="16395" spans="1:3" s="566" customFormat="1"/>
    <row r="16396" spans="1:3" s="566" customFormat="1"/>
    <row r="16397" spans="1:3" s="566" customFormat="1"/>
    <row r="16398" spans="1:3" s="566" customFormat="1"/>
    <row r="16399" spans="1:3" s="566" customFormat="1"/>
    <row r="16400" spans="1:3" s="566" customFormat="1"/>
    <row r="16401" spans="1:3" s="566" customFormat="1"/>
    <row r="16402" spans="1:3" s="566" customFormat="1"/>
    <row r="16403" spans="1:3" s="566" customFormat="1"/>
    <row r="16404" spans="1:3" s="566" customFormat="1"/>
    <row r="16405" spans="1:3" s="566" customFormat="1"/>
    <row r="16406" spans="1:3" s="566" customFormat="1"/>
    <row r="16407" spans="1:3" s="566" customFormat="1"/>
    <row r="16408" spans="1:3" s="566" customFormat="1"/>
    <row r="16409" spans="1:3" s="566" customFormat="1"/>
    <row r="16410" spans="1:3" s="566" customFormat="1"/>
    <row r="16411" spans="1:3" s="566" customFormat="1"/>
    <row r="16412" spans="1:3" s="566" customFormat="1"/>
    <row r="16413" spans="1:3" s="566" customFormat="1"/>
    <row r="16414" spans="1:3" s="566" customFormat="1"/>
    <row r="16415" spans="1:3" s="566" customFormat="1"/>
    <row r="16416" spans="1:3" s="566" customFormat="1"/>
    <row r="16417" spans="1:3" s="566" customFormat="1"/>
    <row r="16418" spans="1:3" s="566" customFormat="1"/>
    <row r="16419" spans="1:3" s="566" customFormat="1"/>
    <row r="16420" spans="1:3" s="566" customFormat="1"/>
    <row r="16421" spans="1:3" s="566" customFormat="1"/>
    <row r="16422" spans="1:3" s="566" customFormat="1"/>
    <row r="16423" spans="1:3" s="566" customFormat="1"/>
    <row r="16424" spans="1:3" s="566" customFormat="1"/>
    <row r="16425" spans="1:3" s="566" customFormat="1"/>
    <row r="16426" spans="1:3" s="566" customFormat="1"/>
    <row r="16427" spans="1:3" s="566" customFormat="1"/>
    <row r="16428" spans="1:3" s="566" customFormat="1"/>
    <row r="16429" spans="1:3" s="566" customFormat="1"/>
    <row r="16430" spans="1:3" s="566" customFormat="1"/>
    <row r="16431" spans="1:3" s="566" customFormat="1"/>
    <row r="16432" spans="1:3" s="566" customFormat="1"/>
    <row r="16433" spans="1:3" s="566" customFormat="1"/>
    <row r="16434" spans="1:3" s="566" customFormat="1"/>
    <row r="16435" spans="1:3" s="566" customFormat="1"/>
    <row r="16436" spans="1:3" s="566" customFormat="1"/>
    <row r="16437" spans="1:3" s="566" customFormat="1"/>
    <row r="16438" spans="1:3" s="566" customFormat="1"/>
    <row r="16439" spans="1:3" s="566" customFormat="1"/>
    <row r="16440" spans="1:3" s="566" customFormat="1"/>
    <row r="16441" spans="1:3" s="566" customFormat="1"/>
    <row r="16442" spans="1:3" s="566" customFormat="1"/>
    <row r="16443" spans="1:3" s="566" customFormat="1"/>
    <row r="16444" spans="1:3" s="566" customFormat="1"/>
    <row r="16445" spans="1:3" s="566" customFormat="1"/>
    <row r="16446" spans="1:3" s="566" customFormat="1"/>
    <row r="16447" spans="1:3" s="566" customFormat="1"/>
    <row r="16448" spans="1:3" s="566" customFormat="1"/>
    <row r="16449" spans="1:3" s="566" customFormat="1"/>
    <row r="16450" spans="1:3" s="566" customFormat="1"/>
    <row r="16451" spans="1:3" s="566" customFormat="1"/>
    <row r="16452" spans="1:3" s="566" customFormat="1"/>
    <row r="16453" spans="1:3" s="566" customFormat="1"/>
    <row r="16454" spans="1:3" s="566" customFormat="1"/>
    <row r="16455" spans="1:3" s="566" customFormat="1"/>
    <row r="16456" spans="1:3" s="566" customFormat="1"/>
    <row r="16457" spans="1:3" s="566" customFormat="1"/>
    <row r="16458" spans="1:3" s="566" customFormat="1"/>
    <row r="16459" spans="1:3" s="566" customFormat="1"/>
    <row r="16460" spans="1:3" s="566" customFormat="1"/>
    <row r="16461" spans="1:3" s="566" customFormat="1"/>
    <row r="16462" spans="1:3" s="566" customFormat="1"/>
    <row r="16463" spans="1:3" s="566" customFormat="1"/>
    <row r="16464" spans="1:3" s="566" customFormat="1"/>
    <row r="16465" spans="1:3" s="566" customFormat="1"/>
    <row r="16466" spans="1:3" s="566" customFormat="1"/>
    <row r="16467" spans="1:3" s="566" customFormat="1"/>
    <row r="16468" spans="1:3" s="566" customFormat="1"/>
    <row r="16469" spans="1:3" s="566" customFormat="1"/>
    <row r="16470" spans="1:3" s="566" customFormat="1"/>
    <row r="16471" spans="1:3" s="566" customFormat="1"/>
    <row r="16472" spans="1:3" s="566" customFormat="1"/>
    <row r="16473" spans="1:3" s="566" customFormat="1"/>
    <row r="16474" spans="1:3" s="566" customFormat="1"/>
    <row r="16475" spans="1:3" s="566" customFormat="1"/>
    <row r="16476" spans="1:3" s="566" customFormat="1"/>
    <row r="16477" spans="1:3" s="566" customFormat="1"/>
    <row r="16478" spans="1:3" s="566" customFormat="1"/>
    <row r="16479" spans="1:3" s="566" customFormat="1"/>
    <row r="16480" spans="1:3" s="566" customFormat="1"/>
    <row r="16481" spans="1:3" s="566" customFormat="1"/>
    <row r="16482" spans="1:3" s="566" customFormat="1"/>
    <row r="16483" spans="1:3" s="566" customFormat="1"/>
    <row r="16484" spans="1:3" s="566" customFormat="1"/>
    <row r="16485" spans="1:3" s="566" customFormat="1"/>
    <row r="16486" spans="1:3" s="566" customFormat="1"/>
    <row r="16487" spans="1:3" s="566" customFormat="1"/>
    <row r="16488" spans="1:3" s="566" customFormat="1"/>
    <row r="16489" spans="1:3" s="566" customFormat="1"/>
    <row r="16490" spans="1:3" s="566" customFormat="1"/>
    <row r="16491" spans="1:3" s="566" customFormat="1"/>
    <row r="16492" spans="1:3" s="566" customFormat="1"/>
    <row r="16493" spans="1:3" s="566" customFormat="1"/>
    <row r="16494" spans="1:3" s="566" customFormat="1"/>
    <row r="16495" spans="1:3" s="566" customFormat="1"/>
    <row r="16496" spans="1:3" s="566" customFormat="1"/>
    <row r="16497" spans="1:3" s="566" customFormat="1"/>
    <row r="16498" spans="1:3" s="566" customFormat="1"/>
    <row r="16499" spans="1:3" s="566" customFormat="1"/>
    <row r="16500" spans="1:3" s="566" customFormat="1"/>
    <row r="16501" spans="1:3" s="566" customFormat="1"/>
    <row r="16502" spans="1:3" s="566" customFormat="1"/>
    <row r="16503" spans="1:3" s="566" customFormat="1"/>
    <row r="16504" spans="1:3" s="566" customFormat="1"/>
    <row r="16505" spans="1:3" s="566" customFormat="1"/>
    <row r="16506" spans="1:3" s="566" customFormat="1"/>
    <row r="16507" spans="1:3" s="566" customFormat="1"/>
    <row r="16508" spans="1:3" s="566" customFormat="1"/>
    <row r="16509" spans="1:3" s="566" customFormat="1"/>
    <row r="16510" spans="1:3" s="566" customFormat="1"/>
    <row r="16511" spans="1:3" s="566" customFormat="1"/>
    <row r="16512" spans="1:3" s="566" customFormat="1"/>
    <row r="16513" spans="1:3" s="566" customFormat="1"/>
    <row r="16514" spans="1:3" s="566" customFormat="1"/>
    <row r="16515" spans="1:3" s="566" customFormat="1"/>
    <row r="16516" spans="1:3" s="566" customFormat="1"/>
    <row r="16517" spans="1:3" s="566" customFormat="1"/>
    <row r="16518" spans="1:3" s="566" customFormat="1"/>
    <row r="16519" spans="1:3" s="566" customFormat="1"/>
    <row r="16520" spans="1:3" s="566" customFormat="1"/>
    <row r="16521" spans="1:3" s="566" customFormat="1"/>
    <row r="16522" spans="1:3" s="566" customFormat="1"/>
    <row r="16523" spans="1:3" s="566" customFormat="1"/>
    <row r="16524" spans="1:3" s="566" customFormat="1"/>
    <row r="16525" spans="1:3" s="566" customFormat="1"/>
    <row r="16526" spans="1:3" s="566" customFormat="1"/>
    <row r="16527" spans="1:3" s="566" customFormat="1"/>
    <row r="16528" spans="1:3" s="566" customFormat="1"/>
    <row r="16529" spans="1:3" s="566" customFormat="1"/>
    <row r="16530" spans="1:3" s="566" customFormat="1"/>
    <row r="16531" spans="1:3" s="566" customFormat="1"/>
    <row r="16532" spans="1:3" s="566" customFormat="1"/>
    <row r="16533" spans="1:3" s="566" customFormat="1"/>
    <row r="16534" spans="1:3" s="566" customFormat="1"/>
    <row r="16535" spans="1:3" s="566" customFormat="1"/>
    <row r="16536" spans="1:3" s="566" customFormat="1"/>
    <row r="16537" spans="1:3" s="566" customFormat="1"/>
    <row r="16538" spans="1:3" s="566" customFormat="1"/>
    <row r="16539" spans="1:3" s="566" customFormat="1"/>
    <row r="16540" spans="1:3" s="566" customFormat="1"/>
    <row r="16541" spans="1:3" s="566" customFormat="1"/>
    <row r="16542" spans="1:3" s="566" customFormat="1"/>
    <row r="16543" spans="1:3" s="566" customFormat="1"/>
    <row r="16544" spans="1:3" s="566" customFormat="1"/>
    <row r="16545" spans="1:3" s="566" customFormat="1"/>
    <row r="16546" spans="1:3" s="566" customFormat="1"/>
    <row r="16547" spans="1:3" s="566" customFormat="1"/>
    <row r="16548" spans="1:3" s="566" customFormat="1"/>
    <row r="16549" spans="1:3" s="566" customFormat="1"/>
    <row r="16550" spans="1:3" s="566" customFormat="1"/>
    <row r="16551" spans="1:3" s="566" customFormat="1"/>
    <row r="16552" spans="1:3" s="566" customFormat="1"/>
    <row r="16553" spans="1:3" s="566" customFormat="1"/>
    <row r="16554" spans="1:3" s="566" customFormat="1"/>
    <row r="16555" spans="1:3" s="566" customFormat="1"/>
    <row r="16556" spans="1:3" s="566" customFormat="1"/>
    <row r="16557" spans="1:3" s="566" customFormat="1"/>
    <row r="16558" spans="1:3" s="566" customFormat="1"/>
    <row r="16559" spans="1:3" s="566" customFormat="1"/>
    <row r="16560" spans="1:3" s="566" customFormat="1"/>
    <row r="16561" spans="1:3" s="566" customFormat="1"/>
    <row r="16562" spans="1:3" s="566" customFormat="1"/>
    <row r="16563" spans="1:3" s="566" customFormat="1"/>
    <row r="16564" spans="1:3" s="566" customFormat="1"/>
    <row r="16565" spans="1:3" s="566" customFormat="1"/>
    <row r="16566" spans="1:3" s="566" customFormat="1"/>
    <row r="16567" spans="1:3" s="566" customFormat="1"/>
    <row r="16568" spans="1:3" s="566" customFormat="1"/>
    <row r="16569" spans="1:3" s="566" customFormat="1"/>
    <row r="16570" spans="1:3" s="566" customFormat="1"/>
    <row r="16571" spans="1:3" s="566" customFormat="1"/>
    <row r="16572" spans="1:3" s="566" customFormat="1"/>
    <row r="16573" spans="1:3" s="566" customFormat="1"/>
    <row r="16574" spans="1:3" s="566" customFormat="1"/>
    <row r="16575" spans="1:3" s="566" customFormat="1"/>
    <row r="16576" spans="1:3" s="566" customFormat="1"/>
    <row r="16577" spans="1:3" s="566" customFormat="1"/>
    <row r="16578" spans="1:3" s="566" customFormat="1"/>
    <row r="16579" spans="1:3" s="566" customFormat="1"/>
    <row r="16580" spans="1:3" s="566" customFormat="1"/>
    <row r="16581" spans="1:3" s="566" customFormat="1"/>
    <row r="16582" spans="1:3" s="566" customFormat="1"/>
    <row r="16583" spans="1:3" s="566" customFormat="1"/>
    <row r="16584" spans="1:3" s="566" customFormat="1"/>
    <row r="16585" spans="1:3" s="566" customFormat="1"/>
    <row r="16586" spans="1:3" s="566" customFormat="1"/>
    <row r="16587" spans="1:3" s="566" customFormat="1"/>
    <row r="16588" spans="1:3" s="566" customFormat="1"/>
    <row r="16589" spans="1:3" s="566" customFormat="1"/>
    <row r="16590" spans="1:3" s="566" customFormat="1"/>
    <row r="16591" spans="1:3" s="566" customFormat="1"/>
    <row r="16592" spans="1:3" s="566" customFormat="1"/>
    <row r="16593" spans="1:3" s="566" customFormat="1"/>
    <row r="16594" spans="1:3" s="566" customFormat="1"/>
    <row r="16595" spans="1:3" s="566" customFormat="1"/>
    <row r="16596" spans="1:3" s="566" customFormat="1"/>
    <row r="16597" spans="1:3" s="566" customFormat="1"/>
    <row r="16598" spans="1:3" s="566" customFormat="1"/>
    <row r="16599" spans="1:3" s="566" customFormat="1"/>
    <row r="16600" spans="1:3" s="566" customFormat="1"/>
    <row r="16601" spans="1:3" s="566" customFormat="1"/>
    <row r="16602" spans="1:3" s="566" customFormat="1"/>
    <row r="16603" spans="1:3" s="566" customFormat="1"/>
    <row r="16604" spans="1:3" s="566" customFormat="1"/>
    <row r="16605" spans="1:3" s="566" customFormat="1"/>
    <row r="16606" spans="1:3" s="566" customFormat="1"/>
    <row r="16607" spans="1:3" s="566" customFormat="1"/>
    <row r="16608" spans="1:3" s="566" customFormat="1"/>
    <row r="16609" spans="1:3" s="566" customFormat="1"/>
    <row r="16610" spans="1:3" s="566" customFormat="1"/>
    <row r="16611" spans="1:3" s="566" customFormat="1"/>
    <row r="16612" spans="1:3" s="566" customFormat="1"/>
    <row r="16613" spans="1:3" s="566" customFormat="1"/>
    <row r="16614" spans="1:3" s="566" customFormat="1"/>
    <row r="16615" spans="1:3" s="566" customFormat="1"/>
    <row r="16616" spans="1:3" s="566" customFormat="1"/>
    <row r="16617" spans="1:3" s="566" customFormat="1"/>
    <row r="16618" spans="1:3" s="566" customFormat="1"/>
    <row r="16619" spans="1:3" s="566" customFormat="1"/>
    <row r="16620" spans="1:3" s="566" customFormat="1"/>
    <row r="16621" spans="1:3" s="566" customFormat="1"/>
    <row r="16622" spans="1:3" s="566" customFormat="1"/>
    <row r="16623" spans="1:3" s="566" customFormat="1"/>
    <row r="16624" spans="1:3" s="566" customFormat="1"/>
    <row r="16625" spans="1:3" s="566" customFormat="1"/>
    <row r="16626" spans="1:3" s="566" customFormat="1"/>
    <row r="16627" spans="1:3" s="566" customFormat="1"/>
    <row r="16628" spans="1:3" s="566" customFormat="1"/>
    <row r="16629" spans="1:3" s="566" customFormat="1"/>
    <row r="16630" spans="1:3" s="566" customFormat="1"/>
    <row r="16631" spans="1:3" s="566" customFormat="1"/>
    <row r="16632" spans="1:3" s="566" customFormat="1"/>
    <row r="16633" spans="1:3" s="566" customFormat="1"/>
    <row r="16634" spans="1:3" s="566" customFormat="1"/>
    <row r="16635" spans="1:3" s="566" customFormat="1"/>
    <row r="16636" spans="1:3" s="566" customFormat="1"/>
    <row r="16637" spans="1:3" s="566" customFormat="1"/>
    <row r="16638" spans="1:3" s="566" customFormat="1"/>
    <row r="16639" spans="1:3" s="566" customFormat="1"/>
    <row r="16640" spans="1:3" s="566" customFormat="1"/>
    <row r="16641" spans="1:3" s="566" customFormat="1"/>
    <row r="16642" spans="1:3" s="566" customFormat="1"/>
    <row r="16643" spans="1:3" s="566" customFormat="1"/>
    <row r="16644" spans="1:3" s="566" customFormat="1"/>
    <row r="16645" spans="1:3" s="566" customFormat="1"/>
    <row r="16646" spans="1:3" s="566" customFormat="1"/>
    <row r="16647" spans="1:3" s="566" customFormat="1"/>
    <row r="16648" spans="1:3" s="566" customFormat="1"/>
    <row r="16649" spans="1:3" s="566" customFormat="1"/>
    <row r="16650" spans="1:3" s="566" customFormat="1"/>
    <row r="16651" spans="1:3" s="566" customFormat="1"/>
    <row r="16652" spans="1:3" s="566" customFormat="1"/>
    <row r="16653" spans="1:3" s="566" customFormat="1"/>
    <row r="16654" spans="1:3" s="566" customFormat="1"/>
    <row r="16655" spans="1:3" s="566" customFormat="1"/>
    <row r="16656" spans="1:3" s="566" customFormat="1"/>
    <row r="16657" spans="1:3" s="566" customFormat="1"/>
    <row r="16658" spans="1:3" s="566" customFormat="1"/>
    <row r="16659" spans="1:3" s="566" customFormat="1"/>
    <row r="16660" spans="1:3" s="566" customFormat="1"/>
    <row r="16661" spans="1:3" s="566" customFormat="1"/>
    <row r="16662" spans="1:3" s="566" customFormat="1"/>
    <row r="16663" spans="1:3" s="566" customFormat="1"/>
    <row r="16664" spans="1:3" s="566" customFormat="1"/>
    <row r="16665" spans="1:3" s="566" customFormat="1"/>
    <row r="16666" spans="1:3" s="566" customFormat="1"/>
    <row r="16667" spans="1:3" s="566" customFormat="1"/>
    <row r="16668" spans="1:3" s="566" customFormat="1"/>
    <row r="16669" spans="1:3" s="566" customFormat="1"/>
    <row r="16670" spans="1:3" s="566" customFormat="1"/>
    <row r="16671" spans="1:3" s="566" customFormat="1"/>
    <row r="16672" spans="1:3" s="566" customFormat="1"/>
    <row r="16673" spans="1:3" s="566" customFormat="1"/>
    <row r="16674" spans="1:3" s="566" customFormat="1"/>
    <row r="16675" spans="1:3" s="566" customFormat="1"/>
    <row r="16676" spans="1:3" s="566" customFormat="1"/>
    <row r="16677" spans="1:3" s="566" customFormat="1"/>
    <row r="16678" spans="1:3" s="566" customFormat="1"/>
    <row r="16679" spans="1:3" s="566" customFormat="1"/>
    <row r="16680" spans="1:3" s="566" customFormat="1"/>
    <row r="16681" spans="1:3" s="566" customFormat="1"/>
    <row r="16682" spans="1:3" s="566" customFormat="1"/>
    <row r="16683" spans="1:3" s="566" customFormat="1"/>
    <row r="16684" spans="1:3" s="566" customFormat="1"/>
    <row r="16685" spans="1:3" s="566" customFormat="1"/>
    <row r="16686" spans="1:3" s="566" customFormat="1"/>
    <row r="16687" spans="1:3" s="566" customFormat="1"/>
    <row r="16688" spans="1:3" s="566" customFormat="1"/>
    <row r="16689" spans="1:3" s="566" customFormat="1"/>
    <row r="16690" spans="1:3" s="566" customFormat="1"/>
    <row r="16691" spans="1:3" s="566" customFormat="1"/>
    <row r="16692" spans="1:3" s="566" customFormat="1"/>
    <row r="16693" spans="1:3" s="566" customFormat="1"/>
    <row r="16694" spans="1:3" s="566" customFormat="1"/>
    <row r="16695" spans="1:3" s="566" customFormat="1"/>
    <row r="16696" spans="1:3" s="566" customFormat="1"/>
    <row r="16697" spans="1:3" s="566" customFormat="1"/>
    <row r="16698" spans="1:3" s="566" customFormat="1"/>
    <row r="16699" spans="1:3" s="566" customFormat="1"/>
    <row r="16700" spans="1:3" s="566" customFormat="1"/>
    <row r="16701" spans="1:3" s="566" customFormat="1"/>
    <row r="16702" spans="1:3" s="566" customFormat="1"/>
    <row r="16703" spans="1:3" s="566" customFormat="1"/>
    <row r="16704" spans="1:3" s="566" customFormat="1"/>
    <row r="16705" spans="1:3" s="566" customFormat="1"/>
    <row r="16706" spans="1:3" s="566" customFormat="1"/>
    <row r="16707" spans="1:3" s="566" customFormat="1"/>
    <row r="16708" spans="1:3" s="566" customFormat="1"/>
    <row r="16709" spans="1:3" s="566" customFormat="1"/>
    <row r="16710" spans="1:3" s="566" customFormat="1"/>
    <row r="16711" spans="1:3" s="566" customFormat="1"/>
    <row r="16712" spans="1:3" s="566" customFormat="1"/>
    <row r="16713" spans="1:3" s="566" customFormat="1"/>
    <row r="16714" spans="1:3" s="566" customFormat="1"/>
    <row r="16715" spans="1:3" s="566" customFormat="1"/>
    <row r="16716" spans="1:3" s="566" customFormat="1"/>
    <row r="16717" spans="1:3" s="566" customFormat="1"/>
    <row r="16718" spans="1:3" s="566" customFormat="1"/>
    <row r="16719" spans="1:3" s="566" customFormat="1"/>
    <row r="16720" spans="1:3" s="566" customFormat="1"/>
    <row r="16721" spans="1:3" s="566" customFormat="1"/>
    <row r="16722" spans="1:3" s="566" customFormat="1"/>
    <row r="16723" spans="1:3" s="566" customFormat="1"/>
    <row r="16724" spans="1:3" s="566" customFormat="1"/>
    <row r="16725" spans="1:3" s="566" customFormat="1"/>
    <row r="16726" spans="1:3" s="566" customFormat="1"/>
    <row r="16727" spans="1:3" s="566" customFormat="1"/>
    <row r="16728" spans="1:3" s="566" customFormat="1"/>
    <row r="16729" spans="1:3" s="566" customFormat="1"/>
    <row r="16730" spans="1:3" s="566" customFormat="1"/>
    <row r="16731" spans="1:3" s="566" customFormat="1"/>
    <row r="16732" spans="1:3" s="566" customFormat="1"/>
    <row r="16733" spans="1:3" s="566" customFormat="1"/>
    <row r="16734" spans="1:3" s="566" customFormat="1"/>
    <row r="16735" spans="1:3" s="566" customFormat="1"/>
    <row r="16736" spans="1:3" s="566" customFormat="1"/>
    <row r="16737" spans="1:3" s="566" customFormat="1"/>
    <row r="16738" spans="1:3" s="566" customFormat="1"/>
    <row r="16739" spans="1:3" s="566" customFormat="1"/>
    <row r="16740" spans="1:3" s="566" customFormat="1"/>
    <row r="16741" spans="1:3" s="566" customFormat="1"/>
    <row r="16742" spans="1:3" s="566" customFormat="1"/>
    <row r="16743" spans="1:3" s="566" customFormat="1"/>
    <row r="16744" spans="1:3" s="566" customFormat="1"/>
    <row r="16745" spans="1:3" s="566" customFormat="1"/>
    <row r="16746" spans="1:3" s="566" customFormat="1"/>
    <row r="16747" spans="1:3" s="566" customFormat="1"/>
    <row r="16748" spans="1:3" s="566" customFormat="1"/>
    <row r="16749" spans="1:3" s="566" customFormat="1"/>
    <row r="16750" spans="1:3" s="566" customFormat="1"/>
    <row r="16751" spans="1:3" s="566" customFormat="1"/>
    <row r="16752" spans="1:3" s="566" customFormat="1"/>
    <row r="16753" spans="1:3" s="566" customFormat="1"/>
    <row r="16754" spans="1:3" s="566" customFormat="1"/>
    <row r="16755" spans="1:3" s="566" customFormat="1"/>
    <row r="16756" spans="1:3" s="566" customFormat="1"/>
    <row r="16757" spans="1:3" s="566" customFormat="1"/>
    <row r="16758" spans="1:3" s="566" customFormat="1"/>
    <row r="16759" spans="1:3" s="566" customFormat="1"/>
    <row r="16760" spans="1:3" s="566" customFormat="1"/>
    <row r="16761" spans="1:3" s="566" customFormat="1"/>
    <row r="16762" spans="1:3" s="566" customFormat="1"/>
    <row r="16763" spans="1:3" s="566" customFormat="1"/>
    <row r="16764" spans="1:3" s="566" customFormat="1"/>
    <row r="16765" spans="1:3" s="566" customFormat="1"/>
    <row r="16766" spans="1:3" s="566" customFormat="1"/>
    <row r="16767" spans="1:3" s="566" customFormat="1"/>
    <row r="16768" spans="1:3" s="566" customFormat="1"/>
    <row r="16769" spans="1:3" s="566" customFormat="1"/>
    <row r="16770" spans="1:3" s="566" customFormat="1"/>
    <row r="16771" spans="1:3" s="566" customFormat="1"/>
    <row r="16772" spans="1:3" s="566" customFormat="1"/>
    <row r="16773" spans="1:3" s="566" customFormat="1"/>
    <row r="16774" spans="1:3" s="566" customFormat="1"/>
    <row r="16775" spans="1:3" s="566" customFormat="1"/>
    <row r="16776" spans="1:3" s="566" customFormat="1"/>
    <row r="16777" spans="1:3" s="566" customFormat="1"/>
    <row r="16778" spans="1:3" s="566" customFormat="1"/>
    <row r="16779" spans="1:3" s="566" customFormat="1"/>
    <row r="16780" spans="1:3" s="566" customFormat="1"/>
    <row r="16781" spans="1:3" s="566" customFormat="1"/>
    <row r="16782" spans="1:3" s="566" customFormat="1"/>
    <row r="16783" spans="1:3" s="566" customFormat="1"/>
    <row r="16784" spans="1:3" s="566" customFormat="1"/>
    <row r="16785" spans="1:3" s="566" customFormat="1"/>
    <row r="16786" spans="1:3" s="566" customFormat="1"/>
    <row r="16787" spans="1:3" s="566" customFormat="1"/>
    <row r="16788" spans="1:3" s="566" customFormat="1"/>
    <row r="16789" spans="1:3" s="566" customFormat="1"/>
    <row r="16790" spans="1:3" s="566" customFormat="1"/>
    <row r="16791" spans="1:3" s="566" customFormat="1"/>
    <row r="16792" spans="1:3" s="566" customFormat="1"/>
    <row r="16793" spans="1:3" s="566" customFormat="1"/>
    <row r="16794" spans="1:3" s="566" customFormat="1"/>
    <row r="16795" spans="1:3" s="566" customFormat="1"/>
    <row r="16796" spans="1:3" s="566" customFormat="1"/>
    <row r="16797" spans="1:3" s="566" customFormat="1"/>
    <row r="16798" spans="1:3" s="566" customFormat="1"/>
    <row r="16799" spans="1:3" s="566" customFormat="1"/>
    <row r="16800" spans="1:3" s="566" customFormat="1"/>
    <row r="16801" spans="1:3" s="566" customFormat="1"/>
    <row r="16802" spans="1:3" s="566" customFormat="1"/>
    <row r="16803" spans="1:3" s="566" customFormat="1"/>
    <row r="16804" spans="1:3" s="566" customFormat="1"/>
    <row r="16805" spans="1:3" s="566" customFormat="1"/>
    <row r="16806" spans="1:3" s="566" customFormat="1"/>
    <row r="16807" spans="1:3" s="566" customFormat="1"/>
    <row r="16808" spans="1:3" s="566" customFormat="1"/>
    <row r="16809" spans="1:3" s="566" customFormat="1"/>
    <row r="16810" spans="1:3" s="566" customFormat="1"/>
    <row r="16811" spans="1:3" s="566" customFormat="1"/>
    <row r="16812" spans="1:3" s="566" customFormat="1"/>
    <row r="16813" spans="1:3" s="566" customFormat="1"/>
    <row r="16814" spans="1:3" s="566" customFormat="1"/>
    <row r="16815" spans="1:3" s="566" customFormat="1"/>
    <row r="16816" spans="1:3" s="566" customFormat="1"/>
    <row r="16817" spans="1:3" s="566" customFormat="1"/>
    <row r="16818" spans="1:3" s="566" customFormat="1"/>
    <row r="16819" spans="1:3" s="566" customFormat="1"/>
    <row r="16820" spans="1:3" s="566" customFormat="1"/>
    <row r="16821" spans="1:3" s="566" customFormat="1"/>
    <row r="16822" spans="1:3" s="566" customFormat="1"/>
    <row r="16823" spans="1:3" s="566" customFormat="1"/>
    <row r="16824" spans="1:3" s="566" customFormat="1"/>
    <row r="16825" spans="1:3" s="566" customFormat="1"/>
    <row r="16826" spans="1:3" s="566" customFormat="1"/>
    <row r="16827" spans="1:3" s="566" customFormat="1"/>
    <row r="16828" spans="1:3" s="566" customFormat="1"/>
    <row r="16829" spans="1:3" s="566" customFormat="1"/>
    <row r="16830" spans="1:3" s="566" customFormat="1"/>
    <row r="16831" spans="1:3" s="566" customFormat="1"/>
    <row r="16832" spans="1:3" s="566" customFormat="1"/>
    <row r="16833" spans="1:3" s="566" customFormat="1"/>
    <row r="16834" spans="1:3" s="566" customFormat="1"/>
    <row r="16835" spans="1:3" s="566" customFormat="1"/>
    <row r="16836" spans="1:3" s="566" customFormat="1"/>
    <row r="16837" spans="1:3" s="566" customFormat="1"/>
    <row r="16838" spans="1:3" s="566" customFormat="1"/>
    <row r="16839" spans="1:3" s="566" customFormat="1"/>
    <row r="16840" spans="1:3" s="566" customFormat="1"/>
    <row r="16841" spans="1:3" s="566" customFormat="1"/>
    <row r="16842" spans="1:3" s="566" customFormat="1"/>
    <row r="16843" spans="1:3" s="566" customFormat="1"/>
    <row r="16844" spans="1:3" s="566" customFormat="1"/>
    <row r="16845" spans="1:3" s="566" customFormat="1"/>
    <row r="16846" spans="1:3" s="566" customFormat="1"/>
    <row r="16847" spans="1:3" s="566" customFormat="1"/>
    <row r="16848" spans="1:3" s="566" customFormat="1"/>
    <row r="16849" spans="1:3" s="566" customFormat="1"/>
    <row r="16850" spans="1:3" s="566" customFormat="1"/>
    <row r="16851" spans="1:3" s="566" customFormat="1"/>
    <row r="16852" spans="1:3" s="566" customFormat="1"/>
    <row r="16853" spans="1:3" s="566" customFormat="1"/>
    <row r="16854" spans="1:3" s="566" customFormat="1"/>
    <row r="16855" spans="1:3" s="566" customFormat="1"/>
    <row r="16856" spans="1:3" s="566" customFormat="1"/>
    <row r="16857" spans="1:3" s="566" customFormat="1"/>
    <row r="16858" spans="1:3" s="566" customFormat="1"/>
    <row r="16859" spans="1:3" s="566" customFormat="1"/>
    <row r="16860" spans="1:3" s="566" customFormat="1"/>
    <row r="16861" spans="1:3" s="566" customFormat="1"/>
    <row r="16862" spans="1:3" s="566" customFormat="1"/>
    <row r="16863" spans="1:3" s="566" customFormat="1"/>
    <row r="16864" spans="1:3" s="566" customFormat="1"/>
    <row r="16865" spans="1:3" s="566" customFormat="1"/>
    <row r="16866" spans="1:3" s="566" customFormat="1"/>
    <row r="16867" spans="1:3" s="566" customFormat="1"/>
    <row r="16868" spans="1:3" s="566" customFormat="1"/>
    <row r="16869" spans="1:3" s="566" customFormat="1"/>
    <row r="16870" spans="1:3" s="566" customFormat="1"/>
    <row r="16871" spans="1:3" s="566" customFormat="1"/>
    <row r="16872" spans="1:3" s="566" customFormat="1"/>
    <row r="16873" spans="1:3" s="566" customFormat="1"/>
    <row r="16874" spans="1:3" s="566" customFormat="1"/>
    <row r="16875" spans="1:3" s="566" customFormat="1"/>
    <row r="16876" spans="1:3" s="566" customFormat="1"/>
    <row r="16877" spans="1:3" s="566" customFormat="1"/>
    <row r="16878" spans="1:3" s="566" customFormat="1"/>
    <row r="16879" spans="1:3" s="566" customFormat="1"/>
    <row r="16880" spans="1:3" s="566" customFormat="1"/>
    <row r="16881" spans="1:3" s="566" customFormat="1"/>
    <row r="16882" spans="1:3" s="566" customFormat="1"/>
    <row r="16883" spans="1:3" s="566" customFormat="1"/>
    <row r="16884" spans="1:3" s="566" customFormat="1"/>
    <row r="16885" spans="1:3" s="566" customFormat="1"/>
    <row r="16886" spans="1:3" s="566" customFormat="1"/>
    <row r="16887" spans="1:3" s="566" customFormat="1"/>
    <row r="16888" spans="1:3" s="566" customFormat="1"/>
    <row r="16889" spans="1:3" s="566" customFormat="1"/>
    <row r="16890" spans="1:3" s="566" customFormat="1"/>
    <row r="16891" spans="1:3" s="566" customFormat="1"/>
    <row r="16892" spans="1:3" s="566" customFormat="1"/>
    <row r="16893" spans="1:3" s="566" customFormat="1"/>
    <row r="16894" spans="1:3" s="566" customFormat="1"/>
    <row r="16895" spans="1:3" s="566" customFormat="1"/>
    <row r="16896" spans="1:3" s="566" customFormat="1"/>
    <row r="16897" spans="1:3" s="566" customFormat="1"/>
    <row r="16898" spans="1:3" s="566" customFormat="1"/>
    <row r="16899" spans="1:3" s="566" customFormat="1"/>
    <row r="16900" spans="1:3" s="566" customFormat="1"/>
    <row r="16901" spans="1:3" s="566" customFormat="1"/>
    <row r="16902" spans="1:3" s="566" customFormat="1"/>
    <row r="16903" spans="1:3" s="566" customFormat="1"/>
    <row r="16904" spans="1:3" s="566" customFormat="1"/>
    <row r="16905" spans="1:3" s="566" customFormat="1"/>
    <row r="16906" spans="1:3" s="566" customFormat="1"/>
    <row r="16907" spans="1:3" s="566" customFormat="1"/>
    <row r="16908" spans="1:3" s="566" customFormat="1"/>
    <row r="16909" spans="1:3" s="566" customFormat="1"/>
    <row r="16910" spans="1:3" s="566" customFormat="1"/>
    <row r="16911" spans="1:3" s="566" customFormat="1"/>
    <row r="16912" spans="1:3" s="566" customFormat="1"/>
    <row r="16913" spans="1:3" s="566" customFormat="1"/>
    <row r="16914" spans="1:3" s="566" customFormat="1"/>
    <row r="16915" spans="1:3" s="566" customFormat="1"/>
    <row r="16916" spans="1:3" s="566" customFormat="1"/>
    <row r="16917" spans="1:3" s="566" customFormat="1"/>
    <row r="16918" spans="1:3" s="566" customFormat="1"/>
    <row r="16919" spans="1:3" s="566" customFormat="1"/>
    <row r="16920" spans="1:3" s="566" customFormat="1"/>
    <row r="16921" spans="1:3" s="566" customFormat="1"/>
    <row r="16922" spans="1:3" s="566" customFormat="1"/>
    <row r="16923" spans="1:3" s="566" customFormat="1"/>
    <row r="16924" spans="1:3" s="566" customFormat="1"/>
    <row r="16925" spans="1:3" s="566" customFormat="1"/>
    <row r="16926" spans="1:3" s="566" customFormat="1"/>
    <row r="16927" spans="1:3" s="566" customFormat="1"/>
    <row r="16928" spans="1:3" s="566" customFormat="1"/>
    <row r="16929" spans="1:3" s="566" customFormat="1"/>
    <row r="16930" spans="1:3" s="566" customFormat="1"/>
    <row r="16931" spans="1:3" s="566" customFormat="1"/>
    <row r="16932" spans="1:3" s="566" customFormat="1"/>
    <row r="16933" spans="1:3" s="566" customFormat="1"/>
    <row r="16934" spans="1:3" s="566" customFormat="1"/>
    <row r="16935" spans="1:3" s="566" customFormat="1"/>
    <row r="16936" spans="1:3" s="566" customFormat="1"/>
    <row r="16937" spans="1:3" s="566" customFormat="1"/>
    <row r="16938" spans="1:3" s="566" customFormat="1"/>
    <row r="16939" spans="1:3" s="566" customFormat="1"/>
    <row r="16940" spans="1:3" s="566" customFormat="1"/>
    <row r="16941" spans="1:3" s="566" customFormat="1"/>
    <row r="16942" spans="1:3" s="566" customFormat="1"/>
    <row r="16943" spans="1:3" s="566" customFormat="1"/>
    <row r="16944" spans="1:3" s="566" customFormat="1"/>
    <row r="16945" spans="1:3" s="566" customFormat="1"/>
    <row r="16946" spans="1:3" s="566" customFormat="1"/>
    <row r="16947" spans="1:3" s="566" customFormat="1"/>
    <row r="16948" spans="1:3" s="566" customFormat="1"/>
    <row r="16949" spans="1:3" s="566" customFormat="1"/>
    <row r="16950" spans="1:3" s="566" customFormat="1"/>
    <row r="16951" spans="1:3" s="566" customFormat="1"/>
    <row r="16952" spans="1:3" s="566" customFormat="1"/>
    <row r="16953" spans="1:3" s="566" customFormat="1"/>
    <row r="16954" spans="1:3" s="566" customFormat="1"/>
    <row r="16955" spans="1:3" s="566" customFormat="1"/>
    <row r="16956" spans="1:3" s="566" customFormat="1"/>
    <row r="16957" spans="1:3" s="566" customFormat="1"/>
    <row r="16958" spans="1:3" s="566" customFormat="1"/>
    <row r="16959" spans="1:3" s="566" customFormat="1"/>
    <row r="16960" spans="1:3" s="566" customFormat="1"/>
    <row r="16961" spans="1:3" s="566" customFormat="1"/>
    <row r="16962" spans="1:3" s="566" customFormat="1"/>
    <row r="16963" spans="1:3" s="566" customFormat="1"/>
    <row r="16964" spans="1:3" s="566" customFormat="1"/>
    <row r="16965" spans="1:3" s="566" customFormat="1"/>
    <row r="16966" spans="1:3" s="566" customFormat="1"/>
    <row r="16967" spans="1:3" s="566" customFormat="1"/>
    <row r="16968" spans="1:3" s="566" customFormat="1"/>
    <row r="16969" spans="1:3" s="566" customFormat="1"/>
    <row r="16970" spans="1:3" s="566" customFormat="1"/>
    <row r="16971" spans="1:3" s="566" customFormat="1"/>
    <row r="16972" spans="1:3" s="566" customFormat="1"/>
    <row r="16973" spans="1:3" s="566" customFormat="1"/>
    <row r="16974" spans="1:3" s="566" customFormat="1"/>
    <row r="16975" spans="1:3" s="566" customFormat="1"/>
    <row r="16976" spans="1:3" s="566" customFormat="1"/>
    <row r="16977" spans="1:3" s="566" customFormat="1"/>
    <row r="16978" spans="1:3" s="566" customFormat="1"/>
    <row r="16979" spans="1:3" s="566" customFormat="1"/>
    <row r="16980" spans="1:3" s="566" customFormat="1"/>
    <row r="16981" spans="1:3" s="566" customFormat="1"/>
    <row r="16982" spans="1:3" s="566" customFormat="1"/>
    <row r="16983" spans="1:3" s="566" customFormat="1"/>
    <row r="16984" spans="1:3" s="566" customFormat="1"/>
    <row r="16985" spans="1:3" s="566" customFormat="1"/>
    <row r="16986" spans="1:3" s="566" customFormat="1"/>
    <row r="16987" spans="1:3" s="566" customFormat="1"/>
    <row r="16988" spans="1:3" s="566" customFormat="1"/>
    <row r="16989" spans="1:3" s="566" customFormat="1"/>
    <row r="16990" spans="1:3" s="566" customFormat="1"/>
    <row r="16991" spans="1:3" s="566" customFormat="1"/>
    <row r="16992" spans="1:3" s="566" customFormat="1"/>
    <row r="16993" spans="1:3" s="566" customFormat="1"/>
    <row r="16994" spans="1:3" s="566" customFormat="1"/>
    <row r="16995" spans="1:3" s="566" customFormat="1"/>
    <row r="16996" spans="1:3" s="566" customFormat="1"/>
    <row r="16997" spans="1:3" s="566" customFormat="1"/>
    <row r="16998" spans="1:3" s="566" customFormat="1"/>
    <row r="16999" spans="1:3" s="566" customFormat="1"/>
    <row r="17000" spans="1:3" s="566" customFormat="1"/>
    <row r="17001" spans="1:3" s="566" customFormat="1"/>
    <row r="17002" spans="1:3" s="566" customFormat="1"/>
    <row r="17003" spans="1:3" s="566" customFormat="1"/>
    <row r="17004" spans="1:3" s="566" customFormat="1"/>
    <row r="17005" spans="1:3" s="566" customFormat="1"/>
    <row r="17006" spans="1:3" s="566" customFormat="1"/>
    <row r="17007" spans="1:3" s="566" customFormat="1"/>
    <row r="17008" spans="1:3" s="566" customFormat="1"/>
    <row r="17009" spans="1:3" s="566" customFormat="1"/>
    <row r="17010" spans="1:3" s="566" customFormat="1"/>
    <row r="17011" spans="1:3" s="566" customFormat="1"/>
    <row r="17012" spans="1:3" s="566" customFormat="1"/>
    <row r="17013" spans="1:3" s="566" customFormat="1"/>
    <row r="17014" spans="1:3" s="566" customFormat="1"/>
    <row r="17015" spans="1:3" s="566" customFormat="1"/>
    <row r="17016" spans="1:3" s="566" customFormat="1"/>
    <row r="17017" spans="1:3" s="566" customFormat="1"/>
    <row r="17018" spans="1:3" s="566" customFormat="1"/>
    <row r="17019" spans="1:3" s="566" customFormat="1"/>
    <row r="17020" spans="1:3" s="566" customFormat="1"/>
    <row r="17021" spans="1:3" s="566" customFormat="1"/>
    <row r="17022" spans="1:3" s="566" customFormat="1"/>
    <row r="17023" spans="1:3" s="566" customFormat="1"/>
    <row r="17024" spans="1:3" s="566" customFormat="1"/>
    <row r="17025" spans="1:3" s="566" customFormat="1"/>
    <row r="17026" spans="1:3" s="566" customFormat="1"/>
    <row r="17027" spans="1:3" s="566" customFormat="1"/>
    <row r="17028" spans="1:3" s="566" customFormat="1"/>
    <row r="17029" spans="1:3" s="566" customFormat="1"/>
    <row r="17030" spans="1:3" s="566" customFormat="1"/>
    <row r="17031" spans="1:3" s="566" customFormat="1"/>
    <row r="17032" spans="1:3" s="566" customFormat="1"/>
    <row r="17033" spans="1:3" s="566" customFormat="1"/>
    <row r="17034" spans="1:3" s="566" customFormat="1"/>
    <row r="17035" spans="1:3" s="566" customFormat="1"/>
    <row r="17036" spans="1:3" s="566" customFormat="1"/>
    <row r="17037" spans="1:3" s="566" customFormat="1"/>
    <row r="17038" spans="1:3" s="566" customFormat="1"/>
    <row r="17039" spans="1:3" s="566" customFormat="1"/>
    <row r="17040" spans="1:3" s="566" customFormat="1"/>
    <row r="17041" spans="1:3" s="566" customFormat="1"/>
    <row r="17042" spans="1:3" s="566" customFormat="1"/>
    <row r="17043" spans="1:3" s="566" customFormat="1"/>
    <row r="17044" spans="1:3" s="566" customFormat="1"/>
    <row r="17045" spans="1:3" s="566" customFormat="1"/>
    <row r="17046" spans="1:3" s="566" customFormat="1"/>
    <row r="17047" spans="1:3" s="566" customFormat="1"/>
    <row r="17048" spans="1:3" s="566" customFormat="1"/>
    <row r="17049" spans="1:3" s="566" customFormat="1"/>
    <row r="17050" spans="1:3" s="566" customFormat="1"/>
    <row r="17051" spans="1:3" s="566" customFormat="1"/>
    <row r="17052" spans="1:3" s="566" customFormat="1"/>
    <row r="17053" spans="1:3" s="566" customFormat="1"/>
    <row r="17054" spans="1:3" s="566" customFormat="1"/>
    <row r="17055" spans="1:3" s="566" customFormat="1"/>
    <row r="17056" spans="1:3" s="566" customFormat="1"/>
    <row r="17057" spans="1:3" s="566" customFormat="1"/>
    <row r="17058" spans="1:3" s="566" customFormat="1"/>
    <row r="17059" spans="1:3" s="566" customFormat="1"/>
    <row r="17060" spans="1:3" s="566" customFormat="1"/>
    <row r="17061" spans="1:3" s="566" customFormat="1"/>
    <row r="17062" spans="1:3" s="566" customFormat="1"/>
    <row r="17063" spans="1:3" s="566" customFormat="1"/>
    <row r="17064" spans="1:3" s="566" customFormat="1"/>
    <row r="17065" spans="1:3" s="566" customFormat="1"/>
    <row r="17066" spans="1:3" s="566" customFormat="1"/>
    <row r="17067" spans="1:3" s="566" customFormat="1"/>
    <row r="17068" spans="1:3" s="566" customFormat="1"/>
    <row r="17069" spans="1:3" s="566" customFormat="1"/>
    <row r="17070" spans="1:3" s="566" customFormat="1"/>
    <row r="17071" spans="1:3" s="566" customFormat="1"/>
    <row r="17072" spans="1:3" s="566" customFormat="1"/>
    <row r="17073" spans="1:3" s="566" customFormat="1"/>
    <row r="17074" spans="1:3" s="566" customFormat="1"/>
    <row r="17075" spans="1:3" s="566" customFormat="1"/>
    <row r="17076" spans="1:3" s="566" customFormat="1"/>
    <row r="17077" spans="1:3" s="566" customFormat="1"/>
    <row r="17078" spans="1:3" s="566" customFormat="1"/>
    <row r="17079" spans="1:3" s="566" customFormat="1"/>
    <row r="17080" spans="1:3" s="566" customFormat="1"/>
    <row r="17081" spans="1:3" s="566" customFormat="1"/>
    <row r="17082" spans="1:3" s="566" customFormat="1"/>
    <row r="17083" spans="1:3" s="566" customFormat="1"/>
    <row r="17084" spans="1:3" s="566" customFormat="1"/>
    <row r="17085" spans="1:3" s="566" customFormat="1"/>
    <row r="17086" spans="1:3" s="566" customFormat="1"/>
    <row r="17087" spans="1:3" s="566" customFormat="1"/>
    <row r="17088" spans="1:3" s="566" customFormat="1"/>
    <row r="17089" spans="1:3" s="566" customFormat="1"/>
    <row r="17090" spans="1:3" s="566" customFormat="1"/>
    <row r="17091" spans="1:3" s="566" customFormat="1"/>
    <row r="17092" spans="1:3" s="566" customFormat="1"/>
    <row r="17093" spans="1:3" s="566" customFormat="1"/>
    <row r="17094" spans="1:3" s="566" customFormat="1"/>
    <row r="17095" spans="1:3" s="566" customFormat="1"/>
    <row r="17096" spans="1:3" s="566" customFormat="1"/>
    <row r="17097" spans="1:3" s="566" customFormat="1"/>
    <row r="17098" spans="1:3" s="566" customFormat="1"/>
    <row r="17099" spans="1:3" s="566" customFormat="1"/>
    <row r="17100" spans="1:3" s="566" customFormat="1"/>
    <row r="17101" spans="1:3" s="566" customFormat="1"/>
    <row r="17102" spans="1:3" s="566" customFormat="1"/>
    <row r="17103" spans="1:3" s="566" customFormat="1"/>
    <row r="17104" spans="1:3" s="566" customFormat="1"/>
    <row r="17105" spans="1:3" s="566" customFormat="1"/>
    <row r="17106" spans="1:3" s="566" customFormat="1"/>
    <row r="17107" spans="1:3" s="566" customFormat="1"/>
    <row r="17108" spans="1:3" s="566" customFormat="1"/>
    <row r="17109" spans="1:3" s="566" customFormat="1"/>
    <row r="17110" spans="1:3" s="566" customFormat="1"/>
    <row r="17111" spans="1:3" s="566" customFormat="1"/>
    <row r="17112" spans="1:3" s="566" customFormat="1"/>
    <row r="17113" spans="1:3" s="566" customFormat="1"/>
    <row r="17114" spans="1:3" s="566" customFormat="1"/>
    <row r="17115" spans="1:3" s="566" customFormat="1"/>
    <row r="17116" spans="1:3" s="566" customFormat="1"/>
    <row r="17117" spans="1:3" s="566" customFormat="1"/>
    <row r="17118" spans="1:3" s="566" customFormat="1"/>
    <row r="17119" spans="1:3" s="566" customFormat="1"/>
    <row r="17120" spans="1:3" s="566" customFormat="1"/>
    <row r="17121" spans="1:3" s="566" customFormat="1"/>
    <row r="17122" spans="1:3" s="566" customFormat="1"/>
    <row r="17123" spans="1:3" s="566" customFormat="1"/>
    <row r="17124" spans="1:3" s="566" customFormat="1"/>
    <row r="17125" spans="1:3" s="566" customFormat="1"/>
    <row r="17126" spans="1:3" s="566" customFormat="1"/>
    <row r="17127" spans="1:3" s="566" customFormat="1"/>
    <row r="17128" spans="1:3" s="566" customFormat="1"/>
    <row r="17129" spans="1:3" s="566" customFormat="1"/>
    <row r="17130" spans="1:3" s="566" customFormat="1"/>
    <row r="17131" spans="1:3" s="566" customFormat="1"/>
    <row r="17132" spans="1:3" s="566" customFormat="1"/>
    <row r="17133" spans="1:3" s="566" customFormat="1"/>
    <row r="17134" spans="1:3" s="566" customFormat="1"/>
    <row r="17135" spans="1:3" s="566" customFormat="1"/>
    <row r="17136" spans="1:3" s="566" customFormat="1"/>
    <row r="17137" spans="1:3" s="566" customFormat="1"/>
    <row r="17138" spans="1:3" s="566" customFormat="1"/>
    <row r="17139" spans="1:3" s="566" customFormat="1"/>
    <row r="17140" spans="1:3" s="566" customFormat="1"/>
    <row r="17141" spans="1:3" s="566" customFormat="1"/>
    <row r="17142" spans="1:3" s="566" customFormat="1"/>
    <row r="17143" spans="1:3" s="566" customFormat="1"/>
    <row r="17144" spans="1:3" s="566" customFormat="1"/>
    <row r="17145" spans="1:3" s="566" customFormat="1"/>
    <row r="17146" spans="1:3" s="566" customFormat="1"/>
    <row r="17147" spans="1:3" s="566" customFormat="1"/>
    <row r="17148" spans="1:3" s="566" customFormat="1"/>
    <row r="17149" spans="1:3" s="566" customFormat="1"/>
    <row r="17150" spans="1:3" s="566" customFormat="1"/>
    <row r="17151" spans="1:3" s="566" customFormat="1"/>
    <row r="17152" spans="1:3" s="566" customFormat="1"/>
    <row r="17153" spans="1:3" s="566" customFormat="1"/>
    <row r="17154" spans="1:3" s="566" customFormat="1"/>
    <row r="17155" spans="1:3" s="566" customFormat="1"/>
    <row r="17156" spans="1:3" s="566" customFormat="1"/>
    <row r="17157" spans="1:3" s="566" customFormat="1"/>
    <row r="17158" spans="1:3" s="566" customFormat="1"/>
    <row r="17159" spans="1:3" s="566" customFormat="1"/>
    <row r="17160" spans="1:3" s="566" customFormat="1"/>
    <row r="17161" spans="1:3" s="566" customFormat="1"/>
    <row r="17162" spans="1:3" s="566" customFormat="1"/>
    <row r="17163" spans="1:3" s="566" customFormat="1"/>
    <row r="17164" spans="1:3" s="566" customFormat="1"/>
    <row r="17165" spans="1:3" s="566" customFormat="1"/>
    <row r="17166" spans="1:3" s="566" customFormat="1"/>
    <row r="17167" spans="1:3" s="566" customFormat="1"/>
    <row r="17168" spans="1:3" s="566" customFormat="1"/>
    <row r="17169" spans="1:3" s="566" customFormat="1"/>
    <row r="17170" spans="1:3" s="566" customFormat="1"/>
    <row r="17171" spans="1:3" s="566" customFormat="1"/>
    <row r="17172" spans="1:3" s="566" customFormat="1"/>
    <row r="17173" spans="1:3" s="566" customFormat="1"/>
    <row r="17174" spans="1:3" s="566" customFormat="1"/>
    <row r="17175" spans="1:3" s="566" customFormat="1"/>
    <row r="17176" spans="1:3" s="566" customFormat="1"/>
    <row r="17177" spans="1:3" s="566" customFormat="1"/>
    <row r="17178" spans="1:3" s="566" customFormat="1"/>
    <row r="17179" spans="1:3" s="566" customFormat="1"/>
    <row r="17180" spans="1:3" s="566" customFormat="1"/>
    <row r="17181" spans="1:3" s="566" customFormat="1"/>
    <row r="17182" spans="1:3" s="566" customFormat="1"/>
    <row r="17183" spans="1:3" s="566" customFormat="1"/>
    <row r="17184" spans="1:3" s="566" customFormat="1"/>
    <row r="17185" spans="1:3" s="566" customFormat="1"/>
    <row r="17186" spans="1:3" s="566" customFormat="1"/>
    <row r="17187" spans="1:3" s="566" customFormat="1"/>
    <row r="17188" spans="1:3" s="566" customFormat="1"/>
    <row r="17189" spans="1:3" s="566" customFormat="1"/>
    <row r="17190" spans="1:3" s="566" customFormat="1"/>
    <row r="17191" spans="1:3" s="566" customFormat="1"/>
    <row r="17192" spans="1:3" s="566" customFormat="1"/>
    <row r="17193" spans="1:3" s="566" customFormat="1"/>
    <row r="17194" spans="1:3" s="566" customFormat="1"/>
    <row r="17195" spans="1:3" s="566" customFormat="1"/>
    <row r="17196" spans="1:3" s="566" customFormat="1"/>
    <row r="17197" spans="1:3" s="566" customFormat="1"/>
    <row r="17198" spans="1:3" s="566" customFormat="1"/>
    <row r="17199" spans="1:3" s="566" customFormat="1"/>
    <row r="17200" spans="1:3" s="566" customFormat="1"/>
    <row r="17201" spans="1:3" s="566" customFormat="1"/>
    <row r="17202" spans="1:3" s="566" customFormat="1"/>
    <row r="17203" spans="1:3" s="566" customFormat="1"/>
    <row r="17204" spans="1:3" s="566" customFormat="1"/>
    <row r="17205" spans="1:3" s="566" customFormat="1"/>
    <row r="17206" spans="1:3" s="566" customFormat="1"/>
    <row r="17207" spans="1:3" s="566" customFormat="1"/>
    <row r="17208" spans="1:3" s="566" customFormat="1"/>
    <row r="17209" spans="1:3" s="566" customFormat="1"/>
    <row r="17210" spans="1:3" s="566" customFormat="1"/>
    <row r="17211" spans="1:3" s="566" customFormat="1"/>
    <row r="17212" spans="1:3" s="566" customFormat="1"/>
    <row r="17213" spans="1:3" s="566" customFormat="1"/>
    <row r="17214" spans="1:3" s="566" customFormat="1"/>
    <row r="17215" spans="1:3" s="566" customFormat="1"/>
    <row r="17216" spans="1:3" s="566" customFormat="1"/>
    <row r="17217" spans="1:3" s="566" customFormat="1"/>
    <row r="17218" spans="1:3" s="566" customFormat="1"/>
    <row r="17219" spans="1:3" s="566" customFormat="1"/>
    <row r="17220" spans="1:3" s="566" customFormat="1"/>
    <row r="17221" spans="1:3" s="566" customFormat="1"/>
    <row r="17222" spans="1:3" s="566" customFormat="1"/>
    <row r="17223" spans="1:3" s="566" customFormat="1"/>
    <row r="17224" spans="1:3" s="566" customFormat="1"/>
    <row r="17225" spans="1:3" s="566" customFormat="1"/>
    <row r="17226" spans="1:3" s="566" customFormat="1"/>
    <row r="17227" spans="1:3" s="566" customFormat="1"/>
    <row r="17228" spans="1:3" s="566" customFormat="1"/>
    <row r="17229" spans="1:3" s="566" customFormat="1"/>
    <row r="17230" spans="1:3" s="566" customFormat="1"/>
    <row r="17231" spans="1:3" s="566" customFormat="1"/>
    <row r="17232" spans="1:3" s="566" customFormat="1"/>
    <row r="17233" spans="1:3" s="566" customFormat="1"/>
    <row r="17234" spans="1:3" s="566" customFormat="1"/>
    <row r="17235" spans="1:3" s="566" customFormat="1"/>
    <row r="17236" spans="1:3" s="566" customFormat="1"/>
    <row r="17237" spans="1:3" s="566" customFormat="1"/>
    <row r="17238" spans="1:3" s="566" customFormat="1"/>
    <row r="17239" spans="1:3" s="566" customFormat="1"/>
    <row r="17240" spans="1:3" s="566" customFormat="1"/>
    <row r="17241" spans="1:3" s="566" customFormat="1"/>
    <row r="17242" spans="1:3" s="566" customFormat="1"/>
    <row r="17243" spans="1:3" s="566" customFormat="1"/>
    <row r="17244" spans="1:3" s="566" customFormat="1"/>
    <row r="17245" spans="1:3" s="566" customFormat="1"/>
    <row r="17246" spans="1:3" s="566" customFormat="1"/>
    <row r="17247" spans="1:3" s="566" customFormat="1"/>
    <row r="17248" spans="1:3" s="566" customFormat="1"/>
    <row r="17249" spans="1:3" s="566" customFormat="1"/>
    <row r="17250" spans="1:3" s="566" customFormat="1"/>
    <row r="17251" spans="1:3" s="566" customFormat="1"/>
    <row r="17252" spans="1:3" s="566" customFormat="1"/>
    <row r="17253" spans="1:3" s="566" customFormat="1"/>
    <row r="17254" spans="1:3" s="566" customFormat="1"/>
    <row r="17255" spans="1:3" s="566" customFormat="1"/>
    <row r="17256" spans="1:3" s="566" customFormat="1"/>
    <row r="17257" spans="1:3" s="566" customFormat="1"/>
    <row r="17258" spans="1:3" s="566" customFormat="1"/>
    <row r="17259" spans="1:3" s="566" customFormat="1"/>
    <row r="17260" spans="1:3" s="566" customFormat="1"/>
    <row r="17261" spans="1:3" s="566" customFormat="1"/>
    <row r="17262" spans="1:3" s="566" customFormat="1"/>
    <row r="17263" spans="1:3" s="566" customFormat="1"/>
    <row r="17264" spans="1:3" s="566" customFormat="1"/>
    <row r="17265" spans="1:3" s="566" customFormat="1"/>
    <row r="17266" spans="1:3" s="566" customFormat="1"/>
    <row r="17267" spans="1:3" s="566" customFormat="1"/>
    <row r="17268" spans="1:3" s="566" customFormat="1"/>
    <row r="17269" spans="1:3" s="566" customFormat="1"/>
    <row r="17270" spans="1:3" s="566" customFormat="1"/>
    <row r="17271" spans="1:3" s="566" customFormat="1"/>
    <row r="17272" spans="1:3" s="566" customFormat="1"/>
    <row r="17273" spans="1:3" s="566" customFormat="1"/>
    <row r="17274" spans="1:3" s="566" customFormat="1"/>
    <row r="17275" spans="1:3" s="566" customFormat="1"/>
    <row r="17276" spans="1:3" s="566" customFormat="1"/>
    <row r="17277" spans="1:3" s="566" customFormat="1"/>
    <row r="17278" spans="1:3" s="566" customFormat="1"/>
    <row r="17279" spans="1:3" s="566" customFormat="1"/>
    <row r="17280" spans="1:3" s="566" customFormat="1"/>
    <row r="17281" spans="1:3" s="566" customFormat="1"/>
    <row r="17282" spans="1:3" s="566" customFormat="1"/>
    <row r="17283" spans="1:3" s="566" customFormat="1"/>
    <row r="17284" spans="1:3" s="566" customFormat="1"/>
    <row r="17285" spans="1:3" s="566" customFormat="1"/>
    <row r="17286" spans="1:3" s="566" customFormat="1"/>
    <row r="17287" spans="1:3" s="566" customFormat="1"/>
    <row r="17288" spans="1:3" s="566" customFormat="1"/>
    <row r="17289" spans="1:3" s="566" customFormat="1"/>
    <row r="17290" spans="1:3" s="566" customFormat="1"/>
    <row r="17291" spans="1:3" s="566" customFormat="1"/>
    <row r="17292" spans="1:3" s="566" customFormat="1"/>
    <row r="17293" spans="1:3" s="566" customFormat="1"/>
    <row r="17294" spans="1:3" s="566" customFormat="1"/>
    <row r="17295" spans="1:3" s="566" customFormat="1"/>
    <row r="17296" spans="1:3" s="566" customFormat="1"/>
    <row r="17297" spans="1:3" s="566" customFormat="1"/>
    <row r="17298" spans="1:3" s="566" customFormat="1"/>
    <row r="17299" spans="1:3" s="566" customFormat="1"/>
    <row r="17300" spans="1:3" s="566" customFormat="1"/>
    <row r="17301" spans="1:3" s="566" customFormat="1"/>
    <row r="17302" spans="1:3" s="566" customFormat="1"/>
    <row r="17303" spans="1:3" s="566" customFormat="1"/>
    <row r="17304" spans="1:3" s="566" customFormat="1"/>
    <row r="17305" spans="1:3" s="566" customFormat="1"/>
    <row r="17306" spans="1:3" s="566" customFormat="1"/>
    <row r="17307" spans="1:3" s="566" customFormat="1"/>
    <row r="17308" spans="1:3" s="566" customFormat="1"/>
    <row r="17309" spans="1:3" s="566" customFormat="1"/>
    <row r="17310" spans="1:3" s="566" customFormat="1"/>
    <row r="17311" spans="1:3" s="566" customFormat="1"/>
    <row r="17312" spans="1:3" s="566" customFormat="1"/>
    <row r="17313" spans="1:3" s="566" customFormat="1"/>
    <row r="17314" spans="1:3" s="566" customFormat="1"/>
    <row r="17315" spans="1:3" s="566" customFormat="1"/>
    <row r="17316" spans="1:3" s="566" customFormat="1"/>
    <row r="17317" spans="1:3" s="566" customFormat="1"/>
    <row r="17318" spans="1:3" s="566" customFormat="1"/>
    <row r="17319" spans="1:3" s="566" customFormat="1"/>
    <row r="17320" spans="1:3" s="566" customFormat="1"/>
    <row r="17321" spans="1:3" s="566" customFormat="1"/>
    <row r="17322" spans="1:3" s="566" customFormat="1"/>
    <row r="17323" spans="1:3" s="566" customFormat="1"/>
    <row r="17324" spans="1:3" s="566" customFormat="1"/>
    <row r="17325" spans="1:3" s="566" customFormat="1"/>
    <row r="17326" spans="1:3" s="566" customFormat="1"/>
    <row r="17327" spans="1:3" s="566" customFormat="1"/>
    <row r="17328" spans="1:3" s="566" customFormat="1"/>
    <row r="17329" spans="1:3" s="566" customFormat="1"/>
    <row r="17330" spans="1:3" s="566" customFormat="1"/>
    <row r="17331" spans="1:3" s="566" customFormat="1"/>
    <row r="17332" spans="1:3" s="566" customFormat="1"/>
    <row r="17333" spans="1:3" s="566" customFormat="1"/>
    <row r="17334" spans="1:3" s="566" customFormat="1"/>
    <row r="17335" spans="1:3" s="566" customFormat="1"/>
    <row r="17336" spans="1:3" s="566" customFormat="1"/>
    <row r="17337" spans="1:3" s="566" customFormat="1"/>
    <row r="17338" spans="1:3" s="566" customFormat="1"/>
    <row r="17339" spans="1:3" s="566" customFormat="1"/>
    <row r="17340" spans="1:3" s="566" customFormat="1"/>
    <row r="17341" spans="1:3" s="566" customFormat="1"/>
    <row r="17342" spans="1:3" s="566" customFormat="1"/>
    <row r="17343" spans="1:3" s="566" customFormat="1"/>
    <row r="17344" spans="1:3" s="566" customFormat="1"/>
    <row r="17345" spans="1:3" s="566" customFormat="1"/>
    <row r="17346" spans="1:3" s="566" customFormat="1"/>
    <row r="17347" spans="1:3" s="566" customFormat="1"/>
    <row r="17348" spans="1:3" s="566" customFormat="1"/>
    <row r="17349" spans="1:3" s="566" customFormat="1"/>
    <row r="17350" spans="1:3" s="566" customFormat="1"/>
    <row r="17351" spans="1:3" s="566" customFormat="1"/>
    <row r="17352" spans="1:3" s="566" customFormat="1"/>
    <row r="17353" spans="1:3" s="566" customFormat="1"/>
    <row r="17354" spans="1:3" s="566" customFormat="1"/>
    <row r="17355" spans="1:3" s="566" customFormat="1"/>
    <row r="17356" spans="1:3" s="566" customFormat="1"/>
    <row r="17357" spans="1:3" s="566" customFormat="1"/>
    <row r="17358" spans="1:3" s="566" customFormat="1"/>
    <row r="17359" spans="1:3" s="566" customFormat="1"/>
    <row r="17360" spans="1:3" s="566" customFormat="1"/>
    <row r="17361" spans="1:3" s="566" customFormat="1"/>
    <row r="17362" spans="1:3" s="566" customFormat="1"/>
    <row r="17363" spans="1:3" s="566" customFormat="1"/>
    <row r="17364" spans="1:3" s="566" customFormat="1"/>
    <row r="17365" spans="1:3" s="566" customFormat="1"/>
    <row r="17366" spans="1:3" s="566" customFormat="1"/>
    <row r="17367" spans="1:3" s="566" customFormat="1"/>
    <row r="17368" spans="1:3" s="566" customFormat="1"/>
    <row r="17369" spans="1:3" s="566" customFormat="1"/>
    <row r="17370" spans="1:3" s="566" customFormat="1"/>
    <row r="17371" spans="1:3" s="566" customFormat="1"/>
    <row r="17372" spans="1:3" s="566" customFormat="1"/>
    <row r="17373" spans="1:3" s="566" customFormat="1"/>
    <row r="17374" spans="1:3" s="566" customFormat="1"/>
    <row r="17375" spans="1:3" s="566" customFormat="1"/>
    <row r="17376" spans="1:3" s="566" customFormat="1"/>
    <row r="17377" spans="1:3" s="566" customFormat="1"/>
    <row r="17378" spans="1:3" s="566" customFormat="1"/>
    <row r="17379" spans="1:3" s="566" customFormat="1"/>
    <row r="17380" spans="1:3" s="566" customFormat="1"/>
    <row r="17381" spans="1:3" s="566" customFormat="1"/>
    <row r="17382" spans="1:3" s="566" customFormat="1"/>
    <row r="17383" spans="1:3" s="566" customFormat="1"/>
    <row r="17384" spans="1:3" s="566" customFormat="1"/>
    <row r="17385" spans="1:3" s="566" customFormat="1"/>
    <row r="17386" spans="1:3" s="566" customFormat="1"/>
    <row r="17387" spans="1:3" s="566" customFormat="1"/>
    <row r="17388" spans="1:3" s="566" customFormat="1"/>
    <row r="17389" spans="1:3" s="566" customFormat="1"/>
    <row r="17390" spans="1:3" s="566" customFormat="1"/>
    <row r="17391" spans="1:3" s="566" customFormat="1"/>
    <row r="17392" spans="1:3" s="566" customFormat="1"/>
    <row r="17393" spans="1:3" s="566" customFormat="1"/>
    <row r="17394" spans="1:3" s="566" customFormat="1"/>
    <row r="17395" spans="1:3" s="566" customFormat="1"/>
    <row r="17396" spans="1:3" s="566" customFormat="1"/>
    <row r="17397" spans="1:3" s="566" customFormat="1"/>
    <row r="17398" spans="1:3" s="566" customFormat="1"/>
    <row r="17399" spans="1:3" s="566" customFormat="1"/>
    <row r="17400" spans="1:3" s="566" customFormat="1"/>
    <row r="17401" spans="1:3" s="566" customFormat="1"/>
    <row r="17402" spans="1:3" s="566" customFormat="1"/>
    <row r="17403" spans="1:3" s="566" customFormat="1"/>
    <row r="17404" spans="1:3" s="566" customFormat="1"/>
    <row r="17405" spans="1:3" s="566" customFormat="1"/>
    <row r="17406" spans="1:3" s="566" customFormat="1"/>
    <row r="17407" spans="1:3" s="566" customFormat="1"/>
    <row r="17408" spans="1:3" s="566" customFormat="1"/>
    <row r="17409" spans="1:3" s="566" customFormat="1"/>
    <row r="17410" spans="1:3" s="566" customFormat="1"/>
    <row r="17411" spans="1:3" s="566" customFormat="1"/>
    <row r="17412" spans="1:3" s="566" customFormat="1"/>
    <row r="17413" spans="1:3" s="566" customFormat="1"/>
    <row r="17414" spans="1:3" s="566" customFormat="1"/>
    <row r="17415" spans="1:3" s="566" customFormat="1"/>
    <row r="17416" spans="1:3" s="566" customFormat="1"/>
    <row r="17417" spans="1:3" s="566" customFormat="1"/>
    <row r="17418" spans="1:3" s="566" customFormat="1"/>
    <row r="17419" spans="1:3" s="566" customFormat="1"/>
    <row r="17420" spans="1:3" s="566" customFormat="1"/>
    <row r="17421" spans="1:3" s="566" customFormat="1"/>
    <row r="17422" spans="1:3" s="566" customFormat="1"/>
    <row r="17423" spans="1:3" s="566" customFormat="1"/>
    <row r="17424" spans="1:3" s="566" customFormat="1"/>
    <row r="17425" spans="1:3" s="566" customFormat="1"/>
    <row r="17426" spans="1:3" s="566" customFormat="1"/>
    <row r="17427" spans="1:3" s="566" customFormat="1"/>
    <row r="17428" spans="1:3" s="566" customFormat="1"/>
    <row r="17429" spans="1:3" s="566" customFormat="1"/>
    <row r="17430" spans="1:3" s="566" customFormat="1"/>
    <row r="17431" spans="1:3" s="566" customFormat="1"/>
    <row r="17432" spans="1:3" s="566" customFormat="1"/>
    <row r="17433" spans="1:3" s="566" customFormat="1"/>
    <row r="17434" spans="1:3" s="566" customFormat="1"/>
    <row r="17435" spans="1:3" s="566" customFormat="1"/>
    <row r="17436" spans="1:3" s="566" customFormat="1"/>
    <row r="17437" spans="1:3" s="566" customFormat="1"/>
    <row r="17438" spans="1:3" s="566" customFormat="1"/>
    <row r="17439" spans="1:3" s="566" customFormat="1"/>
    <row r="17440" spans="1:3" s="566" customFormat="1"/>
    <row r="17441" spans="1:3" s="566" customFormat="1"/>
    <row r="17442" spans="1:3" s="566" customFormat="1"/>
    <row r="17443" spans="1:3" s="566" customFormat="1"/>
    <row r="17444" spans="1:3" s="566" customFormat="1"/>
    <row r="17445" spans="1:3" s="566" customFormat="1"/>
    <row r="17446" spans="1:3" s="566" customFormat="1"/>
    <row r="17447" spans="1:3" s="566" customFormat="1"/>
    <row r="17448" spans="1:3" s="566" customFormat="1"/>
    <row r="17449" spans="1:3" s="566" customFormat="1"/>
    <row r="17450" spans="1:3" s="566" customFormat="1"/>
    <row r="17451" spans="1:3" s="566" customFormat="1"/>
    <row r="17452" spans="1:3" s="566" customFormat="1"/>
    <row r="17453" spans="1:3" s="566" customFormat="1"/>
    <row r="17454" spans="1:3" s="566" customFormat="1"/>
    <row r="17455" spans="1:3" s="566" customFormat="1"/>
    <row r="17456" spans="1:3" s="566" customFormat="1"/>
    <row r="17457" spans="1:3" s="566" customFormat="1"/>
    <row r="17458" spans="1:3" s="566" customFormat="1"/>
    <row r="17459" spans="1:3" s="566" customFormat="1"/>
    <row r="17460" spans="1:3" s="566" customFormat="1"/>
    <row r="17461" spans="1:3" s="566" customFormat="1"/>
    <row r="17462" spans="1:3" s="566" customFormat="1"/>
    <row r="17463" spans="1:3" s="566" customFormat="1"/>
    <row r="17464" spans="1:3" s="566" customFormat="1"/>
    <row r="17465" spans="1:3" s="566" customFormat="1"/>
    <row r="17466" spans="1:3" s="566" customFormat="1"/>
    <row r="17467" spans="1:3" s="566" customFormat="1"/>
    <row r="17468" spans="1:3" s="566" customFormat="1"/>
    <row r="17469" spans="1:3" s="566" customFormat="1"/>
    <row r="17470" spans="1:3" s="566" customFormat="1"/>
    <row r="17471" spans="1:3" s="566" customFormat="1"/>
    <row r="17472" spans="1:3" s="566" customFormat="1"/>
    <row r="17473" spans="1:3" s="566" customFormat="1"/>
    <row r="17474" spans="1:3" s="566" customFormat="1"/>
    <row r="17475" spans="1:3" s="566" customFormat="1"/>
    <row r="17476" spans="1:3" s="566" customFormat="1"/>
    <row r="17477" spans="1:3" s="566" customFormat="1"/>
    <row r="17478" spans="1:3" s="566" customFormat="1"/>
    <row r="17479" spans="1:3" s="566" customFormat="1"/>
    <row r="17480" spans="1:3" s="566" customFormat="1"/>
    <row r="17481" spans="1:3" s="566" customFormat="1"/>
    <row r="17482" spans="1:3" s="566" customFormat="1"/>
    <row r="17483" spans="1:3" s="566" customFormat="1"/>
    <row r="17484" spans="1:3" s="566" customFormat="1"/>
    <row r="17485" spans="1:3" s="566" customFormat="1"/>
    <row r="17486" spans="1:3" s="566" customFormat="1"/>
    <row r="17487" spans="1:3" s="566" customFormat="1"/>
    <row r="17488" spans="1:3" s="566" customFormat="1"/>
    <row r="17489" spans="1:3" s="566" customFormat="1"/>
    <row r="17490" spans="1:3" s="566" customFormat="1"/>
    <row r="17491" spans="1:3" s="566" customFormat="1"/>
    <row r="17492" spans="1:3" s="566" customFormat="1"/>
    <row r="17493" spans="1:3" s="566" customFormat="1"/>
    <row r="17494" spans="1:3" s="566" customFormat="1"/>
    <row r="17495" spans="1:3" s="566" customFormat="1"/>
    <row r="17496" spans="1:3" s="566" customFormat="1"/>
    <row r="17497" spans="1:3" s="566" customFormat="1"/>
    <row r="17498" spans="1:3" s="566" customFormat="1"/>
    <row r="17499" spans="1:3" s="566" customFormat="1"/>
    <row r="17500" spans="1:3" s="566" customFormat="1"/>
    <row r="17501" spans="1:3" s="566" customFormat="1"/>
    <row r="17502" spans="1:3" s="566" customFormat="1"/>
    <row r="17503" spans="1:3" s="566" customFormat="1"/>
    <row r="17504" spans="1:3" s="566" customFormat="1"/>
    <row r="17505" spans="1:3" s="566" customFormat="1"/>
    <row r="17506" spans="1:3" s="566" customFormat="1"/>
    <row r="17507" spans="1:3" s="566" customFormat="1"/>
    <row r="17508" spans="1:3" s="566" customFormat="1"/>
    <row r="17509" spans="1:3" s="566" customFormat="1"/>
    <row r="17510" spans="1:3" s="566" customFormat="1"/>
    <row r="17511" spans="1:3" s="566" customFormat="1"/>
    <row r="17512" spans="1:3" s="566" customFormat="1"/>
    <row r="17513" spans="1:3" s="566" customFormat="1"/>
    <row r="17514" spans="1:3" s="566" customFormat="1"/>
    <row r="17515" spans="1:3" s="566" customFormat="1"/>
    <row r="17516" spans="1:3" s="566" customFormat="1"/>
    <row r="17517" spans="1:3" s="566" customFormat="1"/>
    <row r="17518" spans="1:3" s="566" customFormat="1"/>
    <row r="17519" spans="1:3" s="566" customFormat="1"/>
    <row r="17520" spans="1:3" s="566" customFormat="1"/>
    <row r="17521" spans="1:3" s="566" customFormat="1"/>
    <row r="17522" spans="1:3" s="566" customFormat="1"/>
    <row r="17523" spans="1:3" s="566" customFormat="1"/>
    <row r="17524" spans="1:3" s="566" customFormat="1"/>
    <row r="17525" spans="1:3" s="566" customFormat="1"/>
    <row r="17526" spans="1:3" s="566" customFormat="1"/>
    <row r="17527" spans="1:3" s="566" customFormat="1"/>
    <row r="17528" spans="1:3" s="566" customFormat="1"/>
    <row r="17529" spans="1:3" s="566" customFormat="1"/>
    <row r="17530" spans="1:3" s="566" customFormat="1"/>
    <row r="17531" spans="1:3" s="566" customFormat="1"/>
    <row r="17532" spans="1:3" s="566" customFormat="1"/>
    <row r="17533" spans="1:3" s="566" customFormat="1"/>
    <row r="17534" spans="1:3" s="566" customFormat="1"/>
    <row r="17535" spans="1:3" s="566" customFormat="1"/>
    <row r="17536" spans="1:3" s="566" customFormat="1"/>
    <row r="17537" spans="1:3" s="566" customFormat="1"/>
    <row r="17538" spans="1:3" s="566" customFormat="1"/>
    <row r="17539" spans="1:3" s="566" customFormat="1"/>
    <row r="17540" spans="1:3" s="566" customFormat="1"/>
    <row r="17541" spans="1:3" s="566" customFormat="1"/>
    <row r="17542" spans="1:3" s="566" customFormat="1"/>
    <row r="17543" spans="1:3" s="566" customFormat="1"/>
    <row r="17544" spans="1:3" s="566" customFormat="1"/>
    <row r="17545" spans="1:3" s="566" customFormat="1"/>
    <row r="17546" spans="1:3" s="566" customFormat="1"/>
    <row r="17547" spans="1:3" s="566" customFormat="1"/>
    <row r="17548" spans="1:3" s="566" customFormat="1"/>
    <row r="17549" spans="1:3" s="566" customFormat="1"/>
    <row r="17550" spans="1:3" s="566" customFormat="1"/>
    <row r="17551" spans="1:3" s="566" customFormat="1"/>
    <row r="17552" spans="1:3" s="566" customFormat="1"/>
    <row r="17553" spans="1:3" s="566" customFormat="1"/>
    <row r="17554" spans="1:3" s="566" customFormat="1"/>
    <row r="17555" spans="1:3" s="566" customFormat="1"/>
    <row r="17556" spans="1:3" s="566" customFormat="1"/>
    <row r="17557" spans="1:3" s="566" customFormat="1"/>
    <row r="17558" spans="1:3" s="566" customFormat="1"/>
    <row r="17559" spans="1:3" s="566" customFormat="1"/>
    <row r="17560" spans="1:3" s="566" customFormat="1"/>
    <row r="17561" spans="1:3" s="566" customFormat="1"/>
    <row r="17562" spans="1:3" s="566" customFormat="1"/>
    <row r="17563" spans="1:3" s="566" customFormat="1"/>
    <row r="17564" spans="1:3" s="566" customFormat="1"/>
    <row r="17565" spans="1:3" s="566" customFormat="1"/>
    <row r="17566" spans="1:3" s="566" customFormat="1"/>
    <row r="17567" spans="1:3" s="566" customFormat="1"/>
    <row r="17568" spans="1:3" s="566" customFormat="1"/>
    <row r="17569" spans="1:3" s="566" customFormat="1"/>
    <row r="17570" spans="1:3" s="566" customFormat="1"/>
    <row r="17571" spans="1:3" s="566" customFormat="1"/>
    <row r="17572" spans="1:3" s="566" customFormat="1"/>
    <row r="17573" spans="1:3" s="566" customFormat="1"/>
    <row r="17574" spans="1:3" s="566" customFormat="1"/>
    <row r="17575" spans="1:3" s="566" customFormat="1"/>
    <row r="17576" spans="1:3" s="566" customFormat="1"/>
    <row r="17577" spans="1:3" s="566" customFormat="1"/>
    <row r="17578" spans="1:3" s="566" customFormat="1"/>
    <row r="17579" spans="1:3" s="566" customFormat="1"/>
    <row r="17580" spans="1:3" s="566" customFormat="1"/>
    <row r="17581" spans="1:3" s="566" customFormat="1"/>
    <row r="17582" spans="1:3" s="566" customFormat="1"/>
    <row r="17583" spans="1:3" s="566" customFormat="1"/>
    <row r="17584" spans="1:3" s="566" customFormat="1"/>
    <row r="17585" spans="1:3" s="566" customFormat="1"/>
    <row r="17586" spans="1:3" s="566" customFormat="1"/>
    <row r="17587" spans="1:3" s="566" customFormat="1"/>
    <row r="17588" spans="1:3" s="566" customFormat="1"/>
    <row r="17589" spans="1:3" s="566" customFormat="1"/>
    <row r="17590" spans="1:3" s="566" customFormat="1"/>
    <row r="17591" spans="1:3" s="566" customFormat="1"/>
    <row r="17592" spans="1:3" s="566" customFormat="1"/>
    <row r="17593" spans="1:3" s="566" customFormat="1"/>
    <row r="17594" spans="1:3" s="566" customFormat="1"/>
    <row r="17595" spans="1:3" s="566" customFormat="1"/>
    <row r="17596" spans="1:3" s="566" customFormat="1"/>
    <row r="17597" spans="1:3" s="566" customFormat="1"/>
    <row r="17598" spans="1:3" s="566" customFormat="1"/>
    <row r="17599" spans="1:3" s="566" customFormat="1"/>
    <row r="17600" spans="1:3" s="566" customFormat="1"/>
    <row r="17601" spans="1:3" s="566" customFormat="1"/>
    <row r="17602" spans="1:3" s="566" customFormat="1"/>
    <row r="17603" spans="1:3" s="566" customFormat="1"/>
    <row r="17604" spans="1:3" s="566" customFormat="1"/>
    <row r="17605" spans="1:3" s="566" customFormat="1"/>
    <row r="17606" spans="1:3" s="566" customFormat="1"/>
    <row r="17607" spans="1:3" s="566" customFormat="1"/>
    <row r="17608" spans="1:3" s="566" customFormat="1"/>
    <row r="17609" spans="1:3" s="566" customFormat="1"/>
    <row r="17610" spans="1:3" s="566" customFormat="1"/>
    <row r="17611" spans="1:3" s="566" customFormat="1"/>
    <row r="17612" spans="1:3" s="566" customFormat="1"/>
    <row r="17613" spans="1:3" s="566" customFormat="1"/>
    <row r="17614" spans="1:3" s="566" customFormat="1"/>
    <row r="17615" spans="1:3" s="566" customFormat="1"/>
    <row r="17616" spans="1:3" s="566" customFormat="1"/>
    <row r="17617" spans="1:3" s="566" customFormat="1"/>
    <row r="17618" spans="1:3" s="566" customFormat="1"/>
    <row r="17619" spans="1:3" s="566" customFormat="1"/>
    <row r="17620" spans="1:3" s="566" customFormat="1"/>
    <row r="17621" spans="1:3" s="566" customFormat="1"/>
    <row r="17622" spans="1:3" s="566" customFormat="1"/>
    <row r="17623" spans="1:3" s="566" customFormat="1"/>
    <row r="17624" spans="1:3" s="566" customFormat="1"/>
    <row r="17625" spans="1:3" s="566" customFormat="1"/>
    <row r="17626" spans="1:3" s="566" customFormat="1"/>
    <row r="17627" spans="1:3" s="566" customFormat="1"/>
    <row r="17628" spans="1:3" s="566" customFormat="1"/>
    <row r="17629" spans="1:3" s="566" customFormat="1"/>
    <row r="17630" spans="1:3" s="566" customFormat="1"/>
    <row r="17631" spans="1:3" s="566" customFormat="1"/>
    <row r="17632" spans="1:3" s="566" customFormat="1"/>
    <row r="17633" spans="1:3" s="566" customFormat="1"/>
    <row r="17634" spans="1:3" s="566" customFormat="1"/>
    <row r="17635" spans="1:3" s="566" customFormat="1"/>
    <row r="17636" spans="1:3" s="566" customFormat="1"/>
    <row r="17637" spans="1:3" s="566" customFormat="1"/>
    <row r="17638" spans="1:3" s="566" customFormat="1"/>
    <row r="17639" spans="1:3" s="566" customFormat="1"/>
    <row r="17640" spans="1:3" s="566" customFormat="1"/>
    <row r="17641" spans="1:3" s="566" customFormat="1"/>
    <row r="17642" spans="1:3" s="566" customFormat="1"/>
    <row r="17643" spans="1:3" s="566" customFormat="1"/>
    <row r="17644" spans="1:3" s="566" customFormat="1"/>
    <row r="17645" spans="1:3" s="566" customFormat="1"/>
    <row r="17646" spans="1:3" s="566" customFormat="1"/>
    <row r="17647" spans="1:3" s="566" customFormat="1"/>
    <row r="17648" spans="1:3" s="566" customFormat="1"/>
    <row r="17649" spans="1:3" s="566" customFormat="1"/>
    <row r="17650" spans="1:3" s="566" customFormat="1"/>
    <row r="17651" spans="1:3" s="566" customFormat="1"/>
    <row r="17652" spans="1:3" s="566" customFormat="1"/>
    <row r="17653" spans="1:3" s="566" customFormat="1"/>
    <row r="17654" spans="1:3" s="566" customFormat="1"/>
    <row r="17655" spans="1:3" s="566" customFormat="1"/>
    <row r="17656" spans="1:3" s="566" customFormat="1"/>
    <row r="17657" spans="1:3" s="566" customFormat="1"/>
    <row r="17658" spans="1:3" s="566" customFormat="1"/>
    <row r="17659" spans="1:3" s="566" customFormat="1"/>
    <row r="17660" spans="1:3" s="566" customFormat="1"/>
    <row r="17661" spans="1:3" s="566" customFormat="1"/>
    <row r="17662" spans="1:3" s="566" customFormat="1"/>
    <row r="17663" spans="1:3" s="566" customFormat="1"/>
    <row r="17664" spans="1:3" s="566" customFormat="1"/>
    <row r="17665" spans="1:3" s="566" customFormat="1"/>
    <row r="17666" spans="1:3" s="566" customFormat="1"/>
    <row r="17667" spans="1:3" s="566" customFormat="1"/>
    <row r="17668" spans="1:3" s="566" customFormat="1"/>
    <row r="17669" spans="1:3" s="566" customFormat="1"/>
    <row r="17670" spans="1:3" s="566" customFormat="1"/>
    <row r="17671" spans="1:3" s="566" customFormat="1"/>
    <row r="17672" spans="1:3" s="566" customFormat="1"/>
    <row r="17673" spans="1:3" s="566" customFormat="1"/>
    <row r="17674" spans="1:3" s="566" customFormat="1"/>
    <row r="17675" spans="1:3" s="566" customFormat="1"/>
    <row r="17676" spans="1:3" s="566" customFormat="1"/>
    <row r="17677" spans="1:3" s="566" customFormat="1"/>
    <row r="17678" spans="1:3" s="566" customFormat="1"/>
    <row r="17679" spans="1:3" s="566" customFormat="1"/>
    <row r="17680" spans="1:3" s="566" customFormat="1"/>
    <row r="17681" spans="1:3" s="566" customFormat="1"/>
    <row r="17682" spans="1:3" s="566" customFormat="1"/>
    <row r="17683" spans="1:3" s="566" customFormat="1"/>
    <row r="17684" spans="1:3" s="566" customFormat="1"/>
    <row r="17685" spans="1:3" s="566" customFormat="1"/>
    <row r="17686" spans="1:3" s="566" customFormat="1"/>
    <row r="17687" spans="1:3" s="566" customFormat="1"/>
    <row r="17688" spans="1:3" s="566" customFormat="1"/>
    <row r="17689" spans="1:3" s="566" customFormat="1"/>
    <row r="17690" spans="1:3" s="566" customFormat="1"/>
    <row r="17691" spans="1:3" s="566" customFormat="1"/>
    <row r="17692" spans="1:3" s="566" customFormat="1"/>
    <row r="17693" spans="1:3" s="566" customFormat="1"/>
    <row r="17694" spans="1:3" s="566" customFormat="1"/>
    <row r="17695" spans="1:3" s="566" customFormat="1"/>
    <row r="17696" spans="1:3" s="566" customFormat="1"/>
    <row r="17697" spans="1:3" s="566" customFormat="1"/>
    <row r="17698" spans="1:3" s="566" customFormat="1"/>
    <row r="17699" spans="1:3" s="566" customFormat="1"/>
    <row r="17700" spans="1:3" s="566" customFormat="1"/>
    <row r="17701" spans="1:3" s="566" customFormat="1"/>
    <row r="17702" spans="1:3" s="566" customFormat="1"/>
    <row r="17703" spans="1:3" s="566" customFormat="1"/>
    <row r="17704" spans="1:3" s="566" customFormat="1"/>
    <row r="17705" spans="1:3" s="566" customFormat="1"/>
    <row r="17706" spans="1:3" s="566" customFormat="1"/>
    <row r="17707" spans="1:3" s="566" customFormat="1"/>
    <row r="17708" spans="1:3" s="566" customFormat="1"/>
    <row r="17709" spans="1:3" s="566" customFormat="1"/>
    <row r="17710" spans="1:3" s="566" customFormat="1"/>
    <row r="17711" spans="1:3" s="566" customFormat="1"/>
    <row r="17712" spans="1:3" s="566" customFormat="1"/>
    <row r="17713" spans="1:3" s="566" customFormat="1"/>
    <row r="17714" spans="1:3" s="566" customFormat="1"/>
    <row r="17715" spans="1:3" s="566" customFormat="1"/>
    <row r="17716" spans="1:3" s="566" customFormat="1"/>
    <row r="17717" spans="1:3" s="566" customFormat="1"/>
    <row r="17718" spans="1:3" s="566" customFormat="1"/>
    <row r="17719" spans="1:3" s="566" customFormat="1"/>
    <row r="17720" spans="1:3" s="566" customFormat="1"/>
    <row r="17721" spans="1:3" s="566" customFormat="1"/>
    <row r="17722" spans="1:3" s="566" customFormat="1"/>
    <row r="17723" spans="1:3" s="566" customFormat="1"/>
    <row r="17724" spans="1:3" s="566" customFormat="1"/>
    <row r="17725" spans="1:3" s="566" customFormat="1"/>
    <row r="17726" spans="1:3" s="566" customFormat="1"/>
    <row r="17727" spans="1:3" s="566" customFormat="1"/>
    <row r="17728" spans="1:3" s="566" customFormat="1"/>
    <row r="17729" spans="1:3" s="566" customFormat="1"/>
    <row r="17730" spans="1:3" s="566" customFormat="1"/>
    <row r="17731" spans="1:3" s="566" customFormat="1"/>
    <row r="17732" spans="1:3" s="566" customFormat="1"/>
    <row r="17733" spans="1:3" s="566" customFormat="1"/>
    <row r="17734" spans="1:3" s="566" customFormat="1"/>
    <row r="17735" spans="1:3" s="566" customFormat="1"/>
    <row r="17736" spans="1:3" s="566" customFormat="1"/>
    <row r="17737" spans="1:3" s="566" customFormat="1"/>
    <row r="17738" spans="1:3" s="566" customFormat="1"/>
    <row r="17739" spans="1:3" s="566" customFormat="1"/>
    <row r="17740" spans="1:3" s="566" customFormat="1"/>
    <row r="17741" spans="1:3" s="566" customFormat="1"/>
    <row r="17742" spans="1:3" s="566" customFormat="1"/>
    <row r="17743" spans="1:3" s="566" customFormat="1"/>
    <row r="17744" spans="1:3" s="566" customFormat="1"/>
    <row r="17745" spans="1:3" s="566" customFormat="1"/>
    <row r="17746" spans="1:3" s="566" customFormat="1"/>
    <row r="17747" spans="1:3" s="566" customFormat="1"/>
    <row r="17748" spans="1:3" s="566" customFormat="1"/>
    <row r="17749" spans="1:3" s="566" customFormat="1"/>
    <row r="17750" spans="1:3" s="566" customFormat="1"/>
    <row r="17751" spans="1:3" s="566" customFormat="1"/>
    <row r="17752" spans="1:3" s="566" customFormat="1"/>
    <row r="17753" spans="1:3" s="566" customFormat="1"/>
    <row r="17754" spans="1:3" s="566" customFormat="1"/>
    <row r="17755" spans="1:3" s="566" customFormat="1"/>
    <row r="17756" spans="1:3" s="566" customFormat="1"/>
    <row r="17757" spans="1:3" s="566" customFormat="1"/>
    <row r="17758" spans="1:3" s="566" customFormat="1"/>
    <row r="17759" spans="1:3" s="566" customFormat="1"/>
    <row r="17760" spans="1:3" s="566" customFormat="1"/>
    <row r="17761" spans="1:3" s="566" customFormat="1"/>
    <row r="17762" spans="1:3" s="566" customFormat="1"/>
    <row r="17763" spans="1:3" s="566" customFormat="1"/>
    <row r="17764" spans="1:3" s="566" customFormat="1"/>
    <row r="17765" spans="1:3" s="566" customFormat="1"/>
    <row r="17766" spans="1:3" s="566" customFormat="1"/>
    <row r="17767" spans="1:3" s="566" customFormat="1"/>
    <row r="17768" spans="1:3" s="566" customFormat="1"/>
    <row r="17769" spans="1:3" s="566" customFormat="1"/>
    <row r="17770" spans="1:3" s="566" customFormat="1"/>
    <row r="17771" spans="1:3" s="566" customFormat="1"/>
    <row r="17772" spans="1:3" s="566" customFormat="1"/>
    <row r="17773" spans="1:3" s="566" customFormat="1"/>
    <row r="17774" spans="1:3" s="566" customFormat="1"/>
    <row r="17775" spans="1:3" s="566" customFormat="1"/>
    <row r="17776" spans="1:3" s="566" customFormat="1"/>
    <row r="17777" spans="1:3" s="566" customFormat="1"/>
    <row r="17778" spans="1:3" s="566" customFormat="1"/>
    <row r="17779" spans="1:3" s="566" customFormat="1"/>
    <row r="17780" spans="1:3" s="566" customFormat="1"/>
    <row r="17781" spans="1:3" s="566" customFormat="1"/>
    <row r="17782" spans="1:3" s="566" customFormat="1"/>
    <row r="17783" spans="1:3" s="566" customFormat="1"/>
    <row r="17784" spans="1:3" s="566" customFormat="1"/>
    <row r="17785" spans="1:3" s="566" customFormat="1"/>
    <row r="17786" spans="1:3" s="566" customFormat="1"/>
    <row r="17787" spans="1:3" s="566" customFormat="1"/>
    <row r="17788" spans="1:3" s="566" customFormat="1"/>
    <row r="17789" spans="1:3" s="566" customFormat="1"/>
    <row r="17790" spans="1:3" s="566" customFormat="1"/>
    <row r="17791" spans="1:3" s="566" customFormat="1"/>
    <row r="17792" spans="1:3" s="566" customFormat="1"/>
    <row r="17793" spans="1:3" s="566" customFormat="1"/>
    <row r="17794" spans="1:3" s="566" customFormat="1"/>
    <row r="17795" spans="1:3" s="566" customFormat="1"/>
    <row r="17796" spans="1:3" s="566" customFormat="1"/>
    <row r="17797" spans="1:3" s="566" customFormat="1"/>
    <row r="17798" spans="1:3" s="566" customFormat="1"/>
    <row r="17799" spans="1:3" s="566" customFormat="1"/>
    <row r="17800" spans="1:3" s="566" customFormat="1"/>
    <row r="17801" spans="1:3" s="566" customFormat="1"/>
    <row r="17802" spans="1:3" s="566" customFormat="1"/>
    <row r="17803" spans="1:3" s="566" customFormat="1"/>
    <row r="17804" spans="1:3" s="566" customFormat="1"/>
    <row r="17805" spans="1:3" s="566" customFormat="1"/>
    <row r="17806" spans="1:3" s="566" customFormat="1"/>
    <row r="17807" spans="1:3" s="566" customFormat="1"/>
    <row r="17808" spans="1:3" s="566" customFormat="1"/>
    <row r="17809" spans="1:3" s="566" customFormat="1"/>
    <row r="17810" spans="1:3" s="566" customFormat="1"/>
    <row r="17811" spans="1:3" s="566" customFormat="1"/>
    <row r="17812" spans="1:3" s="566" customFormat="1"/>
    <row r="17813" spans="1:3" s="566" customFormat="1"/>
    <row r="17814" spans="1:3" s="566" customFormat="1"/>
    <row r="17815" spans="1:3" s="566" customFormat="1"/>
    <row r="17816" spans="1:3" s="566" customFormat="1"/>
    <row r="17817" spans="1:3" s="566" customFormat="1"/>
    <row r="17818" spans="1:3" s="566" customFormat="1"/>
    <row r="17819" spans="1:3" s="566" customFormat="1"/>
    <row r="17820" spans="1:3" s="566" customFormat="1"/>
    <row r="17821" spans="1:3" s="566" customFormat="1"/>
    <row r="17822" spans="1:3" s="566" customFormat="1"/>
    <row r="17823" spans="1:3" s="566" customFormat="1"/>
    <row r="17824" spans="1:3" s="566" customFormat="1"/>
    <row r="17825" spans="1:3" s="566" customFormat="1"/>
    <row r="17826" spans="1:3" s="566" customFormat="1"/>
    <row r="17827" spans="1:3" s="566" customFormat="1"/>
    <row r="17828" spans="1:3" s="566" customFormat="1"/>
    <row r="17829" spans="1:3" s="566" customFormat="1"/>
    <row r="17830" spans="1:3" s="566" customFormat="1"/>
    <row r="17831" spans="1:3" s="566" customFormat="1"/>
    <row r="17832" spans="1:3" s="566" customFormat="1"/>
    <row r="17833" spans="1:3" s="566" customFormat="1"/>
    <row r="17834" spans="1:3" s="566" customFormat="1"/>
    <row r="17835" spans="1:3" s="566" customFormat="1"/>
    <row r="17836" spans="1:3" s="566" customFormat="1"/>
    <row r="17837" spans="1:3" s="566" customFormat="1"/>
    <row r="17838" spans="1:3" s="566" customFormat="1"/>
    <row r="17839" spans="1:3" s="566" customFormat="1"/>
    <row r="17840" spans="1:3" s="566" customFormat="1"/>
    <row r="17841" spans="1:3" s="566" customFormat="1"/>
    <row r="17842" spans="1:3" s="566" customFormat="1"/>
    <row r="17843" spans="1:3" s="566" customFormat="1"/>
    <row r="17844" spans="1:3" s="566" customFormat="1"/>
    <row r="17845" spans="1:3" s="566" customFormat="1"/>
    <row r="17846" spans="1:3" s="566" customFormat="1"/>
    <row r="17847" spans="1:3" s="566" customFormat="1"/>
    <row r="17848" spans="1:3" s="566" customFormat="1"/>
    <row r="17849" spans="1:3" s="566" customFormat="1"/>
    <row r="17850" spans="1:3" s="566" customFormat="1"/>
    <row r="17851" spans="1:3" s="566" customFormat="1"/>
    <row r="17852" spans="1:3" s="566" customFormat="1"/>
    <row r="17853" spans="1:3" s="566" customFormat="1"/>
    <row r="17854" spans="1:3" s="566" customFormat="1"/>
    <row r="17855" spans="1:3" s="566" customFormat="1"/>
    <row r="17856" spans="1:3" s="566" customFormat="1"/>
    <row r="17857" spans="1:3" s="566" customFormat="1"/>
    <row r="17858" spans="1:3" s="566" customFormat="1"/>
    <row r="17859" spans="1:3" s="566" customFormat="1"/>
    <row r="17860" spans="1:3" s="566" customFormat="1"/>
    <row r="17861" spans="1:3" s="566" customFormat="1"/>
    <row r="17862" spans="1:3" s="566" customFormat="1"/>
    <row r="17863" spans="1:3" s="566" customFormat="1"/>
    <row r="17864" spans="1:3" s="566" customFormat="1"/>
    <row r="17865" spans="1:3" s="566" customFormat="1"/>
    <row r="17866" spans="1:3" s="566" customFormat="1"/>
    <row r="17867" spans="1:3" s="566" customFormat="1"/>
    <row r="17868" spans="1:3" s="566" customFormat="1"/>
    <row r="17869" spans="1:3" s="566" customFormat="1"/>
    <row r="17870" spans="1:3" s="566" customFormat="1"/>
    <row r="17871" spans="1:3" s="566" customFormat="1"/>
    <row r="17872" spans="1:3" s="566" customFormat="1"/>
    <row r="17873" spans="1:3" s="566" customFormat="1"/>
    <row r="17874" spans="1:3" s="566" customFormat="1"/>
    <row r="17875" spans="1:3" s="566" customFormat="1"/>
    <row r="17876" spans="1:3" s="566" customFormat="1"/>
    <row r="17877" spans="1:3" s="566" customFormat="1"/>
    <row r="17878" spans="1:3" s="566" customFormat="1"/>
    <row r="17879" spans="1:3" s="566" customFormat="1"/>
    <row r="17880" spans="1:3" s="566" customFormat="1"/>
    <row r="17881" spans="1:3" s="566" customFormat="1"/>
    <row r="17882" spans="1:3" s="566" customFormat="1"/>
    <row r="17883" spans="1:3" s="566" customFormat="1"/>
    <row r="17884" spans="1:3" s="566" customFormat="1"/>
    <row r="17885" spans="1:3" s="566" customFormat="1"/>
    <row r="17886" spans="1:3" s="566" customFormat="1"/>
    <row r="17887" spans="1:3" s="566" customFormat="1"/>
    <row r="17888" spans="1:3" s="566" customFormat="1"/>
    <row r="17889" spans="1:3" s="566" customFormat="1"/>
    <row r="17890" spans="1:3" s="566" customFormat="1"/>
    <row r="17891" spans="1:3" s="566" customFormat="1"/>
    <row r="17892" spans="1:3" s="566" customFormat="1"/>
    <row r="17893" spans="1:3" s="566" customFormat="1"/>
    <row r="17894" spans="1:3" s="566" customFormat="1"/>
    <row r="17895" spans="1:3" s="566" customFormat="1"/>
    <row r="17896" spans="1:3" s="566" customFormat="1"/>
    <row r="17897" spans="1:3" s="566" customFormat="1"/>
    <row r="17898" spans="1:3" s="566" customFormat="1"/>
    <row r="17899" spans="1:3" s="566" customFormat="1"/>
    <row r="17900" spans="1:3" s="566" customFormat="1"/>
    <row r="17901" spans="1:3" s="566" customFormat="1"/>
    <row r="17902" spans="1:3" s="566" customFormat="1"/>
    <row r="17903" spans="1:3" s="566" customFormat="1"/>
    <row r="17904" spans="1:3" s="566" customFormat="1"/>
    <row r="17905" spans="1:3" s="566" customFormat="1"/>
    <row r="17906" spans="1:3" s="566" customFormat="1"/>
    <row r="17907" spans="1:3" s="566" customFormat="1"/>
    <row r="17908" spans="1:3" s="566" customFormat="1"/>
    <row r="17909" spans="1:3" s="566" customFormat="1"/>
    <row r="17910" spans="1:3" s="566" customFormat="1"/>
    <row r="17911" spans="1:3" s="566" customFormat="1"/>
    <row r="17912" spans="1:3" s="566" customFormat="1"/>
    <row r="17913" spans="1:3" s="566" customFormat="1"/>
    <row r="17914" spans="1:3" s="566" customFormat="1"/>
    <row r="17915" spans="1:3" s="566" customFormat="1"/>
    <row r="17916" spans="1:3" s="566" customFormat="1"/>
    <row r="17917" spans="1:3" s="566" customFormat="1"/>
    <row r="17918" spans="1:3" s="566" customFormat="1"/>
    <row r="17919" spans="1:3" s="566" customFormat="1"/>
    <row r="17920" spans="1:3" s="566" customFormat="1"/>
    <row r="17921" spans="1:3" s="566" customFormat="1"/>
    <row r="17922" spans="1:3" s="566" customFormat="1"/>
    <row r="17923" spans="1:3" s="566" customFormat="1"/>
    <row r="17924" spans="1:3" s="566" customFormat="1"/>
    <row r="17925" spans="1:3" s="566" customFormat="1"/>
    <row r="17926" spans="1:3" s="566" customFormat="1"/>
    <row r="17927" spans="1:3" s="566" customFormat="1"/>
    <row r="17928" spans="1:3" s="566" customFormat="1"/>
    <row r="17929" spans="1:3" s="566" customFormat="1"/>
    <row r="17930" spans="1:3" s="566" customFormat="1"/>
    <row r="17931" spans="1:3" s="566" customFormat="1"/>
    <row r="17932" spans="1:3" s="566" customFormat="1"/>
    <row r="17933" spans="1:3" s="566" customFormat="1"/>
    <row r="17934" spans="1:3" s="566" customFormat="1"/>
    <row r="17935" spans="1:3" s="566" customFormat="1"/>
    <row r="17936" spans="1:3" s="566" customFormat="1"/>
    <row r="17937" spans="1:3" s="566" customFormat="1"/>
    <row r="17938" spans="1:3" s="566" customFormat="1"/>
    <row r="17939" spans="1:3" s="566" customFormat="1"/>
    <row r="17940" spans="1:3" s="566" customFormat="1"/>
    <row r="17941" spans="1:3" s="566" customFormat="1"/>
    <row r="17942" spans="1:3" s="566" customFormat="1"/>
    <row r="17943" spans="1:3" s="566" customFormat="1"/>
    <row r="17944" spans="1:3" s="566" customFormat="1"/>
    <row r="17945" spans="1:3" s="566" customFormat="1"/>
    <row r="17946" spans="1:3" s="566" customFormat="1"/>
    <row r="17947" spans="1:3" s="566" customFormat="1"/>
    <row r="17948" spans="1:3" s="566" customFormat="1"/>
    <row r="17949" spans="1:3" s="566" customFormat="1"/>
    <row r="17950" spans="1:3" s="566" customFormat="1"/>
    <row r="17951" spans="1:3" s="566" customFormat="1"/>
    <row r="17952" spans="1:3" s="566" customFormat="1"/>
    <row r="17953" spans="1:3" s="566" customFormat="1"/>
    <row r="17954" spans="1:3" s="566" customFormat="1"/>
    <row r="17955" spans="1:3" s="566" customFormat="1"/>
    <row r="17956" spans="1:3" s="566" customFormat="1"/>
    <row r="17957" spans="1:3" s="566" customFormat="1"/>
    <row r="17958" spans="1:3" s="566" customFormat="1"/>
    <row r="17959" spans="1:3" s="566" customFormat="1"/>
    <row r="17960" spans="1:3" s="566" customFormat="1"/>
    <row r="17961" spans="1:3" s="566" customFormat="1"/>
    <row r="17962" spans="1:3" s="566" customFormat="1"/>
    <row r="17963" spans="1:3" s="566" customFormat="1"/>
    <row r="17964" spans="1:3" s="566" customFormat="1"/>
    <row r="17965" spans="1:3" s="566" customFormat="1"/>
    <row r="17966" spans="1:3" s="566" customFormat="1"/>
    <row r="17967" spans="1:3" s="566" customFormat="1"/>
    <row r="17968" spans="1:3" s="566" customFormat="1"/>
    <row r="17969" spans="1:3" s="566" customFormat="1"/>
    <row r="17970" spans="1:3" s="566" customFormat="1"/>
    <row r="17971" spans="1:3" s="566" customFormat="1"/>
    <row r="17972" spans="1:3" s="566" customFormat="1"/>
    <row r="17973" spans="1:3" s="566" customFormat="1"/>
    <row r="17974" spans="1:3" s="566" customFormat="1"/>
    <row r="17975" spans="1:3" s="566" customFormat="1"/>
    <row r="17976" spans="1:3" s="566" customFormat="1"/>
    <row r="17977" spans="1:3" s="566" customFormat="1"/>
    <row r="17978" spans="1:3" s="566" customFormat="1"/>
    <row r="17979" spans="1:3" s="566" customFormat="1"/>
    <row r="17980" spans="1:3" s="566" customFormat="1"/>
    <row r="17981" spans="1:3" s="566" customFormat="1"/>
    <row r="17982" spans="1:3" s="566" customFormat="1"/>
    <row r="17983" spans="1:3" s="566" customFormat="1"/>
    <row r="17984" spans="1:3" s="566" customFormat="1"/>
    <row r="17985" spans="1:3" s="566" customFormat="1"/>
    <row r="17986" spans="1:3" s="566" customFormat="1"/>
    <row r="17987" spans="1:3" s="566" customFormat="1"/>
    <row r="17988" spans="1:3" s="566" customFormat="1"/>
    <row r="17989" spans="1:3" s="566" customFormat="1"/>
    <row r="17990" spans="1:3" s="566" customFormat="1"/>
    <row r="17991" spans="1:3" s="566" customFormat="1"/>
    <row r="17992" spans="1:3" s="566" customFormat="1"/>
    <row r="17993" spans="1:3" s="566" customFormat="1"/>
    <row r="17994" spans="1:3" s="566" customFormat="1"/>
    <row r="17995" spans="1:3" s="566" customFormat="1"/>
    <row r="17996" spans="1:3" s="566" customFormat="1"/>
    <row r="17997" spans="1:3" s="566" customFormat="1"/>
    <row r="17998" spans="1:3" s="566" customFormat="1"/>
    <row r="17999" spans="1:3" s="566" customFormat="1"/>
    <row r="18000" spans="1:3" s="566" customFormat="1"/>
    <row r="18001" spans="1:3" s="566" customFormat="1"/>
    <row r="18002" spans="1:3" s="566" customFormat="1"/>
    <row r="18003" spans="1:3" s="566" customFormat="1"/>
    <row r="18004" spans="1:3" s="566" customFormat="1"/>
    <row r="18005" spans="1:3" s="566" customFormat="1"/>
    <row r="18006" spans="1:3" s="566" customFormat="1"/>
    <row r="18007" spans="1:3" s="566" customFormat="1"/>
    <row r="18008" spans="1:3" s="566" customFormat="1"/>
    <row r="18009" spans="1:3" s="566" customFormat="1"/>
    <row r="18010" spans="1:3" s="566" customFormat="1"/>
    <row r="18011" spans="1:3" s="566" customFormat="1"/>
    <row r="18012" spans="1:3" s="566" customFormat="1"/>
    <row r="18013" spans="1:3" s="566" customFormat="1"/>
    <row r="18014" spans="1:3" s="566" customFormat="1"/>
    <row r="18015" spans="1:3" s="566" customFormat="1"/>
    <row r="18016" spans="1:3" s="566" customFormat="1"/>
    <row r="18017" spans="1:3" s="566" customFormat="1"/>
    <row r="18018" spans="1:3" s="566" customFormat="1"/>
    <row r="18019" spans="1:3" s="566" customFormat="1"/>
    <row r="18020" spans="1:3" s="566" customFormat="1"/>
    <row r="18021" spans="1:3" s="566" customFormat="1"/>
    <row r="18022" spans="1:3" s="566" customFormat="1"/>
    <row r="18023" spans="1:3" s="566" customFormat="1"/>
    <row r="18024" spans="1:3" s="566" customFormat="1"/>
    <row r="18025" spans="1:3" s="566" customFormat="1"/>
    <row r="18026" spans="1:3" s="566" customFormat="1"/>
    <row r="18027" spans="1:3" s="566" customFormat="1"/>
    <row r="18028" spans="1:3" s="566" customFormat="1"/>
    <row r="18029" spans="1:3" s="566" customFormat="1"/>
    <row r="18030" spans="1:3" s="566" customFormat="1"/>
    <row r="18031" spans="1:3" s="566" customFormat="1"/>
    <row r="18032" spans="1:3" s="566" customFormat="1"/>
    <row r="18033" spans="1:3" s="566" customFormat="1"/>
    <row r="18034" spans="1:3" s="566" customFormat="1"/>
    <row r="18035" spans="1:3" s="566" customFormat="1"/>
    <row r="18036" spans="1:3" s="566" customFormat="1"/>
    <row r="18037" spans="1:3" s="566" customFormat="1"/>
    <row r="18038" spans="1:3" s="566" customFormat="1"/>
    <row r="18039" spans="1:3" s="566" customFormat="1"/>
    <row r="18040" spans="1:3" s="566" customFormat="1"/>
    <row r="18041" spans="1:3" s="566" customFormat="1"/>
    <row r="18042" spans="1:3" s="566" customFormat="1"/>
    <row r="18043" spans="1:3" s="566" customFormat="1"/>
    <row r="18044" spans="1:3" s="566" customFormat="1"/>
    <row r="18045" spans="1:3" s="566" customFormat="1"/>
    <row r="18046" spans="1:3" s="566" customFormat="1"/>
    <row r="18047" spans="1:3" s="566" customFormat="1"/>
    <row r="18048" spans="1:3" s="566" customFormat="1"/>
    <row r="18049" spans="1:3" s="566" customFormat="1"/>
    <row r="18050" spans="1:3" s="566" customFormat="1"/>
    <row r="18051" spans="1:3" s="566" customFormat="1"/>
    <row r="18052" spans="1:3" s="566" customFormat="1"/>
    <row r="18053" spans="1:3" s="566" customFormat="1"/>
    <row r="18054" spans="1:3" s="566" customFormat="1"/>
    <row r="18055" spans="1:3" s="566" customFormat="1"/>
    <row r="18056" spans="1:3" s="566" customFormat="1"/>
    <row r="18057" spans="1:3" s="566" customFormat="1"/>
    <row r="18058" spans="1:3" s="566" customFormat="1"/>
    <row r="18059" spans="1:3" s="566" customFormat="1"/>
    <row r="18060" spans="1:3" s="566" customFormat="1"/>
    <row r="18061" spans="1:3" s="566" customFormat="1"/>
    <row r="18062" spans="1:3" s="566" customFormat="1"/>
    <row r="18063" spans="1:3" s="566" customFormat="1"/>
    <row r="18064" spans="1:3" s="566" customFormat="1"/>
    <row r="18065" spans="1:3" s="566" customFormat="1"/>
    <row r="18066" spans="1:3" s="566" customFormat="1"/>
    <row r="18067" spans="1:3" s="566" customFormat="1"/>
    <row r="18068" spans="1:3" s="566" customFormat="1"/>
    <row r="18069" spans="1:3" s="566" customFormat="1"/>
    <row r="18070" spans="1:3" s="566" customFormat="1"/>
    <row r="18071" spans="1:3" s="566" customFormat="1"/>
    <row r="18072" spans="1:3" s="566" customFormat="1"/>
    <row r="18073" spans="1:3" s="566" customFormat="1"/>
    <row r="18074" spans="1:3" s="566" customFormat="1"/>
    <row r="18075" spans="1:3" s="566" customFormat="1"/>
    <row r="18076" spans="1:3" s="566" customFormat="1"/>
    <row r="18077" spans="1:3" s="566" customFormat="1"/>
    <row r="18078" spans="1:3" s="566" customFormat="1"/>
    <row r="18079" spans="1:3" s="566" customFormat="1"/>
    <row r="18080" spans="1:3" s="566" customFormat="1"/>
    <row r="18081" spans="1:3" s="566" customFormat="1"/>
    <row r="18082" spans="1:3" s="566" customFormat="1"/>
    <row r="18083" spans="1:3" s="566" customFormat="1"/>
    <row r="18084" spans="1:3" s="566" customFormat="1"/>
    <row r="18085" spans="1:3" s="566" customFormat="1"/>
    <row r="18086" spans="1:3" s="566" customFormat="1"/>
    <row r="18087" spans="1:3" s="566" customFormat="1"/>
    <row r="18088" spans="1:3" s="566" customFormat="1"/>
    <row r="18089" spans="1:3" s="566" customFormat="1"/>
    <row r="18090" spans="1:3" s="566" customFormat="1"/>
    <row r="18091" spans="1:3" s="566" customFormat="1"/>
    <row r="18092" spans="1:3" s="566" customFormat="1"/>
    <row r="18093" spans="1:3" s="566" customFormat="1"/>
    <row r="18094" spans="1:3" s="566" customFormat="1"/>
    <row r="18095" spans="1:3" s="566" customFormat="1"/>
    <row r="18096" spans="1:3" s="566" customFormat="1"/>
    <row r="18097" spans="1:3" s="566" customFormat="1"/>
    <row r="18098" spans="1:3" s="566" customFormat="1"/>
    <row r="18099" spans="1:3" s="566" customFormat="1"/>
    <row r="18100" spans="1:3" s="566" customFormat="1"/>
    <row r="18101" spans="1:3" s="566" customFormat="1"/>
    <row r="18102" spans="1:3" s="566" customFormat="1"/>
    <row r="18103" spans="1:3" s="566" customFormat="1"/>
    <row r="18104" spans="1:3" s="566" customFormat="1"/>
    <row r="18105" spans="1:3" s="566" customFormat="1"/>
    <row r="18106" spans="1:3" s="566" customFormat="1"/>
    <row r="18107" spans="1:3" s="566" customFormat="1"/>
    <row r="18108" spans="1:3" s="566" customFormat="1"/>
    <row r="18109" spans="1:3" s="566" customFormat="1"/>
    <row r="18110" spans="1:3" s="566" customFormat="1"/>
    <row r="18111" spans="1:3" s="566" customFormat="1"/>
    <row r="18112" spans="1:3" s="566" customFormat="1"/>
    <row r="18113" spans="1:3" s="566" customFormat="1"/>
    <row r="18114" spans="1:3" s="566" customFormat="1"/>
    <row r="18115" spans="1:3" s="566" customFormat="1"/>
    <row r="18116" spans="1:3" s="566" customFormat="1"/>
    <row r="18117" spans="1:3" s="566" customFormat="1"/>
    <row r="18118" spans="1:3" s="566" customFormat="1"/>
    <row r="18119" spans="1:3" s="566" customFormat="1"/>
    <row r="18120" spans="1:3" s="566" customFormat="1"/>
    <row r="18121" spans="1:3" s="566" customFormat="1"/>
    <row r="18122" spans="1:3" s="566" customFormat="1"/>
    <row r="18123" spans="1:3" s="566" customFormat="1"/>
    <row r="18124" spans="1:3" s="566" customFormat="1"/>
    <row r="18125" spans="1:3" s="566" customFormat="1"/>
    <row r="18126" spans="1:3" s="566" customFormat="1"/>
    <row r="18127" spans="1:3" s="566" customFormat="1"/>
    <row r="18128" spans="1:3" s="566" customFormat="1"/>
    <row r="18129" spans="1:3" s="566" customFormat="1"/>
    <row r="18130" spans="1:3" s="566" customFormat="1"/>
    <row r="18131" spans="1:3" s="566" customFormat="1"/>
    <row r="18132" spans="1:3" s="566" customFormat="1"/>
    <row r="18133" spans="1:3" s="566" customFormat="1"/>
    <row r="18134" spans="1:3" s="566" customFormat="1"/>
    <row r="18135" spans="1:3" s="566" customFormat="1"/>
    <row r="18136" spans="1:3" s="566" customFormat="1"/>
    <row r="18137" spans="1:3" s="566" customFormat="1"/>
    <row r="18138" spans="1:3" s="566" customFormat="1"/>
    <row r="18139" spans="1:3" s="566" customFormat="1"/>
    <row r="18140" spans="1:3" s="566" customFormat="1"/>
    <row r="18141" spans="1:3" s="566" customFormat="1"/>
    <row r="18142" spans="1:3" s="566" customFormat="1"/>
    <row r="18143" spans="1:3" s="566" customFormat="1"/>
    <row r="18144" spans="1:3" s="566" customFormat="1"/>
    <row r="18145" spans="1:3" s="566" customFormat="1"/>
    <row r="18146" spans="1:3" s="566" customFormat="1"/>
    <row r="18147" spans="1:3" s="566" customFormat="1"/>
    <row r="18148" spans="1:3" s="566" customFormat="1"/>
    <row r="18149" spans="1:3" s="566" customFormat="1"/>
    <row r="18150" spans="1:3" s="566" customFormat="1"/>
    <row r="18151" spans="1:3" s="566" customFormat="1"/>
    <row r="18152" spans="1:3" s="566" customFormat="1"/>
    <row r="18153" spans="1:3" s="566" customFormat="1"/>
    <row r="18154" spans="1:3" s="566" customFormat="1"/>
    <row r="18155" spans="1:3" s="566" customFormat="1"/>
    <row r="18156" spans="1:3" s="566" customFormat="1"/>
    <row r="18157" spans="1:3" s="566" customFormat="1"/>
    <row r="18158" spans="1:3" s="566" customFormat="1"/>
    <row r="18159" spans="1:3" s="566" customFormat="1"/>
    <row r="18160" spans="1:3" s="566" customFormat="1"/>
    <row r="18161" spans="1:3" s="566" customFormat="1"/>
    <row r="18162" spans="1:3" s="566" customFormat="1"/>
    <row r="18163" spans="1:3" s="566" customFormat="1"/>
    <row r="18164" spans="1:3" s="566" customFormat="1"/>
    <row r="18165" spans="1:3" s="566" customFormat="1"/>
    <row r="18166" spans="1:3" s="566" customFormat="1"/>
    <row r="18167" spans="1:3" s="566" customFormat="1"/>
    <row r="18168" spans="1:3" s="566" customFormat="1"/>
    <row r="18169" spans="1:3" s="566" customFormat="1"/>
    <row r="18170" spans="1:3" s="566" customFormat="1"/>
    <row r="18171" spans="1:3" s="566" customFormat="1"/>
    <row r="18172" spans="1:3" s="566" customFormat="1"/>
    <row r="18173" spans="1:3" s="566" customFormat="1"/>
    <row r="18174" spans="1:3" s="566" customFormat="1"/>
    <row r="18175" spans="1:3" s="566" customFormat="1"/>
    <row r="18176" spans="1:3" s="566" customFormat="1"/>
    <row r="18177" spans="1:3" s="566" customFormat="1"/>
    <row r="18178" spans="1:3" s="566" customFormat="1"/>
    <row r="18179" spans="1:3" s="566" customFormat="1"/>
    <row r="18180" spans="1:3" s="566" customFormat="1"/>
    <row r="18181" spans="1:3" s="566" customFormat="1"/>
    <row r="18182" spans="1:3" s="566" customFormat="1"/>
    <row r="18183" spans="1:3" s="566" customFormat="1"/>
    <row r="18184" spans="1:3" s="566" customFormat="1"/>
    <row r="18185" spans="1:3" s="566" customFormat="1"/>
    <row r="18186" spans="1:3" s="566" customFormat="1"/>
    <row r="18187" spans="1:3" s="566" customFormat="1"/>
    <row r="18188" spans="1:3" s="566" customFormat="1"/>
    <row r="18189" spans="1:3" s="566" customFormat="1"/>
    <row r="18190" spans="1:3" s="566" customFormat="1"/>
    <row r="18191" spans="1:3" s="566" customFormat="1"/>
    <row r="18192" spans="1:3" s="566" customFormat="1"/>
    <row r="18193" spans="1:3" s="566" customFormat="1"/>
    <row r="18194" spans="1:3" s="566" customFormat="1"/>
    <row r="18195" spans="1:3" s="566" customFormat="1"/>
    <row r="18196" spans="1:3" s="566" customFormat="1"/>
    <row r="18197" spans="1:3" s="566" customFormat="1"/>
    <row r="18198" spans="1:3" s="566" customFormat="1"/>
    <row r="18199" spans="1:3" s="566" customFormat="1"/>
    <row r="18200" spans="1:3" s="566" customFormat="1"/>
    <row r="18201" spans="1:3" s="566" customFormat="1"/>
    <row r="18202" spans="1:3" s="566" customFormat="1"/>
    <row r="18203" spans="1:3" s="566" customFormat="1"/>
    <row r="18204" spans="1:3" s="566" customFormat="1"/>
    <row r="18205" spans="1:3" s="566" customFormat="1"/>
    <row r="18206" spans="1:3" s="566" customFormat="1"/>
    <row r="18207" spans="1:3" s="566" customFormat="1"/>
    <row r="18208" spans="1:3" s="566" customFormat="1"/>
    <row r="18209" spans="1:3" s="566" customFormat="1"/>
    <row r="18210" spans="1:3" s="566" customFormat="1"/>
    <row r="18211" spans="1:3" s="566" customFormat="1"/>
    <row r="18212" spans="1:3" s="566" customFormat="1"/>
    <row r="18213" spans="1:3" s="566" customFormat="1"/>
    <row r="18214" spans="1:3" s="566" customFormat="1"/>
    <row r="18215" spans="1:3" s="566" customFormat="1"/>
    <row r="18216" spans="1:3" s="566" customFormat="1"/>
    <row r="18217" spans="1:3" s="566" customFormat="1"/>
    <row r="18218" spans="1:3" s="566" customFormat="1"/>
    <row r="18219" spans="1:3" s="566" customFormat="1"/>
    <row r="18220" spans="1:3" s="566" customFormat="1"/>
    <row r="18221" spans="1:3" s="566" customFormat="1"/>
    <row r="18222" spans="1:3" s="566" customFormat="1"/>
    <row r="18223" spans="1:3" s="566" customFormat="1"/>
    <row r="18224" spans="1:3" s="566" customFormat="1"/>
    <row r="18225" spans="1:3" s="566" customFormat="1"/>
    <row r="18226" spans="1:3" s="566" customFormat="1"/>
    <row r="18227" spans="1:3" s="566" customFormat="1"/>
    <row r="18228" spans="1:3" s="566" customFormat="1"/>
    <row r="18229" spans="1:3" s="566" customFormat="1"/>
    <row r="18230" spans="1:3" s="566" customFormat="1"/>
    <row r="18231" spans="1:3" s="566" customFormat="1"/>
    <row r="18232" spans="1:3" s="566" customFormat="1"/>
    <row r="18233" spans="1:3" s="566" customFormat="1"/>
    <row r="18234" spans="1:3" s="566" customFormat="1"/>
    <row r="18235" spans="1:3" s="566" customFormat="1"/>
    <row r="18236" spans="1:3" s="566" customFormat="1"/>
    <row r="18237" spans="1:3" s="566" customFormat="1"/>
    <row r="18238" spans="1:3" s="566" customFormat="1"/>
    <row r="18239" spans="1:3" s="566" customFormat="1"/>
    <row r="18240" spans="1:3" s="566" customFormat="1"/>
    <row r="18241" spans="1:3" s="566" customFormat="1"/>
    <row r="18242" spans="1:3" s="566" customFormat="1"/>
    <row r="18243" spans="1:3" s="566" customFormat="1"/>
    <row r="18244" spans="1:3" s="566" customFormat="1"/>
    <row r="18245" spans="1:3" s="566" customFormat="1"/>
    <row r="18246" spans="1:3" s="566" customFormat="1"/>
    <row r="18247" spans="1:3" s="566" customFormat="1"/>
    <row r="18248" spans="1:3" s="566" customFormat="1"/>
    <row r="18249" spans="1:3" s="566" customFormat="1"/>
    <row r="18250" spans="1:3" s="566" customFormat="1"/>
    <row r="18251" spans="1:3" s="566" customFormat="1"/>
    <row r="18252" spans="1:3" s="566" customFormat="1"/>
    <row r="18253" spans="1:3" s="566" customFormat="1"/>
    <row r="18254" spans="1:3" s="566" customFormat="1"/>
    <row r="18255" spans="1:3" s="566" customFormat="1"/>
    <row r="18256" spans="1:3" s="566" customFormat="1"/>
    <row r="18257" spans="1:3" s="566" customFormat="1"/>
    <row r="18258" spans="1:3" s="566" customFormat="1"/>
    <row r="18259" spans="1:3" s="566" customFormat="1"/>
    <row r="18260" spans="1:3" s="566" customFormat="1"/>
    <row r="18261" spans="1:3" s="566" customFormat="1"/>
    <row r="18262" spans="1:3" s="566" customFormat="1"/>
    <row r="18263" spans="1:3" s="566" customFormat="1"/>
    <row r="18264" spans="1:3" s="566" customFormat="1"/>
    <row r="18265" spans="1:3" s="566" customFormat="1"/>
    <row r="18266" spans="1:3" s="566" customFormat="1"/>
    <row r="18267" spans="1:3" s="566" customFormat="1"/>
    <row r="18268" spans="1:3" s="566" customFormat="1"/>
    <row r="18269" spans="1:3" s="566" customFormat="1"/>
    <row r="18270" spans="1:3" s="566" customFormat="1"/>
    <row r="18271" spans="1:3" s="566" customFormat="1"/>
    <row r="18272" spans="1:3" s="566" customFormat="1"/>
    <row r="18273" spans="1:3" s="566" customFormat="1"/>
    <row r="18274" spans="1:3" s="566" customFormat="1"/>
    <row r="18275" spans="1:3" s="566" customFormat="1"/>
    <row r="18276" spans="1:3" s="566" customFormat="1"/>
    <row r="18277" spans="1:3" s="566" customFormat="1"/>
    <row r="18278" spans="1:3" s="566" customFormat="1"/>
    <row r="18279" spans="1:3" s="566" customFormat="1"/>
    <row r="18280" spans="1:3" s="566" customFormat="1"/>
    <row r="18281" spans="1:3" s="566" customFormat="1"/>
    <row r="18282" spans="1:3" s="566" customFormat="1"/>
    <row r="18283" spans="1:3" s="566" customFormat="1"/>
    <row r="18284" spans="1:3" s="566" customFormat="1"/>
    <row r="18285" spans="1:3" s="566" customFormat="1"/>
    <row r="18286" spans="1:3" s="566" customFormat="1"/>
    <row r="18287" spans="1:3" s="566" customFormat="1"/>
    <row r="18288" spans="1:3" s="566" customFormat="1"/>
    <row r="18289" spans="1:3" s="566" customFormat="1"/>
    <row r="18290" spans="1:3" s="566" customFormat="1"/>
    <row r="18291" spans="1:3" s="566" customFormat="1"/>
    <row r="18292" spans="1:3" s="566" customFormat="1"/>
    <row r="18293" spans="1:3" s="566" customFormat="1"/>
    <row r="18294" spans="1:3" s="566" customFormat="1"/>
    <row r="18295" spans="1:3" s="566" customFormat="1"/>
    <row r="18296" spans="1:3" s="566" customFormat="1"/>
    <row r="18297" spans="1:3" s="566" customFormat="1"/>
    <row r="18298" spans="1:3" s="566" customFormat="1"/>
    <row r="18299" spans="1:3" s="566" customFormat="1"/>
    <row r="18300" spans="1:3" s="566" customFormat="1"/>
    <row r="18301" spans="1:3" s="566" customFormat="1"/>
    <row r="18302" spans="1:3" s="566" customFormat="1"/>
    <row r="18303" spans="1:3" s="566" customFormat="1"/>
    <row r="18304" spans="1:3" s="566" customFormat="1"/>
    <row r="18305" spans="1:3" s="566" customFormat="1"/>
    <row r="18306" spans="1:3" s="566" customFormat="1"/>
    <row r="18307" spans="1:3" s="566" customFormat="1"/>
    <row r="18308" spans="1:3" s="566" customFormat="1"/>
    <row r="18309" spans="1:3" s="566" customFormat="1"/>
    <row r="18310" spans="1:3" s="566" customFormat="1"/>
    <row r="18311" spans="1:3" s="566" customFormat="1"/>
    <row r="18312" spans="1:3" s="566" customFormat="1"/>
    <row r="18313" spans="1:3" s="566" customFormat="1"/>
    <row r="18314" spans="1:3" s="566" customFormat="1"/>
    <row r="18315" spans="1:3" s="566" customFormat="1"/>
    <row r="18316" spans="1:3" s="566" customFormat="1"/>
    <row r="18317" spans="1:3" s="566" customFormat="1"/>
    <row r="18318" spans="1:3" s="566" customFormat="1"/>
    <row r="18319" spans="1:3" s="566" customFormat="1"/>
    <row r="18320" spans="1:3" s="566" customFormat="1"/>
    <row r="18321" spans="1:3" s="566" customFormat="1"/>
    <row r="18322" spans="1:3" s="566" customFormat="1"/>
    <row r="18323" spans="1:3" s="566" customFormat="1"/>
    <row r="18324" spans="1:3" s="566" customFormat="1"/>
    <row r="18325" spans="1:3" s="566" customFormat="1"/>
    <row r="18326" spans="1:3" s="566" customFormat="1"/>
    <row r="18327" spans="1:3" s="566" customFormat="1"/>
    <row r="18328" spans="1:3" s="566" customFormat="1"/>
    <row r="18329" spans="1:3" s="566" customFormat="1"/>
    <row r="18330" spans="1:3" s="566" customFormat="1"/>
    <row r="18331" spans="1:3" s="566" customFormat="1"/>
    <row r="18332" spans="1:3" s="566" customFormat="1"/>
    <row r="18333" spans="1:3" s="566" customFormat="1"/>
    <row r="18334" spans="1:3" s="566" customFormat="1"/>
    <row r="18335" spans="1:3" s="566" customFormat="1"/>
    <row r="18336" spans="1:3" s="566" customFormat="1"/>
    <row r="18337" spans="1:3" s="566" customFormat="1"/>
    <row r="18338" spans="1:3" s="566" customFormat="1"/>
    <row r="18339" spans="1:3" s="566" customFormat="1"/>
    <row r="18340" spans="1:3" s="566" customFormat="1"/>
    <row r="18341" spans="1:3" s="566" customFormat="1"/>
    <row r="18342" spans="1:3" s="566" customFormat="1"/>
    <row r="18343" spans="1:3" s="566" customFormat="1"/>
    <row r="18344" spans="1:3" s="566" customFormat="1"/>
    <row r="18345" spans="1:3" s="566" customFormat="1"/>
    <row r="18346" spans="1:3" s="566" customFormat="1"/>
    <row r="18347" spans="1:3" s="566" customFormat="1"/>
    <row r="18348" spans="1:3" s="566" customFormat="1"/>
    <row r="18349" spans="1:3" s="566" customFormat="1"/>
    <row r="18350" spans="1:3" s="566" customFormat="1"/>
    <row r="18351" spans="1:3" s="566" customFormat="1"/>
    <row r="18352" spans="1:3" s="566" customFormat="1"/>
    <row r="18353" spans="1:3" s="566" customFormat="1"/>
    <row r="18354" spans="1:3" s="566" customFormat="1"/>
    <row r="18355" spans="1:3" s="566" customFormat="1"/>
    <row r="18356" spans="1:3" s="566" customFormat="1"/>
    <row r="18357" spans="1:3" s="566" customFormat="1"/>
    <row r="18358" spans="1:3" s="566" customFormat="1"/>
    <row r="18359" spans="1:3" s="566" customFormat="1"/>
    <row r="18360" spans="1:3" s="566" customFormat="1"/>
    <row r="18361" spans="1:3" s="566" customFormat="1"/>
    <row r="18362" spans="1:3" s="566" customFormat="1"/>
    <row r="18363" spans="1:3" s="566" customFormat="1"/>
    <row r="18364" spans="1:3" s="566" customFormat="1"/>
    <row r="18365" spans="1:3" s="566" customFormat="1"/>
    <row r="18366" spans="1:3" s="566" customFormat="1"/>
    <row r="18367" spans="1:3" s="566" customFormat="1"/>
    <row r="18368" spans="1:3" s="566" customFormat="1"/>
    <row r="18369" spans="1:3" s="566" customFormat="1"/>
    <row r="18370" spans="1:3" s="566" customFormat="1"/>
    <row r="18371" spans="1:3" s="566" customFormat="1"/>
    <row r="18372" spans="1:3" s="566" customFormat="1"/>
    <row r="18373" spans="1:3" s="566" customFormat="1"/>
    <row r="18374" spans="1:3" s="566" customFormat="1"/>
    <row r="18375" spans="1:3" s="566" customFormat="1"/>
    <row r="18376" spans="1:3" s="566" customFormat="1"/>
    <row r="18377" spans="1:3" s="566" customFormat="1"/>
    <row r="18378" spans="1:3" s="566" customFormat="1"/>
    <row r="18379" spans="1:3" s="566" customFormat="1"/>
    <row r="18380" spans="1:3" s="566" customFormat="1"/>
    <row r="18381" spans="1:3" s="566" customFormat="1"/>
    <row r="18382" spans="1:3" s="566" customFormat="1"/>
    <row r="18383" spans="1:3" s="566" customFormat="1"/>
    <row r="18384" spans="1:3" s="566" customFormat="1"/>
    <row r="18385" spans="1:3" s="566" customFormat="1"/>
    <row r="18386" spans="1:3" s="566" customFormat="1"/>
    <row r="18387" spans="1:3" s="566" customFormat="1"/>
    <row r="18388" spans="1:3" s="566" customFormat="1"/>
    <row r="18389" spans="1:3" s="566" customFormat="1"/>
    <row r="18390" spans="1:3" s="566" customFormat="1"/>
    <row r="18391" spans="1:3" s="566" customFormat="1"/>
    <row r="18392" spans="1:3" s="566" customFormat="1"/>
    <row r="18393" spans="1:3" s="566" customFormat="1"/>
    <row r="18394" spans="1:3" s="566" customFormat="1"/>
    <row r="18395" spans="1:3" s="566" customFormat="1"/>
    <row r="18396" spans="1:3" s="566" customFormat="1"/>
    <row r="18397" spans="1:3" s="566" customFormat="1"/>
    <row r="18398" spans="1:3" s="566" customFormat="1"/>
    <row r="18399" spans="1:3" s="566" customFormat="1"/>
    <row r="18400" spans="1:3" s="566" customFormat="1"/>
    <row r="18401" spans="1:3" s="566" customFormat="1"/>
    <row r="18402" spans="1:3" s="566" customFormat="1"/>
    <row r="18403" spans="1:3" s="566" customFormat="1"/>
    <row r="18404" spans="1:3" s="566" customFormat="1"/>
    <row r="18405" spans="1:3" s="566" customFormat="1"/>
    <row r="18406" spans="1:3" s="566" customFormat="1"/>
    <row r="18407" spans="1:3" s="566" customFormat="1"/>
    <row r="18408" spans="1:3" s="566" customFormat="1"/>
    <row r="18409" spans="1:3" s="566" customFormat="1"/>
    <row r="18410" spans="1:3" s="566" customFormat="1"/>
    <row r="18411" spans="1:3" s="566" customFormat="1"/>
    <row r="18412" spans="1:3" s="566" customFormat="1"/>
    <row r="18413" spans="1:3" s="566" customFormat="1"/>
    <row r="18414" spans="1:3" s="566" customFormat="1"/>
    <row r="18415" spans="1:3" s="566" customFormat="1"/>
    <row r="18416" spans="1:3" s="566" customFormat="1"/>
    <row r="18417" spans="1:3" s="566" customFormat="1"/>
    <row r="18418" spans="1:3" s="566" customFormat="1"/>
    <row r="18419" spans="1:3" s="566" customFormat="1"/>
    <row r="18420" spans="1:3" s="566" customFormat="1"/>
    <row r="18421" spans="1:3" s="566" customFormat="1"/>
    <row r="18422" spans="1:3" s="566" customFormat="1"/>
    <row r="18423" spans="1:3" s="566" customFormat="1"/>
    <row r="18424" spans="1:3" s="566" customFormat="1"/>
    <row r="18425" spans="1:3" s="566" customFormat="1"/>
    <row r="18426" spans="1:3" s="566" customFormat="1"/>
    <row r="18427" spans="1:3" s="566" customFormat="1"/>
    <row r="18428" spans="1:3" s="566" customFormat="1"/>
    <row r="18429" spans="1:3" s="566" customFormat="1"/>
    <row r="18430" spans="1:3" s="566" customFormat="1"/>
    <row r="18431" spans="1:3" s="566" customFormat="1"/>
    <row r="18432" spans="1:3" s="566" customFormat="1"/>
    <row r="18433" spans="1:3" s="566" customFormat="1"/>
    <row r="18434" spans="1:3" s="566" customFormat="1"/>
    <row r="18435" spans="1:3" s="566" customFormat="1"/>
    <row r="18436" spans="1:3" s="566" customFormat="1"/>
    <row r="18437" spans="1:3" s="566" customFormat="1"/>
    <row r="18438" spans="1:3" s="566" customFormat="1"/>
    <row r="18439" spans="1:3" s="566" customFormat="1"/>
    <row r="18440" spans="1:3" s="566" customFormat="1"/>
    <row r="18441" spans="1:3" s="566" customFormat="1"/>
    <row r="18442" spans="1:3" s="566" customFormat="1"/>
    <row r="18443" spans="1:3" s="566" customFormat="1"/>
    <row r="18444" spans="1:3" s="566" customFormat="1"/>
    <row r="18445" spans="1:3" s="566" customFormat="1"/>
    <row r="18446" spans="1:3" s="566" customFormat="1"/>
    <row r="18447" spans="1:3" s="566" customFormat="1"/>
    <row r="18448" spans="1:3" s="566" customFormat="1"/>
    <row r="18449" spans="1:3" s="566" customFormat="1"/>
    <row r="18450" spans="1:3" s="566" customFormat="1"/>
    <row r="18451" spans="1:3" s="566" customFormat="1"/>
    <row r="18452" spans="1:3" s="566" customFormat="1"/>
    <row r="18453" spans="1:3" s="566" customFormat="1"/>
    <row r="18454" spans="1:3" s="566" customFormat="1"/>
    <row r="18455" spans="1:3" s="566" customFormat="1"/>
    <row r="18456" spans="1:3" s="566" customFormat="1"/>
    <row r="18457" spans="1:3" s="566" customFormat="1"/>
    <row r="18458" spans="1:3" s="566" customFormat="1"/>
    <row r="18459" spans="1:3" s="566" customFormat="1"/>
    <row r="18460" spans="1:3" s="566" customFormat="1"/>
    <row r="18461" spans="1:3" s="566" customFormat="1"/>
    <row r="18462" spans="1:3" s="566" customFormat="1"/>
    <row r="18463" spans="1:3" s="566" customFormat="1"/>
    <row r="18464" spans="1:3" s="566" customFormat="1"/>
    <row r="18465" spans="1:3" s="566" customFormat="1"/>
    <row r="18466" spans="1:3" s="566" customFormat="1"/>
    <row r="18467" spans="1:3" s="566" customFormat="1"/>
    <row r="18468" spans="1:3" s="566" customFormat="1"/>
    <row r="18469" spans="1:3" s="566" customFormat="1"/>
    <row r="18470" spans="1:3" s="566" customFormat="1"/>
    <row r="18471" spans="1:3" s="566" customFormat="1"/>
    <row r="18472" spans="1:3" s="566" customFormat="1"/>
    <row r="18473" spans="1:3" s="566" customFormat="1"/>
    <row r="18474" spans="1:3" s="566" customFormat="1"/>
    <row r="18475" spans="1:3" s="566" customFormat="1"/>
    <row r="18476" spans="1:3" s="566" customFormat="1"/>
    <row r="18477" spans="1:3" s="566" customFormat="1"/>
    <row r="18478" spans="1:3" s="566" customFormat="1"/>
    <row r="18479" spans="1:3" s="566" customFormat="1"/>
    <row r="18480" spans="1:3" s="566" customFormat="1"/>
    <row r="18481" spans="1:3" s="566" customFormat="1"/>
    <row r="18482" spans="1:3" s="566" customFormat="1"/>
    <row r="18483" spans="1:3" s="566" customFormat="1"/>
    <row r="18484" spans="1:3" s="566" customFormat="1"/>
    <row r="18485" spans="1:3" s="566" customFormat="1"/>
    <row r="18486" spans="1:3" s="566" customFormat="1"/>
    <row r="18487" spans="1:3" s="566" customFormat="1"/>
    <row r="18488" spans="1:3" s="566" customFormat="1"/>
    <row r="18489" spans="1:3" s="566" customFormat="1"/>
    <row r="18490" spans="1:3" s="566" customFormat="1"/>
    <row r="18491" spans="1:3" s="566" customFormat="1"/>
    <row r="18492" spans="1:3" s="566" customFormat="1"/>
    <row r="18493" spans="1:3" s="566" customFormat="1"/>
    <row r="18494" spans="1:3" s="566" customFormat="1"/>
    <row r="18495" spans="1:3" s="566" customFormat="1"/>
    <row r="18496" spans="1:3" s="566" customFormat="1"/>
    <row r="18497" spans="1:3" s="566" customFormat="1"/>
    <row r="18498" spans="1:3" s="566" customFormat="1"/>
    <row r="18499" spans="1:3" s="566" customFormat="1"/>
    <row r="18500" spans="1:3" s="566" customFormat="1"/>
    <row r="18501" spans="1:3" s="566" customFormat="1"/>
    <row r="18502" spans="1:3" s="566" customFormat="1"/>
    <row r="18503" spans="1:3" s="566" customFormat="1"/>
    <row r="18504" spans="1:3" s="566" customFormat="1"/>
    <row r="18505" spans="1:3" s="566" customFormat="1"/>
    <row r="18506" spans="1:3" s="566" customFormat="1"/>
    <row r="18507" spans="1:3" s="566" customFormat="1"/>
    <row r="18508" spans="1:3" s="566" customFormat="1"/>
    <row r="18509" spans="1:3" s="566" customFormat="1"/>
    <row r="18510" spans="1:3" s="566" customFormat="1"/>
    <row r="18511" spans="1:3" s="566" customFormat="1"/>
    <row r="18512" spans="1:3" s="566" customFormat="1"/>
    <row r="18513" spans="1:3" s="566" customFormat="1"/>
    <row r="18514" spans="1:3" s="566" customFormat="1"/>
    <row r="18515" spans="1:3" s="566" customFormat="1"/>
    <row r="18516" spans="1:3" s="566" customFormat="1"/>
    <row r="18517" spans="1:3" s="566" customFormat="1"/>
    <row r="18518" spans="1:3" s="566" customFormat="1"/>
    <row r="18519" spans="1:3" s="566" customFormat="1"/>
    <row r="18520" spans="1:3" s="566" customFormat="1"/>
    <row r="18521" spans="1:3" s="566" customFormat="1"/>
    <row r="18522" spans="1:3" s="566" customFormat="1"/>
    <row r="18523" spans="1:3" s="566" customFormat="1"/>
    <row r="18524" spans="1:3" s="566" customFormat="1"/>
    <row r="18525" spans="1:3" s="566" customFormat="1"/>
    <row r="18526" spans="1:3" s="566" customFormat="1"/>
    <row r="18527" spans="1:3" s="566" customFormat="1"/>
    <row r="18528" spans="1:3" s="566" customFormat="1"/>
    <row r="18529" spans="1:3" s="566" customFormat="1"/>
    <row r="18530" spans="1:3" s="566" customFormat="1"/>
    <row r="18531" spans="1:3" s="566" customFormat="1"/>
    <row r="18532" spans="1:3" s="566" customFormat="1"/>
    <row r="18533" spans="1:3" s="566" customFormat="1"/>
    <row r="18534" spans="1:3" s="566" customFormat="1"/>
    <row r="18535" spans="1:3" s="566" customFormat="1"/>
    <row r="18536" spans="1:3" s="566" customFormat="1"/>
    <row r="18537" spans="1:3" s="566" customFormat="1"/>
    <row r="18538" spans="1:3" s="566" customFormat="1"/>
    <row r="18539" spans="1:3" s="566" customFormat="1"/>
    <row r="18540" spans="1:3" s="566" customFormat="1"/>
    <row r="18541" spans="1:3" s="566" customFormat="1"/>
    <row r="18542" spans="1:3" s="566" customFormat="1"/>
    <row r="18543" spans="1:3" s="566" customFormat="1"/>
    <row r="18544" spans="1:3" s="566" customFormat="1"/>
    <row r="18545" spans="1:3" s="566" customFormat="1"/>
    <row r="18546" spans="1:3" s="566" customFormat="1"/>
    <row r="18547" spans="1:3" s="566" customFormat="1"/>
    <row r="18548" spans="1:3" s="566" customFormat="1"/>
    <row r="18549" spans="1:3" s="566" customFormat="1"/>
    <row r="18550" spans="1:3" s="566" customFormat="1"/>
    <row r="18551" spans="1:3" s="566" customFormat="1"/>
    <row r="18552" spans="1:3" s="566" customFormat="1"/>
    <row r="18553" spans="1:3" s="566" customFormat="1"/>
    <row r="18554" spans="1:3" s="566" customFormat="1"/>
    <row r="18555" spans="1:3" s="566" customFormat="1"/>
    <row r="18556" spans="1:3" s="566" customFormat="1"/>
    <row r="18557" spans="1:3" s="566" customFormat="1"/>
    <row r="18558" spans="1:3" s="566" customFormat="1"/>
    <row r="18559" spans="1:3" s="566" customFormat="1"/>
    <row r="18560" spans="1:3" s="566" customFormat="1"/>
    <row r="18561" spans="1:3" s="566" customFormat="1"/>
    <row r="18562" spans="1:3" s="566" customFormat="1"/>
    <row r="18563" spans="1:3" s="566" customFormat="1"/>
    <row r="18564" spans="1:3" s="566" customFormat="1"/>
    <row r="18565" spans="1:3" s="566" customFormat="1"/>
    <row r="18566" spans="1:3" s="566" customFormat="1"/>
    <row r="18567" spans="1:3" s="566" customFormat="1"/>
    <row r="18568" spans="1:3" s="566" customFormat="1"/>
    <row r="18569" spans="1:3" s="566" customFormat="1"/>
    <row r="18570" spans="1:3" s="566" customFormat="1"/>
    <row r="18571" spans="1:3" s="566" customFormat="1"/>
    <row r="18572" spans="1:3" s="566" customFormat="1"/>
    <row r="18573" spans="1:3" s="566" customFormat="1"/>
    <row r="18574" spans="1:3" s="566" customFormat="1"/>
    <row r="18575" spans="1:3" s="566" customFormat="1"/>
    <row r="18576" spans="1:3" s="566" customFormat="1"/>
    <row r="18577" spans="1:3" s="566" customFormat="1"/>
    <row r="18578" spans="1:3" s="566" customFormat="1"/>
    <row r="18579" spans="1:3" s="566" customFormat="1"/>
    <row r="18580" spans="1:3" s="566" customFormat="1"/>
    <row r="18581" spans="1:3" s="566" customFormat="1"/>
    <row r="18582" spans="1:3" s="566" customFormat="1"/>
    <row r="18583" spans="1:3" s="566" customFormat="1"/>
    <row r="18584" spans="1:3" s="566" customFormat="1"/>
    <row r="18585" spans="1:3" s="566" customFormat="1"/>
    <row r="18586" spans="1:3" s="566" customFormat="1"/>
    <row r="18587" spans="1:3" s="566" customFormat="1"/>
    <row r="18588" spans="1:3" s="566" customFormat="1"/>
    <row r="18589" spans="1:3" s="566" customFormat="1"/>
    <row r="18590" spans="1:3" s="566" customFormat="1"/>
    <row r="18591" spans="1:3" s="566" customFormat="1"/>
    <row r="18592" spans="1:3" s="566" customFormat="1"/>
    <row r="18593" spans="1:3" s="566" customFormat="1"/>
    <row r="18594" spans="1:3" s="566" customFormat="1"/>
    <row r="18595" spans="1:3" s="566" customFormat="1"/>
    <row r="18596" spans="1:3" s="566" customFormat="1"/>
    <row r="18597" spans="1:3" s="566" customFormat="1"/>
    <row r="18598" spans="1:3" s="566" customFormat="1"/>
    <row r="18599" spans="1:3" s="566" customFormat="1"/>
    <row r="18600" spans="1:3" s="566" customFormat="1"/>
    <row r="18601" spans="1:3" s="566" customFormat="1"/>
    <row r="18602" spans="1:3" s="566" customFormat="1"/>
    <row r="18603" spans="1:3" s="566" customFormat="1"/>
    <row r="18604" spans="1:3" s="566" customFormat="1"/>
    <row r="18605" spans="1:3" s="566" customFormat="1"/>
    <row r="18606" spans="1:3" s="566" customFormat="1"/>
    <row r="18607" spans="1:3" s="566" customFormat="1"/>
    <row r="18608" spans="1:3" s="566" customFormat="1"/>
    <row r="18609" spans="1:3" s="566" customFormat="1"/>
    <row r="18610" spans="1:3" s="566" customFormat="1"/>
    <row r="18611" spans="1:3" s="566" customFormat="1"/>
    <row r="18612" spans="1:3" s="566" customFormat="1"/>
    <row r="18613" spans="1:3" s="566" customFormat="1"/>
    <row r="18614" spans="1:3" s="566" customFormat="1"/>
    <row r="18615" spans="1:3" s="566" customFormat="1"/>
    <row r="18616" spans="1:3" s="566" customFormat="1"/>
    <row r="18617" spans="1:3" s="566" customFormat="1"/>
    <row r="18618" spans="1:3" s="566" customFormat="1"/>
    <row r="18619" spans="1:3" s="566" customFormat="1"/>
    <row r="18620" spans="1:3" s="566" customFormat="1"/>
    <row r="18621" spans="1:3" s="566" customFormat="1"/>
    <row r="18622" spans="1:3" s="566" customFormat="1"/>
    <row r="18623" spans="1:3" s="566" customFormat="1"/>
    <row r="18624" spans="1:3" s="566" customFormat="1"/>
    <row r="18625" spans="1:3" s="566" customFormat="1"/>
    <row r="18626" spans="1:3" s="566" customFormat="1"/>
    <row r="18627" spans="1:3" s="566" customFormat="1"/>
    <row r="18628" spans="1:3" s="566" customFormat="1"/>
    <row r="18629" spans="1:3" s="566" customFormat="1"/>
    <row r="18630" spans="1:3" s="566" customFormat="1"/>
    <row r="18631" spans="1:3" s="566" customFormat="1"/>
    <row r="18632" spans="1:3" s="566" customFormat="1"/>
    <row r="18633" spans="1:3" s="566" customFormat="1"/>
    <row r="18634" spans="1:3" s="566" customFormat="1"/>
    <row r="18635" spans="1:3" s="566" customFormat="1"/>
    <row r="18636" spans="1:3" s="566" customFormat="1"/>
    <row r="18637" spans="1:3" s="566" customFormat="1"/>
    <row r="18638" spans="1:3" s="566" customFormat="1"/>
    <row r="18639" spans="1:3" s="566" customFormat="1"/>
    <row r="18640" spans="1:3" s="566" customFormat="1"/>
    <row r="18641" spans="1:3" s="566" customFormat="1"/>
    <row r="18642" spans="1:3" s="566" customFormat="1"/>
    <row r="18643" spans="1:3" s="566" customFormat="1"/>
    <row r="18644" spans="1:3" s="566" customFormat="1"/>
    <row r="18645" spans="1:3" s="566" customFormat="1"/>
    <row r="18646" spans="1:3" s="566" customFormat="1"/>
    <row r="18647" spans="1:3" s="566" customFormat="1"/>
    <row r="18648" spans="1:3" s="566" customFormat="1"/>
    <row r="18649" spans="1:3" s="566" customFormat="1"/>
    <row r="18650" spans="1:3" s="566" customFormat="1"/>
    <row r="18651" spans="1:3" s="566" customFormat="1"/>
    <row r="18652" spans="1:3" s="566" customFormat="1"/>
    <row r="18653" spans="1:3" s="566" customFormat="1"/>
    <row r="18654" spans="1:3" s="566" customFormat="1"/>
    <row r="18655" spans="1:3" s="566" customFormat="1"/>
    <row r="18656" spans="1:3" s="566" customFormat="1"/>
    <row r="18657" spans="1:3" s="566" customFormat="1"/>
    <row r="18658" spans="1:3" s="566" customFormat="1"/>
    <row r="18659" spans="1:3" s="566" customFormat="1"/>
    <row r="18660" spans="1:3" s="566" customFormat="1"/>
    <row r="18661" spans="1:3" s="566" customFormat="1"/>
    <row r="18662" spans="1:3" s="566" customFormat="1"/>
    <row r="18663" spans="1:3" s="566" customFormat="1"/>
    <row r="18664" spans="1:3" s="566" customFormat="1"/>
    <row r="18665" spans="1:3" s="566" customFormat="1"/>
    <row r="18666" spans="1:3" s="566" customFormat="1"/>
    <row r="18667" spans="1:3" s="566" customFormat="1"/>
    <row r="18668" spans="1:3" s="566" customFormat="1"/>
    <row r="18669" spans="1:3" s="566" customFormat="1"/>
    <row r="18670" spans="1:3" s="566" customFormat="1"/>
    <row r="18671" spans="1:3" s="566" customFormat="1"/>
    <row r="18672" spans="1:3" s="566" customFormat="1"/>
    <row r="18673" spans="1:3" s="566" customFormat="1"/>
    <row r="18674" spans="1:3" s="566" customFormat="1"/>
    <row r="18675" spans="1:3" s="566" customFormat="1"/>
    <row r="18676" spans="1:3" s="566" customFormat="1"/>
    <row r="18677" spans="1:3" s="566" customFormat="1"/>
    <row r="18678" spans="1:3" s="566" customFormat="1"/>
    <row r="18679" spans="1:3" s="566" customFormat="1"/>
    <row r="18680" spans="1:3" s="566" customFormat="1"/>
    <row r="18681" spans="1:3" s="566" customFormat="1"/>
    <row r="18682" spans="1:3" s="566" customFormat="1"/>
    <row r="18683" spans="1:3" s="566" customFormat="1"/>
    <row r="18684" spans="1:3" s="566" customFormat="1"/>
    <row r="18685" spans="1:3" s="566" customFormat="1"/>
    <row r="18686" spans="1:3" s="566" customFormat="1"/>
    <row r="18687" spans="1:3" s="566" customFormat="1"/>
    <row r="18688" spans="1:3" s="566" customFormat="1"/>
    <row r="18689" spans="1:3" s="566" customFormat="1"/>
    <row r="18690" spans="1:3" s="566" customFormat="1"/>
    <row r="18691" spans="1:3" s="566" customFormat="1"/>
    <row r="18692" spans="1:3" s="566" customFormat="1"/>
    <row r="18693" spans="1:3" s="566" customFormat="1"/>
    <row r="18694" spans="1:3" s="566" customFormat="1"/>
    <row r="18695" spans="1:3" s="566" customFormat="1"/>
    <row r="18696" spans="1:3" s="566" customFormat="1"/>
    <row r="18697" spans="1:3" s="566" customFormat="1"/>
    <row r="18698" spans="1:3" s="566" customFormat="1"/>
    <row r="18699" spans="1:3" s="566" customFormat="1"/>
    <row r="18700" spans="1:3" s="566" customFormat="1"/>
    <row r="18701" spans="1:3" s="566" customFormat="1"/>
    <row r="18702" spans="1:3" s="566" customFormat="1"/>
    <row r="18703" spans="1:3" s="566" customFormat="1"/>
    <row r="18704" spans="1:3" s="566" customFormat="1"/>
    <row r="18705" spans="1:3" s="566" customFormat="1"/>
    <row r="18706" spans="1:3" s="566" customFormat="1"/>
    <row r="18707" spans="1:3" s="566" customFormat="1"/>
    <row r="18708" spans="1:3" s="566" customFormat="1"/>
    <row r="18709" spans="1:3" s="566" customFormat="1"/>
    <row r="18710" spans="1:3" s="566" customFormat="1"/>
    <row r="18711" spans="1:3" s="566" customFormat="1"/>
    <row r="18712" spans="1:3" s="566" customFormat="1"/>
    <row r="18713" spans="1:3" s="566" customFormat="1"/>
    <row r="18714" spans="1:3" s="566" customFormat="1"/>
    <row r="18715" spans="1:3" s="566" customFormat="1"/>
    <row r="18716" spans="1:3" s="566" customFormat="1"/>
    <row r="18717" spans="1:3" s="566" customFormat="1"/>
    <row r="18718" spans="1:3" s="566" customFormat="1"/>
    <row r="18719" spans="1:3" s="566" customFormat="1"/>
    <row r="18720" spans="1:3" s="566" customFormat="1"/>
    <row r="18721" spans="1:3" s="566" customFormat="1"/>
    <row r="18722" spans="1:3" s="566" customFormat="1"/>
    <row r="18723" spans="1:3" s="566" customFormat="1"/>
    <row r="18724" spans="1:3" s="566" customFormat="1"/>
    <row r="18725" spans="1:3" s="566" customFormat="1"/>
    <row r="18726" spans="1:3" s="566" customFormat="1"/>
    <row r="18727" spans="1:3" s="566" customFormat="1"/>
    <row r="18728" spans="1:3" s="566" customFormat="1"/>
    <row r="18729" spans="1:3" s="566" customFormat="1"/>
    <row r="18730" spans="1:3" s="566" customFormat="1"/>
    <row r="18731" spans="1:3" s="566" customFormat="1"/>
    <row r="18732" spans="1:3" s="566" customFormat="1"/>
    <row r="18733" spans="1:3" s="566" customFormat="1"/>
    <row r="18734" spans="1:3" s="566" customFormat="1"/>
    <row r="18735" spans="1:3" s="566" customFormat="1"/>
    <row r="18736" spans="1:3" s="566" customFormat="1"/>
    <row r="18737" spans="1:3" s="566" customFormat="1"/>
    <row r="18738" spans="1:3" s="566" customFormat="1"/>
    <row r="18739" spans="1:3" s="566" customFormat="1"/>
    <row r="18740" spans="1:3" s="566" customFormat="1"/>
    <row r="18741" spans="1:3" s="566" customFormat="1"/>
    <row r="18742" spans="1:3" s="566" customFormat="1"/>
    <row r="18743" spans="1:3" s="566" customFormat="1"/>
    <row r="18744" spans="1:3" s="566" customFormat="1"/>
    <row r="18745" spans="1:3" s="566" customFormat="1"/>
    <row r="18746" spans="1:3" s="566" customFormat="1"/>
    <row r="18747" spans="1:3" s="566" customFormat="1"/>
    <row r="18748" spans="1:3" s="566" customFormat="1"/>
    <row r="18749" spans="1:3" s="566" customFormat="1"/>
    <row r="18750" spans="1:3" s="566" customFormat="1"/>
    <row r="18751" spans="1:3" s="566" customFormat="1"/>
    <row r="18752" spans="1:3" s="566" customFormat="1"/>
    <row r="18753" spans="1:3" s="566" customFormat="1"/>
    <row r="18754" spans="1:3" s="566" customFormat="1"/>
    <row r="18755" spans="1:3" s="566" customFormat="1"/>
    <row r="18756" spans="1:3" s="566" customFormat="1"/>
    <row r="18757" spans="1:3" s="566" customFormat="1"/>
    <row r="18758" spans="1:3" s="566" customFormat="1"/>
    <row r="18759" spans="1:3" s="566" customFormat="1"/>
    <row r="18760" spans="1:3" s="566" customFormat="1"/>
    <row r="18761" spans="1:3" s="566" customFormat="1"/>
    <row r="18762" spans="1:3" s="566" customFormat="1"/>
    <row r="18763" spans="1:3" s="566" customFormat="1"/>
    <row r="18764" spans="1:3" s="566" customFormat="1"/>
    <row r="18765" spans="1:3" s="566" customFormat="1"/>
    <row r="18766" spans="1:3" s="566" customFormat="1"/>
    <row r="18767" spans="1:3" s="566" customFormat="1"/>
    <row r="18768" spans="1:3" s="566" customFormat="1"/>
    <row r="18769" spans="1:3" s="566" customFormat="1"/>
    <row r="18770" spans="1:3" s="566" customFormat="1"/>
    <row r="18771" spans="1:3" s="566" customFormat="1"/>
    <row r="18772" spans="1:3" s="566" customFormat="1"/>
    <row r="18773" spans="1:3" s="566" customFormat="1"/>
    <row r="18774" spans="1:3" s="566" customFormat="1"/>
    <row r="18775" spans="1:3" s="566" customFormat="1"/>
    <row r="18776" spans="1:3" s="566" customFormat="1"/>
    <row r="18777" spans="1:3" s="566" customFormat="1"/>
    <row r="18778" spans="1:3" s="566" customFormat="1"/>
    <row r="18779" spans="1:3" s="566" customFormat="1"/>
    <row r="18780" spans="1:3" s="566" customFormat="1"/>
    <row r="18781" spans="1:3" s="566" customFormat="1"/>
    <row r="18782" spans="1:3" s="566" customFormat="1"/>
    <row r="18783" spans="1:3" s="566" customFormat="1"/>
    <row r="18784" spans="1:3" s="566" customFormat="1"/>
    <row r="18785" spans="1:3" s="566" customFormat="1"/>
    <row r="18786" spans="1:3" s="566" customFormat="1"/>
    <row r="18787" spans="1:3" s="566" customFormat="1"/>
    <row r="18788" spans="1:3" s="566" customFormat="1"/>
    <row r="18789" spans="1:3" s="566" customFormat="1"/>
    <row r="18790" spans="1:3" s="566" customFormat="1"/>
    <row r="18791" spans="1:3" s="566" customFormat="1"/>
    <row r="18792" spans="1:3" s="566" customFormat="1"/>
    <row r="18793" spans="1:3" s="566" customFormat="1"/>
    <row r="18794" spans="1:3" s="566" customFormat="1"/>
    <row r="18795" spans="1:3" s="566" customFormat="1"/>
    <row r="18796" spans="1:3" s="566" customFormat="1"/>
    <row r="18797" spans="1:3" s="566" customFormat="1"/>
    <row r="18798" spans="1:3" s="566" customFormat="1"/>
    <row r="18799" spans="1:3" s="566" customFormat="1"/>
    <row r="18800" spans="1:3" s="566" customFormat="1"/>
    <row r="18801" spans="1:3" s="566" customFormat="1"/>
    <row r="18802" spans="1:3" s="566" customFormat="1"/>
    <row r="18803" spans="1:3" s="566" customFormat="1"/>
    <row r="18804" spans="1:3" s="566" customFormat="1"/>
    <row r="18805" spans="1:3" s="566" customFormat="1"/>
    <row r="18806" spans="1:3" s="566" customFormat="1"/>
    <row r="18807" spans="1:3" s="566" customFormat="1"/>
    <row r="18808" spans="1:3" s="566" customFormat="1"/>
    <row r="18809" spans="1:3" s="566" customFormat="1"/>
    <row r="18810" spans="1:3" s="566" customFormat="1"/>
    <row r="18811" spans="1:3" s="566" customFormat="1"/>
    <row r="18812" spans="1:3" s="566" customFormat="1"/>
    <row r="18813" spans="1:3" s="566" customFormat="1"/>
    <row r="18814" spans="1:3" s="566" customFormat="1"/>
    <row r="18815" spans="1:3" s="566" customFormat="1"/>
    <row r="18816" spans="1:3" s="566" customFormat="1"/>
    <row r="18817" spans="1:3" s="566" customFormat="1"/>
    <row r="18818" spans="1:3" s="566" customFormat="1"/>
    <row r="18819" spans="1:3" s="566" customFormat="1"/>
    <row r="18820" spans="1:3" s="566" customFormat="1"/>
    <row r="18821" spans="1:3" s="566" customFormat="1"/>
    <row r="18822" spans="1:3" s="566" customFormat="1"/>
    <row r="18823" spans="1:3" s="566" customFormat="1"/>
    <row r="18824" spans="1:3" s="566" customFormat="1"/>
    <row r="18825" spans="1:3" s="566" customFormat="1"/>
    <row r="18826" spans="1:3" s="566" customFormat="1"/>
    <row r="18827" spans="1:3" s="566" customFormat="1"/>
    <row r="18828" spans="1:3" s="566" customFormat="1"/>
    <row r="18829" spans="1:3" s="566" customFormat="1"/>
    <row r="18830" spans="1:3" s="566" customFormat="1"/>
    <row r="18831" spans="1:3" s="566" customFormat="1"/>
    <row r="18832" spans="1:3" s="566" customFormat="1"/>
    <row r="18833" spans="1:3" s="566" customFormat="1"/>
    <row r="18834" spans="1:3" s="566" customFormat="1"/>
    <row r="18835" spans="1:3" s="566" customFormat="1"/>
    <row r="18836" spans="1:3" s="566" customFormat="1"/>
    <row r="18837" spans="1:3" s="566" customFormat="1"/>
    <row r="18838" spans="1:3" s="566" customFormat="1"/>
    <row r="18839" spans="1:3" s="566" customFormat="1"/>
    <row r="18840" spans="1:3" s="566" customFormat="1"/>
    <row r="18841" spans="1:3" s="566" customFormat="1"/>
    <row r="18842" spans="1:3" s="566" customFormat="1"/>
    <row r="18843" spans="1:3" s="566" customFormat="1"/>
    <row r="18844" spans="1:3" s="566" customFormat="1"/>
    <row r="18845" spans="1:3" s="566" customFormat="1"/>
    <row r="18846" spans="1:3" s="566" customFormat="1"/>
    <row r="18847" spans="1:3" s="566" customFormat="1"/>
    <row r="18848" spans="1:3" s="566" customFormat="1"/>
    <row r="18849" spans="1:3" s="566" customFormat="1"/>
    <row r="18850" spans="1:3" s="566" customFormat="1"/>
    <row r="18851" spans="1:3" s="566" customFormat="1"/>
    <row r="18852" spans="1:3" s="566" customFormat="1"/>
    <row r="18853" spans="1:3" s="566" customFormat="1"/>
    <row r="18854" spans="1:3" s="566" customFormat="1"/>
    <row r="18855" spans="1:3" s="566" customFormat="1"/>
    <row r="18856" spans="1:3" s="566" customFormat="1"/>
    <row r="18857" spans="1:3" s="566" customFormat="1"/>
    <row r="18858" spans="1:3" s="566" customFormat="1"/>
    <row r="18859" spans="1:3" s="566" customFormat="1"/>
    <row r="18860" spans="1:3" s="566" customFormat="1"/>
    <row r="18861" spans="1:3" s="566" customFormat="1"/>
    <row r="18862" spans="1:3" s="566" customFormat="1"/>
    <row r="18863" spans="1:3" s="566" customFormat="1"/>
    <row r="18864" spans="1:3" s="566" customFormat="1"/>
    <row r="18865" spans="1:3" s="566" customFormat="1"/>
    <row r="18866" spans="1:3" s="566" customFormat="1"/>
    <row r="18867" spans="1:3" s="566" customFormat="1"/>
    <row r="18868" spans="1:3" s="566" customFormat="1"/>
    <row r="18869" spans="1:3" s="566" customFormat="1"/>
    <row r="18870" spans="1:3" s="566" customFormat="1"/>
    <row r="18871" spans="1:3" s="566" customFormat="1"/>
    <row r="18872" spans="1:3" s="566" customFormat="1"/>
    <row r="18873" spans="1:3" s="566" customFormat="1"/>
    <row r="18874" spans="1:3" s="566" customFormat="1"/>
    <row r="18875" spans="1:3" s="566" customFormat="1"/>
    <row r="18876" spans="1:3" s="566" customFormat="1"/>
    <row r="18877" spans="1:3" s="566" customFormat="1"/>
    <row r="18878" spans="1:3" s="566" customFormat="1"/>
    <row r="18879" spans="1:3" s="566" customFormat="1"/>
    <row r="18880" spans="1:3" s="566" customFormat="1"/>
    <row r="18881" spans="1:3" s="566" customFormat="1"/>
    <row r="18882" spans="1:3" s="566" customFormat="1"/>
    <row r="18883" spans="1:3" s="566" customFormat="1"/>
    <row r="18884" spans="1:3" s="566" customFormat="1"/>
    <row r="18885" spans="1:3" s="566" customFormat="1"/>
    <row r="18886" spans="1:3" s="566" customFormat="1"/>
    <row r="18887" spans="1:3" s="566" customFormat="1"/>
    <row r="18888" spans="1:3" s="566" customFormat="1"/>
    <row r="18889" spans="1:3" s="566" customFormat="1"/>
    <row r="18890" spans="1:3" s="566" customFormat="1"/>
    <row r="18891" spans="1:3" s="566" customFormat="1"/>
    <row r="18892" spans="1:3" s="566" customFormat="1"/>
    <row r="18893" spans="1:3" s="566" customFormat="1"/>
    <row r="18894" spans="1:3" s="566" customFormat="1"/>
    <row r="18895" spans="1:3" s="566" customFormat="1"/>
    <row r="18896" spans="1:3" s="566" customFormat="1"/>
    <row r="18897" spans="1:3" s="566" customFormat="1"/>
    <row r="18898" spans="1:3" s="566" customFormat="1"/>
    <row r="18899" spans="1:3" s="566" customFormat="1"/>
    <row r="18900" spans="1:3" s="566" customFormat="1"/>
    <row r="18901" spans="1:3" s="566" customFormat="1"/>
    <row r="18902" spans="1:3" s="566" customFormat="1"/>
    <row r="18903" spans="1:3" s="566" customFormat="1"/>
    <row r="18904" spans="1:3" s="566" customFormat="1"/>
    <row r="18905" spans="1:3" s="566" customFormat="1"/>
    <row r="18906" spans="1:3" s="566" customFormat="1"/>
    <row r="18907" spans="1:3" s="566" customFormat="1"/>
    <row r="18908" spans="1:3" s="566" customFormat="1"/>
    <row r="18909" spans="1:3" s="566" customFormat="1"/>
    <row r="18910" spans="1:3" s="566" customFormat="1"/>
    <row r="18911" spans="1:3" s="566" customFormat="1"/>
    <row r="18912" spans="1:3" s="566" customFormat="1"/>
    <row r="18913" spans="1:3" s="566" customFormat="1"/>
    <row r="18914" spans="1:3" s="566" customFormat="1"/>
    <row r="18915" spans="1:3" s="566" customFormat="1"/>
    <row r="18916" spans="1:3" s="566" customFormat="1"/>
    <row r="18917" spans="1:3" s="566" customFormat="1"/>
    <row r="18918" spans="1:3" s="566" customFormat="1"/>
    <row r="18919" spans="1:3" s="566" customFormat="1"/>
    <row r="18920" spans="1:3" s="566" customFormat="1"/>
    <row r="18921" spans="1:3" s="566" customFormat="1"/>
    <row r="18922" spans="1:3" s="566" customFormat="1"/>
    <row r="18923" spans="1:3" s="566" customFormat="1"/>
    <row r="18924" spans="1:3" s="566" customFormat="1"/>
    <row r="18925" spans="1:3" s="566" customFormat="1"/>
    <row r="18926" spans="1:3" s="566" customFormat="1"/>
    <row r="18927" spans="1:3" s="566" customFormat="1"/>
    <row r="18928" spans="1:3" s="566" customFormat="1"/>
    <row r="18929" spans="1:3" s="566" customFormat="1"/>
    <row r="18930" spans="1:3" s="566" customFormat="1"/>
    <row r="18931" spans="1:3" s="566" customFormat="1"/>
    <row r="18932" spans="1:3" s="566" customFormat="1"/>
    <row r="18933" spans="1:3" s="566" customFormat="1"/>
    <row r="18934" spans="1:3" s="566" customFormat="1"/>
    <row r="18935" spans="1:3" s="566" customFormat="1"/>
    <row r="18936" spans="1:3" s="566" customFormat="1"/>
    <row r="18937" spans="1:3" s="566" customFormat="1"/>
    <row r="18938" spans="1:3" s="566" customFormat="1"/>
    <row r="18939" spans="1:3" s="566" customFormat="1"/>
    <row r="18940" spans="1:3" s="566" customFormat="1"/>
    <row r="18941" spans="1:3" s="566" customFormat="1"/>
    <row r="18942" spans="1:3" s="566" customFormat="1"/>
    <row r="18943" spans="1:3" s="566" customFormat="1"/>
    <row r="18944" spans="1:3" s="566" customFormat="1"/>
    <row r="18945" spans="1:3" s="566" customFormat="1"/>
    <row r="18946" spans="1:3" s="566" customFormat="1"/>
    <row r="18947" spans="1:3" s="566" customFormat="1"/>
    <row r="18948" spans="1:3" s="566" customFormat="1"/>
    <row r="18949" spans="1:3" s="566" customFormat="1"/>
    <row r="18950" spans="1:3" s="566" customFormat="1"/>
    <row r="18951" spans="1:3" s="566" customFormat="1"/>
    <row r="18952" spans="1:3" s="566" customFormat="1"/>
    <row r="18953" spans="1:3" s="566" customFormat="1"/>
    <row r="18954" spans="1:3" s="566" customFormat="1"/>
    <row r="18955" spans="1:3" s="566" customFormat="1"/>
    <row r="18956" spans="1:3" s="566" customFormat="1"/>
    <row r="18957" spans="1:3" s="566" customFormat="1"/>
    <row r="18958" spans="1:3" s="566" customFormat="1"/>
    <row r="18959" spans="1:3" s="566" customFormat="1"/>
    <row r="18960" spans="1:3" s="566" customFormat="1"/>
    <row r="18961" spans="1:3" s="566" customFormat="1"/>
    <row r="18962" spans="1:3" s="566" customFormat="1"/>
    <row r="18963" spans="1:3" s="566" customFormat="1"/>
    <row r="18964" spans="1:3" s="566" customFormat="1"/>
    <row r="18965" spans="1:3" s="566" customFormat="1"/>
    <row r="18966" spans="1:3" s="566" customFormat="1"/>
    <row r="18967" spans="1:3" s="566" customFormat="1"/>
    <row r="18968" spans="1:3" s="566" customFormat="1"/>
    <row r="18969" spans="1:3" s="566" customFormat="1"/>
    <row r="18970" spans="1:3" s="566" customFormat="1"/>
    <row r="18971" spans="1:3" s="566" customFormat="1"/>
    <row r="18972" spans="1:3" s="566" customFormat="1"/>
    <row r="18973" spans="1:3" s="566" customFormat="1"/>
    <row r="18974" spans="1:3" s="566" customFormat="1"/>
    <row r="18975" spans="1:3" s="566" customFormat="1"/>
    <row r="18976" spans="1:3" s="566" customFormat="1"/>
    <row r="18977" spans="1:3" s="566" customFormat="1"/>
    <row r="18978" spans="1:3" s="566" customFormat="1"/>
    <row r="18979" spans="1:3" s="566" customFormat="1"/>
    <row r="18980" spans="1:3" s="566" customFormat="1"/>
    <row r="18981" spans="1:3" s="566" customFormat="1"/>
    <row r="18982" spans="1:3" s="566" customFormat="1"/>
    <row r="18983" spans="1:3" s="566" customFormat="1"/>
    <row r="18984" spans="1:3" s="566" customFormat="1"/>
    <row r="18985" spans="1:3" s="566" customFormat="1"/>
    <row r="18986" spans="1:3" s="566" customFormat="1"/>
    <row r="18987" spans="1:3" s="566" customFormat="1"/>
    <row r="18988" spans="1:3" s="566" customFormat="1"/>
    <row r="18989" spans="1:3" s="566" customFormat="1"/>
    <row r="18990" spans="1:3" s="566" customFormat="1"/>
    <row r="18991" spans="1:3" s="566" customFormat="1"/>
    <row r="18992" spans="1:3" s="566" customFormat="1"/>
    <row r="18993" spans="1:3" s="566" customFormat="1"/>
    <row r="18994" spans="1:3" s="566" customFormat="1"/>
    <row r="18995" spans="1:3" s="566" customFormat="1"/>
    <row r="18996" spans="1:3" s="566" customFormat="1"/>
    <row r="18997" spans="1:3" s="566" customFormat="1"/>
    <row r="18998" spans="1:3" s="566" customFormat="1"/>
    <row r="18999" spans="1:3" s="566" customFormat="1"/>
    <row r="19000" spans="1:3" s="566" customFormat="1"/>
    <row r="19001" spans="1:3" s="566" customFormat="1"/>
    <row r="19002" spans="1:3" s="566" customFormat="1"/>
    <row r="19003" spans="1:3" s="566" customFormat="1"/>
    <row r="19004" spans="1:3" s="566" customFormat="1"/>
    <row r="19005" spans="1:3" s="566" customFormat="1"/>
    <row r="19006" spans="1:3" s="566" customFormat="1"/>
    <row r="19007" spans="1:3" s="566" customFormat="1"/>
    <row r="19008" spans="1:3" s="566" customFormat="1"/>
    <row r="19009" spans="1:3" s="566" customFormat="1"/>
    <row r="19010" spans="1:3" s="566" customFormat="1"/>
    <row r="19011" spans="1:3" s="566" customFormat="1"/>
    <row r="19012" spans="1:3" s="566" customFormat="1"/>
    <row r="19013" spans="1:3" s="566" customFormat="1"/>
    <row r="19014" spans="1:3" s="566" customFormat="1"/>
    <row r="19015" spans="1:3" s="566" customFormat="1"/>
    <row r="19016" spans="1:3" s="566" customFormat="1"/>
    <row r="19017" spans="1:3" s="566" customFormat="1"/>
    <row r="19018" spans="1:3" s="566" customFormat="1"/>
    <row r="19019" spans="1:3" s="566" customFormat="1"/>
    <row r="19020" spans="1:3" s="566" customFormat="1"/>
    <row r="19021" spans="1:3" s="566" customFormat="1"/>
    <row r="19022" spans="1:3" s="566" customFormat="1"/>
    <row r="19023" spans="1:3" s="566" customFormat="1"/>
    <row r="19024" spans="1:3" s="566" customFormat="1"/>
    <row r="19025" spans="1:3" s="566" customFormat="1"/>
    <row r="19026" spans="1:3" s="566" customFormat="1"/>
    <row r="19027" spans="1:3" s="566" customFormat="1"/>
    <row r="19028" spans="1:3" s="566" customFormat="1"/>
    <row r="19029" spans="1:3" s="566" customFormat="1"/>
    <row r="19030" spans="1:3" s="566" customFormat="1"/>
    <row r="19031" spans="1:3" s="566" customFormat="1"/>
    <row r="19032" spans="1:3" s="566" customFormat="1"/>
    <row r="19033" spans="1:3" s="566" customFormat="1"/>
    <row r="19034" spans="1:3" s="566" customFormat="1"/>
    <row r="19035" spans="1:3" s="566" customFormat="1"/>
    <row r="19036" spans="1:3" s="566" customFormat="1"/>
    <row r="19037" spans="1:3" s="566" customFormat="1"/>
    <row r="19038" spans="1:3" s="566" customFormat="1"/>
    <row r="19039" spans="1:3" s="566" customFormat="1"/>
    <row r="19040" spans="1:3" s="566" customFormat="1"/>
    <row r="19041" spans="1:3" s="566" customFormat="1"/>
    <row r="19042" spans="1:3" s="566" customFormat="1"/>
    <row r="19043" spans="1:3" s="566" customFormat="1"/>
    <row r="19044" spans="1:3" s="566" customFormat="1"/>
    <row r="19045" spans="1:3" s="566" customFormat="1"/>
    <row r="19046" spans="1:3" s="566" customFormat="1"/>
    <row r="19047" spans="1:3" s="566" customFormat="1"/>
    <row r="19048" spans="1:3" s="566" customFormat="1"/>
    <row r="19049" spans="1:3" s="566" customFormat="1"/>
    <row r="19050" spans="1:3" s="566" customFormat="1"/>
    <row r="19051" spans="1:3" s="566" customFormat="1"/>
    <row r="19052" spans="1:3" s="566" customFormat="1"/>
    <row r="19053" spans="1:3" s="566" customFormat="1"/>
    <row r="19054" spans="1:3" s="566" customFormat="1"/>
    <row r="19055" spans="1:3" s="566" customFormat="1"/>
    <row r="19056" spans="1:3" s="566" customFormat="1"/>
    <row r="19057" spans="1:3" s="566" customFormat="1"/>
    <row r="19058" spans="1:3" s="566" customFormat="1"/>
    <row r="19059" spans="1:3" s="566" customFormat="1"/>
    <row r="19060" spans="1:3" s="566" customFormat="1"/>
    <row r="19061" spans="1:3" s="566" customFormat="1"/>
    <row r="19062" spans="1:3" s="566" customFormat="1"/>
    <row r="19063" spans="1:3" s="566" customFormat="1"/>
    <row r="19064" spans="1:3" s="566" customFormat="1"/>
    <row r="19065" spans="1:3" s="566" customFormat="1"/>
    <row r="19066" spans="1:3" s="566" customFormat="1"/>
    <row r="19067" spans="1:3" s="566" customFormat="1"/>
    <row r="19068" spans="1:3" s="566" customFormat="1"/>
    <row r="19069" spans="1:3" s="566" customFormat="1"/>
    <row r="19070" spans="1:3" s="566" customFormat="1"/>
    <row r="19071" spans="1:3" s="566" customFormat="1"/>
    <row r="19072" spans="1:3" s="566" customFormat="1"/>
    <row r="19073" spans="1:3" s="566" customFormat="1"/>
    <row r="19074" spans="1:3" s="566" customFormat="1"/>
    <row r="19075" spans="1:3" s="566" customFormat="1"/>
    <row r="19076" spans="1:3" s="566" customFormat="1"/>
    <row r="19077" spans="1:3" s="566" customFormat="1"/>
    <row r="19078" spans="1:3" s="566" customFormat="1"/>
    <row r="19079" spans="1:3" s="566" customFormat="1"/>
    <row r="19080" spans="1:3" s="566" customFormat="1"/>
    <row r="19081" spans="1:3" s="566" customFormat="1"/>
    <row r="19082" spans="1:3" s="566" customFormat="1"/>
    <row r="19083" spans="1:3" s="566" customFormat="1"/>
    <row r="19084" spans="1:3" s="566" customFormat="1"/>
    <row r="19085" spans="1:3" s="566" customFormat="1"/>
    <row r="19086" spans="1:3" s="566" customFormat="1"/>
    <row r="19087" spans="1:3" s="566" customFormat="1"/>
    <row r="19088" spans="1:3" s="566" customFormat="1"/>
    <row r="19089" spans="1:3" s="566" customFormat="1"/>
    <row r="19090" spans="1:3" s="566" customFormat="1"/>
    <row r="19091" spans="1:3" s="566" customFormat="1"/>
    <row r="19092" spans="1:3" s="566" customFormat="1"/>
    <row r="19093" spans="1:3" s="566" customFormat="1"/>
    <row r="19094" spans="1:3" s="566" customFormat="1"/>
    <row r="19095" spans="1:3" s="566" customFormat="1"/>
    <row r="19096" spans="1:3" s="566" customFormat="1"/>
    <row r="19097" spans="1:3" s="566" customFormat="1"/>
    <row r="19098" spans="1:3" s="566" customFormat="1"/>
    <row r="19099" spans="1:3" s="566" customFormat="1"/>
    <row r="19100" spans="1:3" s="566" customFormat="1"/>
    <row r="19101" spans="1:3" s="566" customFormat="1"/>
    <row r="19102" spans="1:3" s="566" customFormat="1"/>
    <row r="19103" spans="1:3" s="566" customFormat="1"/>
    <row r="19104" spans="1:3" s="566" customFormat="1"/>
    <row r="19105" spans="1:3" s="566" customFormat="1"/>
    <row r="19106" spans="1:3" s="566" customFormat="1"/>
    <row r="19107" spans="1:3" s="566" customFormat="1"/>
    <row r="19108" spans="1:3" s="566" customFormat="1"/>
    <row r="19109" spans="1:3" s="566" customFormat="1"/>
    <row r="19110" spans="1:3" s="566" customFormat="1"/>
    <row r="19111" spans="1:3" s="566" customFormat="1"/>
    <row r="19112" spans="1:3" s="566" customFormat="1"/>
    <row r="19113" spans="1:3" s="566" customFormat="1"/>
    <row r="19114" spans="1:3" s="566" customFormat="1"/>
    <row r="19115" spans="1:3" s="566" customFormat="1"/>
    <row r="19116" spans="1:3" s="566" customFormat="1"/>
    <row r="19117" spans="1:3" s="566" customFormat="1"/>
    <row r="19118" spans="1:3" s="566" customFormat="1"/>
    <row r="19119" spans="1:3" s="566" customFormat="1"/>
    <row r="19120" spans="1:3" s="566" customFormat="1"/>
    <row r="19121" spans="1:3" s="566" customFormat="1"/>
    <row r="19122" spans="1:3" s="566" customFormat="1"/>
    <row r="19123" spans="1:3" s="566" customFormat="1"/>
    <row r="19124" spans="1:3" s="566" customFormat="1"/>
    <row r="19125" spans="1:3" s="566" customFormat="1"/>
    <row r="19126" spans="1:3" s="566" customFormat="1"/>
    <row r="19127" spans="1:3" s="566" customFormat="1"/>
    <row r="19128" spans="1:3" s="566" customFormat="1"/>
    <row r="19129" spans="1:3" s="566" customFormat="1"/>
    <row r="19130" spans="1:3" s="566" customFormat="1"/>
    <row r="19131" spans="1:3" s="566" customFormat="1"/>
    <row r="19132" spans="1:3" s="566" customFormat="1"/>
    <row r="19133" spans="1:3" s="566" customFormat="1"/>
    <row r="19134" spans="1:3" s="566" customFormat="1"/>
    <row r="19135" spans="1:3" s="566" customFormat="1"/>
    <row r="19136" spans="1:3" s="566" customFormat="1"/>
    <row r="19137" spans="1:3" s="566" customFormat="1"/>
    <row r="19138" spans="1:3" s="566" customFormat="1"/>
    <row r="19139" spans="1:3" s="566" customFormat="1"/>
    <row r="19140" spans="1:3" s="566" customFormat="1"/>
    <row r="19141" spans="1:3" s="566" customFormat="1"/>
    <row r="19142" spans="1:3" s="566" customFormat="1"/>
    <row r="19143" spans="1:3" s="566" customFormat="1"/>
    <row r="19144" spans="1:3" s="566" customFormat="1"/>
    <row r="19145" spans="1:3" s="566" customFormat="1"/>
    <row r="19146" spans="1:3" s="566" customFormat="1"/>
    <row r="19147" spans="1:3" s="566" customFormat="1"/>
    <row r="19148" spans="1:3" s="566" customFormat="1"/>
    <row r="19149" spans="1:3" s="566" customFormat="1"/>
    <row r="19150" spans="1:3" s="566" customFormat="1"/>
    <row r="19151" spans="1:3" s="566" customFormat="1"/>
    <row r="19152" spans="1:3" s="566" customFormat="1"/>
    <row r="19153" spans="1:3" s="566" customFormat="1"/>
    <row r="19154" spans="1:3" s="566" customFormat="1"/>
    <row r="19155" spans="1:3" s="566" customFormat="1"/>
    <row r="19156" spans="1:3" s="566" customFormat="1"/>
    <row r="19157" spans="1:3" s="566" customFormat="1"/>
    <row r="19158" spans="1:3" s="566" customFormat="1"/>
    <row r="19159" spans="1:3" s="566" customFormat="1"/>
    <row r="19160" spans="1:3" s="566" customFormat="1"/>
    <row r="19161" spans="1:3" s="566" customFormat="1"/>
    <row r="19162" spans="1:3" s="566" customFormat="1"/>
    <row r="19163" spans="1:3" s="566" customFormat="1"/>
    <row r="19164" spans="1:3" s="566" customFormat="1"/>
    <row r="19165" spans="1:3" s="566" customFormat="1"/>
    <row r="19166" spans="1:3" s="566" customFormat="1"/>
    <row r="19167" spans="1:3" s="566" customFormat="1"/>
    <row r="19168" spans="1:3" s="566" customFormat="1"/>
    <row r="19169" spans="1:3" s="566" customFormat="1"/>
    <row r="19170" spans="1:3" s="566" customFormat="1"/>
    <row r="19171" spans="1:3" s="566" customFormat="1"/>
    <row r="19172" spans="1:3" s="566" customFormat="1"/>
    <row r="19173" spans="1:3" s="566" customFormat="1"/>
    <row r="19174" spans="1:3" s="566" customFormat="1"/>
    <row r="19175" spans="1:3" s="566" customFormat="1"/>
    <row r="19176" spans="1:3" s="566" customFormat="1"/>
    <row r="19177" spans="1:3" s="566" customFormat="1"/>
    <row r="19178" spans="1:3" s="566" customFormat="1"/>
    <row r="19179" spans="1:3" s="566" customFormat="1"/>
    <row r="19180" spans="1:3" s="566" customFormat="1"/>
    <row r="19181" spans="1:3" s="566" customFormat="1"/>
    <row r="19182" spans="1:3" s="566" customFormat="1"/>
    <row r="19183" spans="1:3" s="566" customFormat="1"/>
    <row r="19184" spans="1:3" s="566" customFormat="1"/>
    <row r="19185" spans="1:3" s="566" customFormat="1"/>
    <row r="19186" spans="1:3" s="566" customFormat="1"/>
    <row r="19187" spans="1:3" s="566" customFormat="1"/>
    <row r="19188" spans="1:3" s="566" customFormat="1"/>
    <row r="19189" spans="1:3" s="566" customFormat="1"/>
    <row r="19190" spans="1:3" s="566" customFormat="1"/>
    <row r="19191" spans="1:3" s="566" customFormat="1"/>
    <row r="19192" spans="1:3" s="566" customFormat="1"/>
    <row r="19193" spans="1:3" s="566" customFormat="1"/>
    <row r="19194" spans="1:3" s="566" customFormat="1"/>
    <row r="19195" spans="1:3" s="566" customFormat="1"/>
    <row r="19196" spans="1:3" s="566" customFormat="1"/>
    <row r="19197" spans="1:3" s="566" customFormat="1"/>
    <row r="19198" spans="1:3" s="566" customFormat="1"/>
    <row r="19199" spans="1:3" s="566" customFormat="1"/>
    <row r="19200" spans="1:3" s="566" customFormat="1"/>
    <row r="19201" spans="1:3" s="566" customFormat="1"/>
    <row r="19202" spans="1:3" s="566" customFormat="1"/>
    <row r="19203" spans="1:3" s="566" customFormat="1"/>
    <row r="19204" spans="1:3" s="566" customFormat="1"/>
    <row r="19205" spans="1:3" s="566" customFormat="1"/>
    <row r="19206" spans="1:3" s="566" customFormat="1"/>
    <row r="19207" spans="1:3" s="566" customFormat="1"/>
    <row r="19208" spans="1:3" s="566" customFormat="1"/>
    <row r="19209" spans="1:3" s="566" customFormat="1"/>
    <row r="19210" spans="1:3" s="566" customFormat="1"/>
    <row r="19211" spans="1:3" s="566" customFormat="1"/>
    <row r="19212" spans="1:3" s="566" customFormat="1"/>
    <row r="19213" spans="1:3" s="566" customFormat="1"/>
    <row r="19214" spans="1:3" s="566" customFormat="1"/>
    <row r="19215" spans="1:3" s="566" customFormat="1"/>
    <row r="19216" spans="1:3" s="566" customFormat="1"/>
    <row r="19217" spans="1:3" s="566" customFormat="1"/>
    <row r="19218" spans="1:3" s="566" customFormat="1"/>
    <row r="19219" spans="1:3" s="566" customFormat="1"/>
    <row r="19220" spans="1:3" s="566" customFormat="1"/>
    <row r="19221" spans="1:3" s="566" customFormat="1"/>
    <row r="19222" spans="1:3" s="566" customFormat="1"/>
    <row r="19223" spans="1:3" s="566" customFormat="1"/>
    <row r="19224" spans="1:3" s="566" customFormat="1"/>
    <row r="19225" spans="1:3" s="566" customFormat="1"/>
    <row r="19226" spans="1:3" s="566" customFormat="1"/>
    <row r="19227" spans="1:3" s="566" customFormat="1"/>
    <row r="19228" spans="1:3" s="566" customFormat="1"/>
    <row r="19229" spans="1:3" s="566" customFormat="1"/>
    <row r="19230" spans="1:3" s="566" customFormat="1"/>
    <row r="19231" spans="1:3" s="566" customFormat="1"/>
    <row r="19232" spans="1:3" s="566" customFormat="1"/>
    <row r="19233" spans="1:3" s="566" customFormat="1"/>
    <row r="19234" spans="1:3" s="566" customFormat="1"/>
    <row r="19235" spans="1:3" s="566" customFormat="1"/>
    <row r="19236" spans="1:3" s="566" customFormat="1"/>
    <row r="19237" spans="1:3" s="566" customFormat="1"/>
    <row r="19238" spans="1:3" s="566" customFormat="1"/>
    <row r="19239" spans="1:3" s="566" customFormat="1"/>
    <row r="19240" spans="1:3" s="566" customFormat="1"/>
    <row r="19241" spans="1:3" s="566" customFormat="1"/>
    <row r="19242" spans="1:3" s="566" customFormat="1"/>
    <row r="19243" spans="1:3" s="566" customFormat="1"/>
    <row r="19244" spans="1:3" s="566" customFormat="1"/>
    <row r="19245" spans="1:3" s="566" customFormat="1"/>
    <row r="19246" spans="1:3" s="566" customFormat="1"/>
    <row r="19247" spans="1:3" s="566" customFormat="1"/>
    <row r="19248" spans="1:3" s="566" customFormat="1"/>
    <row r="19249" spans="1:3" s="566" customFormat="1"/>
    <row r="19250" spans="1:3" s="566" customFormat="1"/>
    <row r="19251" spans="1:3" s="566" customFormat="1"/>
    <row r="19252" spans="1:3" s="566" customFormat="1"/>
    <row r="19253" spans="1:3" s="566" customFormat="1"/>
    <row r="19254" spans="1:3" s="566" customFormat="1"/>
    <row r="19255" spans="1:3" s="566" customFormat="1"/>
    <row r="19256" spans="1:3" s="566" customFormat="1"/>
    <row r="19257" spans="1:3" s="566" customFormat="1"/>
    <row r="19258" spans="1:3" s="566" customFormat="1"/>
    <row r="19259" spans="1:3" s="566" customFormat="1"/>
    <row r="19260" spans="1:3" s="566" customFormat="1"/>
    <row r="19261" spans="1:3" s="566" customFormat="1"/>
    <row r="19262" spans="1:3" s="566" customFormat="1"/>
    <row r="19263" spans="1:3" s="566" customFormat="1"/>
    <row r="19264" spans="1:3" s="566" customFormat="1"/>
    <row r="19265" spans="1:3" s="566" customFormat="1"/>
    <row r="19266" spans="1:3" s="566" customFormat="1"/>
    <row r="19267" spans="1:3" s="566" customFormat="1"/>
    <row r="19268" spans="1:3" s="566" customFormat="1"/>
    <row r="19269" spans="1:3" s="566" customFormat="1"/>
    <row r="19270" spans="1:3" s="566" customFormat="1"/>
    <row r="19271" spans="1:3" s="566" customFormat="1"/>
    <row r="19272" spans="1:3" s="566" customFormat="1"/>
    <row r="19273" spans="1:3" s="566" customFormat="1"/>
    <row r="19274" spans="1:3" s="566" customFormat="1"/>
    <row r="19275" spans="1:3" s="566" customFormat="1"/>
    <row r="19276" spans="1:3" s="566" customFormat="1"/>
    <row r="19277" spans="1:3" s="566" customFormat="1"/>
    <row r="19278" spans="1:3" s="566" customFormat="1"/>
    <row r="19279" spans="1:3" s="566" customFormat="1"/>
    <row r="19280" spans="1:3" s="566" customFormat="1"/>
    <row r="19281" spans="1:3" s="566" customFormat="1"/>
    <row r="19282" spans="1:3" s="566" customFormat="1"/>
    <row r="19283" spans="1:3" s="566" customFormat="1"/>
    <row r="19284" spans="1:3" s="566" customFormat="1"/>
    <row r="19285" spans="1:3" s="566" customFormat="1"/>
    <row r="19286" spans="1:3" s="566" customFormat="1"/>
    <row r="19287" spans="1:3" s="566" customFormat="1"/>
    <row r="19288" spans="1:3" s="566" customFormat="1"/>
    <row r="19289" spans="1:3" s="566" customFormat="1"/>
    <row r="19290" spans="1:3" s="566" customFormat="1"/>
    <row r="19291" spans="1:3" s="566" customFormat="1"/>
    <row r="19292" spans="1:3" s="566" customFormat="1"/>
    <row r="19293" spans="1:3" s="566" customFormat="1"/>
    <row r="19294" spans="1:3" s="566" customFormat="1"/>
    <row r="19295" spans="1:3" s="566" customFormat="1"/>
    <row r="19296" spans="1:3" s="566" customFormat="1"/>
    <row r="19297" spans="1:3" s="566" customFormat="1"/>
    <row r="19298" spans="1:3" s="566" customFormat="1"/>
    <row r="19299" spans="1:3" s="566" customFormat="1"/>
    <row r="19300" spans="1:3" s="566" customFormat="1"/>
    <row r="19301" spans="1:3" s="566" customFormat="1"/>
    <row r="19302" spans="1:3" s="566" customFormat="1"/>
    <row r="19303" spans="1:3" s="566" customFormat="1"/>
    <row r="19304" spans="1:3" s="566" customFormat="1"/>
    <row r="19305" spans="1:3" s="566" customFormat="1"/>
    <row r="19306" spans="1:3" s="566" customFormat="1"/>
    <row r="19307" spans="1:3" s="566" customFormat="1"/>
    <row r="19308" spans="1:3" s="566" customFormat="1"/>
    <row r="19309" spans="1:3" s="566" customFormat="1"/>
    <row r="19310" spans="1:3" s="566" customFormat="1"/>
    <row r="19311" spans="1:3" s="566" customFormat="1"/>
    <row r="19312" spans="1:3" s="566" customFormat="1"/>
    <row r="19313" spans="1:3" s="566" customFormat="1"/>
    <row r="19314" spans="1:3" s="566" customFormat="1"/>
    <row r="19315" spans="1:3" s="566" customFormat="1"/>
    <row r="19316" spans="1:3" s="566" customFormat="1"/>
    <row r="19317" spans="1:3" s="566" customFormat="1"/>
    <row r="19318" spans="1:3" s="566" customFormat="1"/>
    <row r="19319" spans="1:3" s="566" customFormat="1"/>
    <row r="19320" spans="1:3" s="566" customFormat="1"/>
    <row r="19321" spans="1:3" s="566" customFormat="1"/>
    <row r="19322" spans="1:3" s="566" customFormat="1"/>
    <row r="19323" spans="1:3" s="566" customFormat="1"/>
    <row r="19324" spans="1:3" s="566" customFormat="1"/>
    <row r="19325" spans="1:3" s="566" customFormat="1"/>
    <row r="19326" spans="1:3" s="566" customFormat="1"/>
    <row r="19327" spans="1:3" s="566" customFormat="1"/>
    <row r="19328" spans="1:3" s="566" customFormat="1"/>
    <row r="19329" spans="1:3" s="566" customFormat="1"/>
    <row r="19330" spans="1:3" s="566" customFormat="1"/>
    <row r="19331" spans="1:3" s="566" customFormat="1"/>
    <row r="19332" spans="1:3" s="566" customFormat="1"/>
    <row r="19333" spans="1:3" s="566" customFormat="1"/>
    <row r="19334" spans="1:3" s="566" customFormat="1"/>
    <row r="19335" spans="1:3" s="566" customFormat="1"/>
    <row r="19336" spans="1:3" s="566" customFormat="1"/>
    <row r="19337" spans="1:3" s="566" customFormat="1"/>
    <row r="19338" spans="1:3" s="566" customFormat="1"/>
    <row r="19339" spans="1:3" s="566" customFormat="1"/>
    <row r="19340" spans="1:3" s="566" customFormat="1"/>
    <row r="19341" spans="1:3" s="566" customFormat="1"/>
    <row r="19342" spans="1:3" s="566" customFormat="1"/>
    <row r="19343" spans="1:3" s="566" customFormat="1"/>
    <row r="19344" spans="1:3" s="566" customFormat="1"/>
    <row r="19345" spans="1:3" s="566" customFormat="1"/>
    <row r="19346" spans="1:3" s="566" customFormat="1"/>
    <row r="19347" spans="1:3" s="566" customFormat="1"/>
    <row r="19348" spans="1:3" s="566" customFormat="1"/>
    <row r="19349" spans="1:3" s="566" customFormat="1"/>
    <row r="19350" spans="1:3" s="566" customFormat="1"/>
    <row r="19351" spans="1:3" s="566" customFormat="1"/>
    <row r="19352" spans="1:3" s="566" customFormat="1"/>
    <row r="19353" spans="1:3" s="566" customFormat="1"/>
    <row r="19354" spans="1:3" s="566" customFormat="1"/>
    <row r="19355" spans="1:3" s="566" customFormat="1"/>
    <row r="19356" spans="1:3" s="566" customFormat="1"/>
    <row r="19357" spans="1:3" s="566" customFormat="1"/>
    <row r="19358" spans="1:3" s="566" customFormat="1"/>
    <row r="19359" spans="1:3" s="566" customFormat="1"/>
    <row r="19360" spans="1:3" s="566" customFormat="1"/>
    <row r="19361" spans="1:3" s="566" customFormat="1"/>
    <row r="19362" spans="1:3" s="566" customFormat="1"/>
    <row r="19363" spans="1:3" s="566" customFormat="1"/>
    <row r="19364" spans="1:3" s="566" customFormat="1"/>
    <row r="19365" spans="1:3" s="566" customFormat="1"/>
    <row r="19366" spans="1:3" s="566" customFormat="1"/>
    <row r="19367" spans="1:3" s="566" customFormat="1"/>
    <row r="19368" spans="1:3" s="566" customFormat="1"/>
    <row r="19369" spans="1:3" s="566" customFormat="1"/>
    <row r="19370" spans="1:3" s="566" customFormat="1"/>
    <row r="19371" spans="1:3" s="566" customFormat="1"/>
    <row r="19372" spans="1:3" s="566" customFormat="1"/>
    <row r="19373" spans="1:3" s="566" customFormat="1"/>
    <row r="19374" spans="1:3" s="566" customFormat="1"/>
    <row r="19375" spans="1:3" s="566" customFormat="1"/>
    <row r="19376" spans="1:3" s="566" customFormat="1"/>
    <row r="19377" spans="1:3" s="566" customFormat="1"/>
    <row r="19378" spans="1:3" s="566" customFormat="1"/>
    <row r="19379" spans="1:3" s="566" customFormat="1"/>
    <row r="19380" spans="1:3" s="566" customFormat="1"/>
    <row r="19381" spans="1:3" s="566" customFormat="1"/>
    <row r="19382" spans="1:3" s="566" customFormat="1"/>
    <row r="19383" spans="1:3" s="566" customFormat="1"/>
    <row r="19384" spans="1:3" s="566" customFormat="1"/>
    <row r="19385" spans="1:3" s="566" customFormat="1"/>
    <row r="19386" spans="1:3" s="566" customFormat="1"/>
    <row r="19387" spans="1:3" s="566" customFormat="1"/>
    <row r="19388" spans="1:3" s="566" customFormat="1"/>
    <row r="19389" spans="1:3" s="566" customFormat="1"/>
    <row r="19390" spans="1:3" s="566" customFormat="1"/>
    <row r="19391" spans="1:3" s="566" customFormat="1"/>
    <row r="19392" spans="1:3" s="566" customFormat="1"/>
    <row r="19393" spans="1:3" s="566" customFormat="1"/>
    <row r="19394" spans="1:3" s="566" customFormat="1"/>
    <row r="19395" spans="1:3" s="566" customFormat="1"/>
    <row r="19396" spans="1:3" s="566" customFormat="1"/>
    <row r="19397" spans="1:3" s="566" customFormat="1"/>
    <row r="19398" spans="1:3" s="566" customFormat="1"/>
    <row r="19399" spans="1:3" s="566" customFormat="1"/>
    <row r="19400" spans="1:3" s="566" customFormat="1"/>
    <row r="19401" spans="1:3" s="566" customFormat="1"/>
    <row r="19402" spans="1:3" s="566" customFormat="1"/>
    <row r="19403" spans="1:3" s="566" customFormat="1"/>
    <row r="19404" spans="1:3" s="566" customFormat="1"/>
    <row r="19405" spans="1:3" s="566" customFormat="1"/>
    <row r="19406" spans="1:3" s="566" customFormat="1"/>
    <row r="19407" spans="1:3" s="566" customFormat="1"/>
    <row r="19408" spans="1:3" s="566" customFormat="1"/>
    <row r="19409" spans="1:3" s="566" customFormat="1"/>
    <row r="19410" spans="1:3" s="566" customFormat="1"/>
    <row r="19411" spans="1:3" s="566" customFormat="1"/>
    <row r="19412" spans="1:3" s="566" customFormat="1"/>
    <row r="19413" spans="1:3" s="566" customFormat="1"/>
    <row r="19414" spans="1:3" s="566" customFormat="1"/>
    <row r="19415" spans="1:3" s="566" customFormat="1"/>
    <row r="19416" spans="1:3" s="566" customFormat="1"/>
    <row r="19417" spans="1:3" s="566" customFormat="1"/>
    <row r="19418" spans="1:3" s="566" customFormat="1"/>
    <row r="19419" spans="1:3" s="566" customFormat="1"/>
    <row r="19420" spans="1:3" s="566" customFormat="1"/>
    <row r="19421" spans="1:3" s="566" customFormat="1"/>
    <row r="19422" spans="1:3" s="566" customFormat="1"/>
    <row r="19423" spans="1:3" s="566" customFormat="1"/>
    <row r="19424" spans="1:3" s="566" customFormat="1"/>
    <row r="19425" spans="1:3" s="566" customFormat="1"/>
    <row r="19426" spans="1:3" s="566" customFormat="1"/>
    <row r="19427" spans="1:3" s="566" customFormat="1"/>
    <row r="19428" spans="1:3" s="566" customFormat="1"/>
    <row r="19429" spans="1:3" s="566" customFormat="1"/>
    <row r="19430" spans="1:3" s="566" customFormat="1"/>
    <row r="19431" spans="1:3" s="566" customFormat="1"/>
    <row r="19432" spans="1:3" s="566" customFormat="1"/>
    <row r="19433" spans="1:3" s="566" customFormat="1"/>
    <row r="19434" spans="1:3" s="566" customFormat="1"/>
    <row r="19435" spans="1:3" s="566" customFormat="1"/>
    <row r="19436" spans="1:3" s="566" customFormat="1"/>
    <row r="19437" spans="1:3" s="566" customFormat="1"/>
    <row r="19438" spans="1:3" s="566" customFormat="1"/>
    <row r="19439" spans="1:3" s="566" customFormat="1"/>
    <row r="19440" spans="1:3" s="566" customFormat="1"/>
    <row r="19441" spans="1:3" s="566" customFormat="1"/>
    <row r="19442" spans="1:3" s="566" customFormat="1"/>
    <row r="19443" spans="1:3" s="566" customFormat="1"/>
    <row r="19444" spans="1:3" s="566" customFormat="1"/>
    <row r="19445" spans="1:3" s="566" customFormat="1"/>
    <row r="19446" spans="1:3" s="566" customFormat="1"/>
    <row r="19447" spans="1:3" s="566" customFormat="1"/>
    <row r="19448" spans="1:3" s="566" customFormat="1"/>
    <row r="19449" spans="1:3" s="566" customFormat="1"/>
    <row r="19450" spans="1:3" s="566" customFormat="1"/>
    <row r="19451" spans="1:3" s="566" customFormat="1"/>
    <row r="19452" spans="1:3" s="566" customFormat="1"/>
    <row r="19453" spans="1:3" s="566" customFormat="1"/>
    <row r="19454" spans="1:3" s="566" customFormat="1"/>
    <row r="19455" spans="1:3" s="566" customFormat="1"/>
    <row r="19456" spans="1:3" s="566" customFormat="1"/>
    <row r="19457" spans="1:3" s="566" customFormat="1"/>
    <row r="19458" spans="1:3" s="566" customFormat="1"/>
    <row r="19459" spans="1:3" s="566" customFormat="1"/>
    <row r="19460" spans="1:3" s="566" customFormat="1"/>
    <row r="19461" spans="1:3" s="566" customFormat="1"/>
    <row r="19462" spans="1:3" s="566" customFormat="1"/>
    <row r="19463" spans="1:3" s="566" customFormat="1"/>
    <row r="19464" spans="1:3" s="566" customFormat="1"/>
    <row r="19465" spans="1:3" s="566" customFormat="1"/>
    <row r="19466" spans="1:3" s="566" customFormat="1"/>
    <row r="19467" spans="1:3" s="566" customFormat="1"/>
    <row r="19468" spans="1:3" s="566" customFormat="1"/>
    <row r="19469" spans="1:3" s="566" customFormat="1"/>
    <row r="19470" spans="1:3" s="566" customFormat="1"/>
    <row r="19471" spans="1:3" s="566" customFormat="1"/>
    <row r="19472" spans="1:3" s="566" customFormat="1"/>
    <row r="19473" spans="1:3" s="566" customFormat="1"/>
    <row r="19474" spans="1:3" s="566" customFormat="1"/>
    <row r="19475" spans="1:3" s="566" customFormat="1"/>
    <row r="19476" spans="1:3" s="566" customFormat="1"/>
    <row r="19477" spans="1:3" s="566" customFormat="1"/>
    <row r="19478" spans="1:3" s="566" customFormat="1"/>
    <row r="19479" spans="1:3" s="566" customFormat="1"/>
    <row r="19480" spans="1:3" s="566" customFormat="1"/>
    <row r="19481" spans="1:3" s="566" customFormat="1"/>
    <row r="19482" spans="1:3" s="566" customFormat="1"/>
    <row r="19483" spans="1:3" s="566" customFormat="1"/>
    <row r="19484" spans="1:3" s="566" customFormat="1"/>
    <row r="19485" spans="1:3" s="566" customFormat="1"/>
    <row r="19486" spans="1:3" s="566" customFormat="1"/>
    <row r="19487" spans="1:3" s="566" customFormat="1"/>
    <row r="19488" spans="1:3" s="566" customFormat="1"/>
    <row r="19489" spans="1:3" s="566" customFormat="1"/>
    <row r="19490" spans="1:3" s="566" customFormat="1"/>
    <row r="19491" spans="1:3" s="566" customFormat="1"/>
    <row r="19492" spans="1:3" s="566" customFormat="1"/>
    <row r="19493" spans="1:3" s="566" customFormat="1"/>
    <row r="19494" spans="1:3" s="566" customFormat="1"/>
    <row r="19495" spans="1:3" s="566" customFormat="1"/>
    <row r="19496" spans="1:3" s="566" customFormat="1"/>
    <row r="19497" spans="1:3" s="566" customFormat="1"/>
    <row r="19498" spans="1:3" s="566" customFormat="1"/>
    <row r="19499" spans="1:3" s="566" customFormat="1"/>
    <row r="19500" spans="1:3" s="566" customFormat="1"/>
    <row r="19501" spans="1:3" s="566" customFormat="1"/>
    <row r="19502" spans="1:3" s="566" customFormat="1"/>
    <row r="19503" spans="1:3" s="566" customFormat="1"/>
    <row r="19504" spans="1:3" s="566" customFormat="1"/>
    <row r="19505" spans="1:3" s="566" customFormat="1"/>
    <row r="19506" spans="1:3" s="566" customFormat="1"/>
    <row r="19507" spans="1:3" s="566" customFormat="1"/>
    <row r="19508" spans="1:3" s="566" customFormat="1"/>
    <row r="19509" spans="1:3" s="566" customFormat="1"/>
    <row r="19510" spans="1:3" s="566" customFormat="1"/>
    <row r="19511" spans="1:3" s="566" customFormat="1"/>
    <row r="19512" spans="1:3" s="566" customFormat="1"/>
    <row r="19513" spans="1:3" s="566" customFormat="1"/>
    <row r="19514" spans="1:3" s="566" customFormat="1"/>
    <row r="19515" spans="1:3" s="566" customFormat="1"/>
    <row r="19516" spans="1:3" s="566" customFormat="1"/>
    <row r="19517" spans="1:3" s="566" customFormat="1"/>
    <row r="19518" spans="1:3" s="566" customFormat="1"/>
    <row r="19519" spans="1:3" s="566" customFormat="1"/>
    <row r="19520" spans="1:3" s="566" customFormat="1"/>
    <row r="19521" spans="1:3" s="566" customFormat="1"/>
    <row r="19522" spans="1:3" s="566" customFormat="1"/>
    <row r="19523" spans="1:3" s="566" customFormat="1"/>
    <row r="19524" spans="1:3" s="566" customFormat="1"/>
    <row r="19525" spans="1:3" s="566" customFormat="1"/>
    <row r="19526" spans="1:3" s="566" customFormat="1"/>
    <row r="19527" spans="1:3" s="566" customFormat="1"/>
    <row r="19528" spans="1:3" s="566" customFormat="1"/>
    <row r="19529" spans="1:3" s="566" customFormat="1"/>
    <row r="19530" spans="1:3" s="566" customFormat="1"/>
    <row r="19531" spans="1:3" s="566" customFormat="1"/>
    <row r="19532" spans="1:3" s="566" customFormat="1"/>
    <row r="19533" spans="1:3" s="566" customFormat="1"/>
    <row r="19534" spans="1:3" s="566" customFormat="1"/>
    <row r="19535" spans="1:3" s="566" customFormat="1"/>
    <row r="19536" spans="1:3" s="566" customFormat="1"/>
    <row r="19537" spans="1:3" s="566" customFormat="1"/>
    <row r="19538" spans="1:3" s="566" customFormat="1"/>
    <row r="19539" spans="1:3" s="566" customFormat="1"/>
    <row r="19540" spans="1:3" s="566" customFormat="1"/>
    <row r="19541" spans="1:3" s="566" customFormat="1"/>
    <row r="19542" spans="1:3" s="566" customFormat="1"/>
    <row r="19543" spans="1:3" s="566" customFormat="1"/>
    <row r="19544" spans="1:3" s="566" customFormat="1"/>
    <row r="19545" spans="1:3" s="566" customFormat="1"/>
    <row r="19546" spans="1:3" s="566" customFormat="1"/>
    <row r="19547" spans="1:3" s="566" customFormat="1"/>
    <row r="19548" spans="1:3" s="566" customFormat="1"/>
    <row r="19549" spans="1:3" s="566" customFormat="1"/>
    <row r="19550" spans="1:3" s="566" customFormat="1"/>
    <row r="19551" spans="1:3" s="566" customFormat="1"/>
    <row r="19552" spans="1:3" s="566" customFormat="1"/>
    <row r="19553" spans="1:3" s="566" customFormat="1"/>
    <row r="19554" spans="1:3" s="566" customFormat="1"/>
    <row r="19555" spans="1:3" s="566" customFormat="1"/>
    <row r="19556" spans="1:3" s="566" customFormat="1"/>
    <row r="19557" spans="1:3" s="566" customFormat="1"/>
    <row r="19558" spans="1:3" s="566" customFormat="1"/>
    <row r="19559" spans="1:3" s="566" customFormat="1"/>
    <row r="19560" spans="1:3" s="566" customFormat="1"/>
    <row r="19561" spans="1:3" s="566" customFormat="1"/>
    <row r="19562" spans="1:3" s="566" customFormat="1"/>
    <row r="19563" spans="1:3" s="566" customFormat="1"/>
    <row r="19564" spans="1:3" s="566" customFormat="1"/>
    <row r="19565" spans="1:3" s="566" customFormat="1"/>
    <row r="19566" spans="1:3" s="566" customFormat="1"/>
    <row r="19567" spans="1:3" s="566" customFormat="1"/>
    <row r="19568" spans="1:3" s="566" customFormat="1"/>
    <row r="19569" spans="1:3" s="566" customFormat="1"/>
    <row r="19570" spans="1:3" s="566" customFormat="1"/>
    <row r="19571" spans="1:3" s="566" customFormat="1"/>
    <row r="19572" spans="1:3" s="566" customFormat="1"/>
    <row r="19573" spans="1:3" s="566" customFormat="1"/>
    <row r="19574" spans="1:3" s="566" customFormat="1"/>
    <row r="19575" spans="1:3" s="566" customFormat="1"/>
    <row r="19576" spans="1:3" s="566" customFormat="1"/>
    <row r="19577" spans="1:3" s="566" customFormat="1"/>
    <row r="19578" spans="1:3" s="566" customFormat="1"/>
    <row r="19579" spans="1:3" s="566" customFormat="1"/>
    <row r="19580" spans="1:3" s="566" customFormat="1"/>
    <row r="19581" spans="1:3" s="566" customFormat="1"/>
    <row r="19582" spans="1:3" s="566" customFormat="1"/>
    <row r="19583" spans="1:3" s="566" customFormat="1"/>
    <row r="19584" spans="1:3" s="566" customFormat="1"/>
    <row r="19585" spans="1:3" s="566" customFormat="1"/>
    <row r="19586" spans="1:3" s="566" customFormat="1"/>
    <row r="19587" spans="1:3" s="566" customFormat="1"/>
    <row r="19588" spans="1:3" s="566" customFormat="1"/>
    <row r="19589" spans="1:3" s="566" customFormat="1"/>
    <row r="19590" spans="1:3" s="566" customFormat="1"/>
    <row r="19591" spans="1:3" s="566" customFormat="1"/>
    <row r="19592" spans="1:3" s="566" customFormat="1"/>
    <row r="19593" spans="1:3" s="566" customFormat="1"/>
    <row r="19594" spans="1:3" s="566" customFormat="1"/>
    <row r="19595" spans="1:3" s="566" customFormat="1"/>
    <row r="19596" spans="1:3" s="566" customFormat="1"/>
    <row r="19597" spans="1:3" s="566" customFormat="1"/>
    <row r="19598" spans="1:3" s="566" customFormat="1"/>
    <row r="19599" spans="1:3" s="566" customFormat="1"/>
    <row r="19600" spans="1:3" s="566" customFormat="1"/>
    <row r="19601" spans="1:3" s="566" customFormat="1"/>
    <row r="19602" spans="1:3" s="566" customFormat="1"/>
    <row r="19603" spans="1:3" s="566" customFormat="1"/>
    <row r="19604" spans="1:3" s="566" customFormat="1"/>
    <row r="19605" spans="1:3" s="566" customFormat="1"/>
    <row r="19606" spans="1:3" s="566" customFormat="1"/>
    <row r="19607" spans="1:3" s="566" customFormat="1"/>
    <row r="19608" spans="1:3" s="566" customFormat="1"/>
    <row r="19609" spans="1:3" s="566" customFormat="1"/>
    <row r="19610" spans="1:3" s="566" customFormat="1"/>
    <row r="19611" spans="1:3" s="566" customFormat="1"/>
    <row r="19612" spans="1:3" s="566" customFormat="1"/>
    <row r="19613" spans="1:3" s="566" customFormat="1"/>
    <row r="19614" spans="1:3" s="566" customFormat="1"/>
    <row r="19615" spans="1:3" s="566" customFormat="1"/>
    <row r="19616" spans="1:3" s="566" customFormat="1"/>
    <row r="19617" spans="1:3" s="566" customFormat="1"/>
    <row r="19618" spans="1:3" s="566" customFormat="1"/>
    <row r="19619" spans="1:3" s="566" customFormat="1"/>
    <row r="19620" spans="1:3" s="566" customFormat="1"/>
    <row r="19621" spans="1:3" s="566" customFormat="1"/>
    <row r="19622" spans="1:3" s="566" customFormat="1"/>
    <row r="19623" spans="1:3" s="566" customFormat="1"/>
    <row r="19624" spans="1:3" s="566" customFormat="1"/>
    <row r="19625" spans="1:3" s="566" customFormat="1"/>
    <row r="19626" spans="1:3" s="566" customFormat="1"/>
    <row r="19627" spans="1:3" s="566" customFormat="1"/>
    <row r="19628" spans="1:3" s="566" customFormat="1"/>
    <row r="19629" spans="1:3" s="566" customFormat="1"/>
    <row r="19630" spans="1:3" s="566" customFormat="1"/>
    <row r="19631" spans="1:3" s="566" customFormat="1"/>
    <row r="19632" spans="1:3" s="566" customFormat="1"/>
    <row r="19633" spans="1:3" s="566" customFormat="1"/>
    <row r="19634" spans="1:3" s="566" customFormat="1"/>
    <row r="19635" spans="1:3" s="566" customFormat="1"/>
    <row r="19636" spans="1:3" s="566" customFormat="1"/>
    <row r="19637" spans="1:3" s="566" customFormat="1"/>
    <row r="19638" spans="1:3" s="566" customFormat="1"/>
    <row r="19639" spans="1:3" s="566" customFormat="1"/>
    <row r="19640" spans="1:3" s="566" customFormat="1"/>
    <row r="19641" spans="1:3" s="566" customFormat="1"/>
    <row r="19642" spans="1:3" s="566" customFormat="1"/>
    <row r="19643" spans="1:3" s="566" customFormat="1"/>
    <row r="19644" spans="1:3" s="566" customFormat="1"/>
    <row r="19645" spans="1:3" s="566" customFormat="1"/>
    <row r="19646" spans="1:3" s="566" customFormat="1"/>
    <row r="19647" spans="1:3" s="566" customFormat="1"/>
    <row r="19648" spans="1:3" s="566" customFormat="1"/>
    <row r="19649" spans="1:3" s="566" customFormat="1"/>
    <row r="19650" spans="1:3" s="566" customFormat="1"/>
    <row r="19651" spans="1:3" s="566" customFormat="1"/>
    <row r="19652" spans="1:3" s="566" customFormat="1"/>
    <row r="19653" spans="1:3" s="566" customFormat="1"/>
    <row r="19654" spans="1:3" s="566" customFormat="1"/>
    <row r="19655" spans="1:3" s="566" customFormat="1"/>
    <row r="19656" spans="1:3" s="566" customFormat="1"/>
    <row r="19657" spans="1:3" s="566" customFormat="1"/>
    <row r="19658" spans="1:3" s="566" customFormat="1"/>
    <row r="19659" spans="1:3" s="566" customFormat="1"/>
    <row r="19660" spans="1:3" s="566" customFormat="1"/>
    <row r="19661" spans="1:3" s="566" customFormat="1"/>
    <row r="19662" spans="1:3" s="566" customFormat="1"/>
    <row r="19663" spans="1:3" s="566" customFormat="1"/>
    <row r="19664" spans="1:3" s="566" customFormat="1"/>
    <row r="19665" spans="1:3" s="566" customFormat="1"/>
    <row r="19666" spans="1:3" s="566" customFormat="1"/>
    <row r="19667" spans="1:3" s="566" customFormat="1"/>
    <row r="19668" spans="1:3" s="566" customFormat="1"/>
    <row r="19669" spans="1:3" s="566" customFormat="1"/>
    <row r="19670" spans="1:3" s="566" customFormat="1"/>
    <row r="19671" spans="1:3" s="566" customFormat="1"/>
    <row r="19672" spans="1:3" s="566" customFormat="1"/>
    <row r="19673" spans="1:3" s="566" customFormat="1"/>
    <row r="19674" spans="1:3" s="566" customFormat="1"/>
    <row r="19675" spans="1:3" s="566" customFormat="1"/>
    <row r="19676" spans="1:3" s="566" customFormat="1"/>
    <row r="19677" spans="1:3" s="566" customFormat="1"/>
    <row r="19678" spans="1:3" s="566" customFormat="1"/>
    <row r="19679" spans="1:3" s="566" customFormat="1"/>
    <row r="19680" spans="1:3" s="566" customFormat="1"/>
    <row r="19681" spans="1:3" s="566" customFormat="1"/>
    <row r="19682" spans="1:3" s="566" customFormat="1"/>
    <row r="19683" spans="1:3" s="566" customFormat="1"/>
    <row r="19684" spans="1:3" s="566" customFormat="1"/>
    <row r="19685" spans="1:3" s="566" customFormat="1"/>
    <row r="19686" spans="1:3" s="566" customFormat="1"/>
    <row r="19687" spans="1:3" s="566" customFormat="1"/>
    <row r="19688" spans="1:3" s="566" customFormat="1"/>
    <row r="19689" spans="1:3" s="566" customFormat="1"/>
    <row r="19690" spans="1:3" s="566" customFormat="1"/>
    <row r="19691" spans="1:3" s="566" customFormat="1"/>
    <row r="19692" spans="1:3" s="566" customFormat="1"/>
    <row r="19693" spans="1:3" s="566" customFormat="1"/>
    <row r="19694" spans="1:3" s="566" customFormat="1"/>
    <row r="19695" spans="1:3" s="566" customFormat="1"/>
    <row r="19696" spans="1:3" s="566" customFormat="1"/>
    <row r="19697" spans="1:3" s="566" customFormat="1"/>
    <row r="19698" spans="1:3" s="566" customFormat="1"/>
    <row r="19699" spans="1:3" s="566" customFormat="1"/>
    <row r="19700" spans="1:3" s="566" customFormat="1"/>
    <row r="19701" spans="1:3" s="566" customFormat="1"/>
    <row r="19702" spans="1:3" s="566" customFormat="1"/>
    <row r="19703" spans="1:3" s="566" customFormat="1"/>
    <row r="19704" spans="1:3" s="566" customFormat="1"/>
    <row r="19705" spans="1:3" s="566" customFormat="1"/>
    <row r="19706" spans="1:3" s="566" customFormat="1"/>
    <row r="19707" spans="1:3" s="566" customFormat="1"/>
    <row r="19708" spans="1:3" s="566" customFormat="1"/>
    <row r="19709" spans="1:3" s="566" customFormat="1"/>
    <row r="19710" spans="1:3" s="566" customFormat="1"/>
    <row r="19711" spans="1:3" s="566" customFormat="1"/>
    <row r="19712" spans="1:3" s="566" customFormat="1"/>
    <row r="19713" spans="1:3" s="566" customFormat="1"/>
    <row r="19714" spans="1:3" s="566" customFormat="1"/>
    <row r="19715" spans="1:3" s="566" customFormat="1"/>
    <row r="19716" spans="1:3" s="566" customFormat="1"/>
    <row r="19717" spans="1:3" s="566" customFormat="1"/>
    <row r="19718" spans="1:3" s="566" customFormat="1"/>
    <row r="19719" spans="1:3" s="566" customFormat="1"/>
    <row r="19720" spans="1:3" s="566" customFormat="1"/>
    <row r="19721" spans="1:3" s="566" customFormat="1"/>
    <row r="19722" spans="1:3" s="566" customFormat="1"/>
    <row r="19723" spans="1:3" s="566" customFormat="1"/>
    <row r="19724" spans="1:3" s="566" customFormat="1"/>
    <row r="19725" spans="1:3" s="566" customFormat="1"/>
    <row r="19726" spans="1:3" s="566" customFormat="1"/>
    <row r="19727" spans="1:3" s="566" customFormat="1"/>
    <row r="19728" spans="1:3" s="566" customFormat="1"/>
    <row r="19729" spans="1:3" s="566" customFormat="1"/>
    <row r="19730" spans="1:3" s="566" customFormat="1"/>
    <row r="19731" spans="1:3" s="566" customFormat="1"/>
    <row r="19732" spans="1:3" s="566" customFormat="1"/>
    <row r="19733" spans="1:3" s="566" customFormat="1"/>
    <row r="19734" spans="1:3" s="566" customFormat="1"/>
    <row r="19735" spans="1:3" s="566" customFormat="1"/>
    <row r="19736" spans="1:3" s="566" customFormat="1"/>
    <row r="19737" spans="1:3" s="566" customFormat="1"/>
    <row r="19738" spans="1:3" s="566" customFormat="1"/>
    <row r="19739" spans="1:3" s="566" customFormat="1"/>
    <row r="19740" spans="1:3" s="566" customFormat="1"/>
    <row r="19741" spans="1:3" s="566" customFormat="1"/>
    <row r="19742" spans="1:3" s="566" customFormat="1"/>
    <row r="19743" spans="1:3" s="566" customFormat="1"/>
    <row r="19744" spans="1:3" s="566" customFormat="1"/>
    <row r="19745" spans="1:3" s="566" customFormat="1"/>
    <row r="19746" spans="1:3" s="566" customFormat="1"/>
    <row r="19747" spans="1:3" s="566" customFormat="1"/>
    <row r="19748" spans="1:3" s="566" customFormat="1"/>
    <row r="19749" spans="1:3" s="566" customFormat="1"/>
    <row r="19750" spans="1:3" s="566" customFormat="1"/>
    <row r="19751" spans="1:3" s="566" customFormat="1"/>
    <row r="19752" spans="1:3" s="566" customFormat="1"/>
    <row r="19753" spans="1:3" s="566" customFormat="1"/>
    <row r="19754" spans="1:3" s="566" customFormat="1"/>
    <row r="19755" spans="1:3" s="566" customFormat="1"/>
    <row r="19756" spans="1:3" s="566" customFormat="1"/>
    <row r="19757" spans="1:3" s="566" customFormat="1"/>
    <row r="19758" spans="1:3" s="566" customFormat="1"/>
    <row r="19759" spans="1:3" s="566" customFormat="1"/>
    <row r="19760" spans="1:3" s="566" customFormat="1"/>
    <row r="19761" spans="1:3" s="566" customFormat="1"/>
    <row r="19762" spans="1:3" s="566" customFormat="1"/>
    <row r="19763" spans="1:3" s="566" customFormat="1"/>
    <row r="19764" spans="1:3" s="566" customFormat="1"/>
    <row r="19765" spans="1:3" s="566" customFormat="1"/>
    <row r="19766" spans="1:3" s="566" customFormat="1"/>
    <row r="19767" spans="1:3" s="566" customFormat="1"/>
    <row r="19768" spans="1:3" s="566" customFormat="1"/>
    <row r="19769" spans="1:3" s="566" customFormat="1"/>
    <row r="19770" spans="1:3" s="566" customFormat="1"/>
    <row r="19771" spans="1:3" s="566" customFormat="1"/>
    <row r="19772" spans="1:3" s="566" customFormat="1"/>
    <row r="19773" spans="1:3" s="566" customFormat="1"/>
    <row r="19774" spans="1:3" s="566" customFormat="1"/>
    <row r="19775" spans="1:3" s="566" customFormat="1"/>
    <row r="19776" spans="1:3" s="566" customFormat="1"/>
    <row r="19777" spans="1:3" s="566" customFormat="1"/>
    <row r="19778" spans="1:3" s="566" customFormat="1"/>
    <row r="19779" spans="1:3" s="566" customFormat="1"/>
    <row r="19780" spans="1:3" s="566" customFormat="1"/>
    <row r="19781" spans="1:3" s="566" customFormat="1"/>
    <row r="19782" spans="1:3" s="566" customFormat="1"/>
    <row r="19783" spans="1:3" s="566" customFormat="1"/>
    <row r="19784" spans="1:3" s="566" customFormat="1"/>
    <row r="19785" spans="1:3" s="566" customFormat="1"/>
    <row r="19786" spans="1:3" s="566" customFormat="1"/>
    <row r="19787" spans="1:3" s="566" customFormat="1"/>
    <row r="19788" spans="1:3" s="566" customFormat="1"/>
    <row r="19789" spans="1:3" s="566" customFormat="1"/>
    <row r="19790" spans="1:3" s="566" customFormat="1"/>
    <row r="19791" spans="1:3" s="566" customFormat="1"/>
    <row r="19792" spans="1:3" s="566" customFormat="1"/>
    <row r="19793" spans="1:3" s="566" customFormat="1"/>
    <row r="19794" spans="1:3" s="566" customFormat="1"/>
    <row r="19795" spans="1:3" s="566" customFormat="1"/>
    <row r="19796" spans="1:3" s="566" customFormat="1"/>
    <row r="19797" spans="1:3" s="566" customFormat="1"/>
    <row r="19798" spans="1:3" s="566" customFormat="1"/>
    <row r="19799" spans="1:3" s="566" customFormat="1"/>
    <row r="19800" spans="1:3" s="566" customFormat="1"/>
    <row r="19801" spans="1:3" s="566" customFormat="1"/>
    <row r="19802" spans="1:3" s="566" customFormat="1"/>
    <row r="19803" spans="1:3" s="566" customFormat="1"/>
    <row r="19804" spans="1:3" s="566" customFormat="1"/>
    <row r="19805" spans="1:3" s="566" customFormat="1"/>
    <row r="19806" spans="1:3" s="566" customFormat="1"/>
    <row r="19807" spans="1:3" s="566" customFormat="1"/>
    <row r="19808" spans="1:3" s="566" customFormat="1"/>
    <row r="19809" spans="1:3" s="566" customFormat="1"/>
    <row r="19810" spans="1:3" s="566" customFormat="1"/>
    <row r="19811" spans="1:3" s="566" customFormat="1"/>
    <row r="19812" spans="1:3" s="566" customFormat="1"/>
    <row r="19813" spans="1:3" s="566" customFormat="1"/>
    <row r="19814" spans="1:3" s="566" customFormat="1"/>
    <row r="19815" spans="1:3" s="566" customFormat="1"/>
    <row r="19816" spans="1:3" s="566" customFormat="1"/>
    <row r="19817" spans="1:3" s="566" customFormat="1"/>
    <row r="19818" spans="1:3" s="566" customFormat="1"/>
    <row r="19819" spans="1:3" s="566" customFormat="1"/>
    <row r="19820" spans="1:3" s="566" customFormat="1"/>
    <row r="19821" spans="1:3" s="566" customFormat="1"/>
    <row r="19822" spans="1:3" s="566" customFormat="1"/>
    <row r="19823" spans="1:3" s="566" customFormat="1"/>
    <row r="19824" spans="1:3" s="566" customFormat="1"/>
    <row r="19825" spans="1:3" s="566" customFormat="1"/>
    <row r="19826" spans="1:3" s="566" customFormat="1"/>
    <row r="19827" spans="1:3" s="566" customFormat="1"/>
    <row r="19828" spans="1:3" s="566" customFormat="1"/>
    <row r="19829" spans="1:3" s="566" customFormat="1"/>
    <row r="19830" spans="1:3" s="566" customFormat="1"/>
    <row r="19831" spans="1:3" s="566" customFormat="1"/>
    <row r="19832" spans="1:3" s="566" customFormat="1"/>
    <row r="19833" spans="1:3" s="566" customFormat="1"/>
    <row r="19834" spans="1:3" s="566" customFormat="1"/>
    <row r="19835" spans="1:3" s="566" customFormat="1"/>
    <row r="19836" spans="1:3" s="566" customFormat="1"/>
    <row r="19837" spans="1:3" s="566" customFormat="1"/>
    <row r="19838" spans="1:3" s="566" customFormat="1"/>
    <row r="19839" spans="1:3" s="566" customFormat="1"/>
    <row r="19840" spans="1:3" s="566" customFormat="1"/>
    <row r="19841" spans="1:3" s="566" customFormat="1"/>
    <row r="19842" spans="1:3" s="566" customFormat="1"/>
    <row r="19843" spans="1:3" s="566" customFormat="1"/>
    <row r="19844" spans="1:3" s="566" customFormat="1"/>
    <row r="19845" spans="1:3" s="566" customFormat="1"/>
    <row r="19846" spans="1:3" s="566" customFormat="1"/>
    <row r="19847" spans="1:3" s="566" customFormat="1"/>
    <row r="19848" spans="1:3" s="566" customFormat="1"/>
    <row r="19849" spans="1:3" s="566" customFormat="1"/>
    <row r="19850" spans="1:3" s="566" customFormat="1"/>
    <row r="19851" spans="1:3" s="566" customFormat="1"/>
    <row r="19852" spans="1:3" s="566" customFormat="1"/>
    <row r="19853" spans="1:3" s="566" customFormat="1"/>
    <row r="19854" spans="1:3" s="566" customFormat="1"/>
    <row r="19855" spans="1:3" s="566" customFormat="1"/>
    <row r="19856" spans="1:3" s="566" customFormat="1"/>
    <row r="19857" spans="1:3" s="566" customFormat="1"/>
    <row r="19858" spans="1:3" s="566" customFormat="1"/>
    <row r="19859" spans="1:3" s="566" customFormat="1"/>
    <row r="19860" spans="1:3" s="566" customFormat="1"/>
    <row r="19861" spans="1:3" s="566" customFormat="1"/>
    <row r="19862" spans="1:3" s="566" customFormat="1"/>
    <row r="19863" spans="1:3" s="566" customFormat="1"/>
    <row r="19864" spans="1:3" s="566" customFormat="1"/>
    <row r="19865" spans="1:3" s="566" customFormat="1"/>
    <row r="19866" spans="1:3" s="566" customFormat="1"/>
    <row r="19867" spans="1:3" s="566" customFormat="1"/>
    <row r="19868" spans="1:3" s="566" customFormat="1"/>
    <row r="19869" spans="1:3" s="566" customFormat="1"/>
    <row r="19870" spans="1:3" s="566" customFormat="1"/>
    <row r="19871" spans="1:3" s="566" customFormat="1"/>
    <row r="19872" spans="1:3" s="566" customFormat="1"/>
    <row r="19873" spans="1:3" s="566" customFormat="1"/>
    <row r="19874" spans="1:3" s="566" customFormat="1"/>
    <row r="19875" spans="1:3" s="566" customFormat="1"/>
    <row r="19876" spans="1:3" s="566" customFormat="1"/>
    <row r="19877" spans="1:3" s="566" customFormat="1"/>
    <row r="19878" spans="1:3" s="566" customFormat="1"/>
    <row r="19879" spans="1:3" s="566" customFormat="1"/>
    <row r="19880" spans="1:3" s="566" customFormat="1"/>
    <row r="19881" spans="1:3" s="566" customFormat="1"/>
    <row r="19882" spans="1:3" s="566" customFormat="1"/>
    <row r="19883" spans="1:3" s="566" customFormat="1"/>
    <row r="19884" spans="1:3" s="566" customFormat="1"/>
    <row r="19885" spans="1:3" s="566" customFormat="1"/>
    <row r="19886" spans="1:3" s="566" customFormat="1"/>
    <row r="19887" spans="1:3" s="566" customFormat="1"/>
    <row r="19888" spans="1:3" s="566" customFormat="1"/>
    <row r="19889" spans="1:3" s="566" customFormat="1"/>
    <row r="19890" spans="1:3" s="566" customFormat="1"/>
    <row r="19891" spans="1:3" s="566" customFormat="1"/>
    <row r="19892" spans="1:3" s="566" customFormat="1"/>
    <row r="19893" spans="1:3" s="566" customFormat="1"/>
    <row r="19894" spans="1:3" s="566" customFormat="1"/>
    <row r="19895" spans="1:3" s="566" customFormat="1"/>
    <row r="19896" spans="1:3" s="566" customFormat="1"/>
    <row r="19897" spans="1:3" s="566" customFormat="1"/>
    <row r="19898" spans="1:3" s="566" customFormat="1"/>
    <row r="19899" spans="1:3" s="566" customFormat="1"/>
    <row r="19900" spans="1:3" s="566" customFormat="1"/>
    <row r="19901" spans="1:3" s="566" customFormat="1"/>
    <row r="19902" spans="1:3" s="566" customFormat="1"/>
    <row r="19903" spans="1:3" s="566" customFormat="1"/>
    <row r="19904" spans="1:3" s="566" customFormat="1"/>
    <row r="19905" spans="1:3" s="566" customFormat="1"/>
    <row r="19906" spans="1:3" s="566" customFormat="1"/>
    <row r="19907" spans="1:3" s="566" customFormat="1"/>
    <row r="19908" spans="1:3" s="566" customFormat="1"/>
    <row r="19909" spans="1:3" s="566" customFormat="1"/>
    <row r="19910" spans="1:3" s="566" customFormat="1"/>
    <row r="19911" spans="1:3" s="566" customFormat="1"/>
    <row r="19912" spans="1:3" s="566" customFormat="1"/>
    <row r="19913" spans="1:3" s="566" customFormat="1"/>
    <row r="19914" spans="1:3" s="566" customFormat="1"/>
    <row r="19915" spans="1:3" s="566" customFormat="1"/>
    <row r="19916" spans="1:3" s="566" customFormat="1"/>
    <row r="19917" spans="1:3" s="566" customFormat="1"/>
    <row r="19918" spans="1:3" s="566" customFormat="1"/>
    <row r="19919" spans="1:3" s="566" customFormat="1"/>
    <row r="19920" spans="1:3" s="566" customFormat="1"/>
    <row r="19921" spans="1:3" s="566" customFormat="1"/>
    <row r="19922" spans="1:3" s="566" customFormat="1"/>
    <row r="19923" spans="1:3" s="566" customFormat="1"/>
    <row r="19924" spans="1:3" s="566" customFormat="1"/>
    <row r="19925" spans="1:3" s="566" customFormat="1"/>
    <row r="19926" spans="1:3" s="566" customFormat="1"/>
    <row r="19927" spans="1:3" s="566" customFormat="1"/>
    <row r="19928" spans="1:3" s="566" customFormat="1"/>
    <row r="19929" spans="1:3" s="566" customFormat="1"/>
    <row r="19930" spans="1:3" s="566" customFormat="1"/>
    <row r="19931" spans="1:3" s="566" customFormat="1"/>
    <row r="19932" spans="1:3" s="566" customFormat="1"/>
    <row r="19933" spans="1:3" s="566" customFormat="1"/>
    <row r="19934" spans="1:3" s="566" customFormat="1"/>
    <row r="19935" spans="1:3" s="566" customFormat="1"/>
    <row r="19936" spans="1:3" s="566" customFormat="1"/>
    <row r="19937" spans="1:3" s="566" customFormat="1"/>
    <row r="19938" spans="1:3" s="566" customFormat="1"/>
    <row r="19939" spans="1:3" s="566" customFormat="1"/>
    <row r="19940" spans="1:3" s="566" customFormat="1"/>
    <row r="19941" spans="1:3" s="566" customFormat="1"/>
    <row r="19942" spans="1:3" s="566" customFormat="1"/>
    <row r="19943" spans="1:3" s="566" customFormat="1"/>
    <row r="19944" spans="1:3" s="566" customFormat="1"/>
    <row r="19945" spans="1:3" s="566" customFormat="1"/>
    <row r="19946" spans="1:3" s="566" customFormat="1"/>
    <row r="19947" spans="1:3" s="566" customFormat="1"/>
    <row r="19948" spans="1:3" s="566" customFormat="1"/>
    <row r="19949" spans="1:3" s="566" customFormat="1"/>
    <row r="19950" spans="1:3" s="566" customFormat="1"/>
    <row r="19951" spans="1:3" s="566" customFormat="1"/>
    <row r="19952" spans="1:3" s="566" customFormat="1"/>
    <row r="19953" spans="1:3" s="566" customFormat="1"/>
    <row r="19954" spans="1:3" s="566" customFormat="1"/>
    <row r="19955" spans="1:3" s="566" customFormat="1"/>
    <row r="19956" spans="1:3" s="566" customFormat="1"/>
    <row r="19957" spans="1:3" s="566" customFormat="1"/>
    <row r="19958" spans="1:3" s="566" customFormat="1"/>
    <row r="19959" spans="1:3" s="566" customFormat="1"/>
    <row r="19960" spans="1:3" s="566" customFormat="1"/>
    <row r="19961" spans="1:3" s="566" customFormat="1"/>
    <row r="19962" spans="1:3" s="566" customFormat="1"/>
    <row r="19963" spans="1:3" s="566" customFormat="1"/>
    <row r="19964" spans="1:3" s="566" customFormat="1"/>
    <row r="19965" spans="1:3" s="566" customFormat="1"/>
    <row r="19966" spans="1:3" s="566" customFormat="1"/>
    <row r="19967" spans="1:3" s="566" customFormat="1"/>
    <row r="19968" spans="1:3" s="566" customFormat="1"/>
    <row r="19969" spans="1:3" s="566" customFormat="1"/>
    <row r="19970" spans="1:3" s="566" customFormat="1"/>
    <row r="19971" spans="1:3" s="566" customFormat="1"/>
    <row r="19972" spans="1:3" s="566" customFormat="1"/>
    <row r="19973" spans="1:3" s="566" customFormat="1"/>
    <row r="19974" spans="1:3" s="566" customFormat="1"/>
    <row r="19975" spans="1:3" s="566" customFormat="1"/>
    <row r="19976" spans="1:3" s="566" customFormat="1"/>
    <row r="19977" spans="1:3" s="566" customFormat="1"/>
    <row r="19978" spans="1:3" s="566" customFormat="1"/>
    <row r="19979" spans="1:3" s="566" customFormat="1"/>
    <row r="19980" spans="1:3" s="566" customFormat="1"/>
    <row r="19981" spans="1:3" s="566" customFormat="1"/>
    <row r="19982" spans="1:3" s="566" customFormat="1"/>
    <row r="19983" spans="1:3" s="566" customFormat="1"/>
    <row r="19984" spans="1:3" s="566" customFormat="1"/>
    <row r="19985" spans="1:3" s="566" customFormat="1"/>
    <row r="19986" spans="1:3" s="566" customFormat="1"/>
    <row r="19987" spans="1:3" s="566" customFormat="1"/>
    <row r="19988" spans="1:3" s="566" customFormat="1"/>
    <row r="19989" spans="1:3" s="566" customFormat="1"/>
    <row r="19990" spans="1:3" s="566" customFormat="1"/>
    <row r="19991" spans="1:3" s="566" customFormat="1"/>
    <row r="19992" spans="1:3" s="566" customFormat="1"/>
    <row r="19993" spans="1:3" s="566" customFormat="1"/>
    <row r="19994" spans="1:3" s="566" customFormat="1"/>
    <row r="19995" spans="1:3" s="566" customFormat="1"/>
    <row r="19996" spans="1:3" s="566" customFormat="1"/>
    <row r="19997" spans="1:3" s="566" customFormat="1"/>
    <row r="19998" spans="1:3" s="566" customFormat="1"/>
    <row r="19999" spans="1:3" s="566" customFormat="1"/>
    <row r="20000" spans="1:3" s="566" customFormat="1"/>
    <row r="20001" spans="1:3" s="566" customFormat="1"/>
    <row r="20002" spans="1:3" s="566" customFormat="1"/>
    <row r="20003" spans="1:3" s="566" customFormat="1"/>
    <row r="20004" spans="1:3" s="566" customFormat="1"/>
    <row r="20005" spans="1:3" s="566" customFormat="1"/>
    <row r="20006" spans="1:3" s="566" customFormat="1"/>
    <row r="20007" spans="1:3" s="566" customFormat="1"/>
    <row r="20008" spans="1:3" s="566" customFormat="1"/>
    <row r="20009" spans="1:3" s="566" customFormat="1"/>
    <row r="20010" spans="1:3" s="566" customFormat="1"/>
    <row r="20011" spans="1:3" s="566" customFormat="1"/>
    <row r="20012" spans="1:3" s="566" customFormat="1"/>
    <row r="20013" spans="1:3" s="566" customFormat="1"/>
    <row r="20014" spans="1:3" s="566" customFormat="1"/>
    <row r="20015" spans="1:3" s="566" customFormat="1"/>
    <row r="20016" spans="1:3" s="566" customFormat="1"/>
    <row r="20017" spans="1:3" s="566" customFormat="1"/>
    <row r="20018" spans="1:3" s="566" customFormat="1"/>
    <row r="20019" spans="1:3" s="566" customFormat="1"/>
    <row r="20020" spans="1:3" s="566" customFormat="1"/>
    <row r="20021" spans="1:3" s="566" customFormat="1"/>
    <row r="20022" spans="1:3" s="566" customFormat="1"/>
    <row r="20023" spans="1:3" s="566" customFormat="1"/>
    <row r="20024" spans="1:3" s="566" customFormat="1"/>
    <row r="20025" spans="1:3" s="566" customFormat="1"/>
    <row r="20026" spans="1:3" s="566" customFormat="1"/>
    <row r="20027" spans="1:3" s="566" customFormat="1"/>
    <row r="20028" spans="1:3" s="566" customFormat="1"/>
    <row r="20029" spans="1:3" s="566" customFormat="1"/>
    <row r="20030" spans="1:3" s="566" customFormat="1"/>
    <row r="20031" spans="1:3" s="566" customFormat="1"/>
    <row r="20032" spans="1:3" s="566" customFormat="1"/>
    <row r="20033" spans="1:3" s="566" customFormat="1"/>
    <row r="20034" spans="1:3" s="566" customFormat="1"/>
    <row r="20035" spans="1:3" s="566" customFormat="1"/>
    <row r="20036" spans="1:3" s="566" customFormat="1"/>
    <row r="20037" spans="1:3" s="566" customFormat="1"/>
    <row r="20038" spans="1:3" s="566" customFormat="1"/>
    <row r="20039" spans="1:3" s="566" customFormat="1"/>
    <row r="20040" spans="1:3" s="566" customFormat="1"/>
    <row r="20041" spans="1:3" s="566" customFormat="1"/>
    <row r="20042" spans="1:3" s="566" customFormat="1"/>
    <row r="20043" spans="1:3" s="566" customFormat="1"/>
    <row r="20044" spans="1:3" s="566" customFormat="1"/>
    <row r="20045" spans="1:3" s="566" customFormat="1"/>
    <row r="20046" spans="1:3" s="566" customFormat="1"/>
    <row r="20047" spans="1:3" s="566" customFormat="1"/>
    <row r="20048" spans="1:3" s="566" customFormat="1"/>
    <row r="20049" spans="1:3" s="566" customFormat="1"/>
    <row r="20050" spans="1:3" s="566" customFormat="1"/>
    <row r="20051" spans="1:3" s="566" customFormat="1"/>
    <row r="20052" spans="1:3" s="566" customFormat="1"/>
    <row r="20053" spans="1:3" s="566" customFormat="1"/>
    <row r="20054" spans="1:3" s="566" customFormat="1"/>
    <row r="20055" spans="1:3" s="566" customFormat="1"/>
    <row r="20056" spans="1:3" s="566" customFormat="1"/>
    <row r="20057" spans="1:3" s="566" customFormat="1"/>
    <row r="20058" spans="1:3" s="566" customFormat="1"/>
    <row r="20059" spans="1:3" s="566" customFormat="1"/>
    <row r="20060" spans="1:3" s="566" customFormat="1"/>
    <row r="20061" spans="1:3" s="566" customFormat="1"/>
    <row r="20062" spans="1:3" s="566" customFormat="1"/>
    <row r="20063" spans="1:3" s="566" customFormat="1"/>
    <row r="20064" spans="1:3" s="566" customFormat="1"/>
    <row r="20065" spans="1:3" s="566" customFormat="1"/>
    <row r="20066" spans="1:3" s="566" customFormat="1"/>
    <row r="20067" spans="1:3" s="566" customFormat="1"/>
    <row r="20068" spans="1:3" s="566" customFormat="1"/>
    <row r="20069" spans="1:3" s="566" customFormat="1"/>
    <row r="20070" spans="1:3" s="566" customFormat="1"/>
    <row r="20071" spans="1:3" s="566" customFormat="1"/>
    <row r="20072" spans="1:3" s="566" customFormat="1"/>
    <row r="20073" spans="1:3" s="566" customFormat="1"/>
    <row r="20074" spans="1:3" s="566" customFormat="1"/>
    <row r="20075" spans="1:3" s="566" customFormat="1"/>
    <row r="20076" spans="1:3" s="566" customFormat="1"/>
    <row r="20077" spans="1:3" s="566" customFormat="1"/>
    <row r="20078" spans="1:3" s="566" customFormat="1"/>
    <row r="20079" spans="1:3" s="566" customFormat="1"/>
    <row r="20080" spans="1:3" s="566" customFormat="1"/>
    <row r="20081" spans="1:3" s="566" customFormat="1"/>
    <row r="20082" spans="1:3" s="566" customFormat="1"/>
    <row r="20083" spans="1:3" s="566" customFormat="1"/>
    <row r="20084" spans="1:3" s="566" customFormat="1"/>
    <row r="20085" spans="1:3" s="566" customFormat="1"/>
    <row r="20086" spans="1:3" s="566" customFormat="1"/>
    <row r="20087" spans="1:3" s="566" customFormat="1"/>
    <row r="20088" spans="1:3" s="566" customFormat="1"/>
    <row r="20089" spans="1:3" s="566" customFormat="1"/>
    <row r="20090" spans="1:3" s="566" customFormat="1"/>
    <row r="20091" spans="1:3" s="566" customFormat="1"/>
    <row r="20092" spans="1:3" s="566" customFormat="1"/>
    <row r="20093" spans="1:3" s="566" customFormat="1"/>
    <row r="20094" spans="1:3" s="566" customFormat="1"/>
    <row r="20095" spans="1:3" s="566" customFormat="1"/>
    <row r="20096" spans="1:3" s="566" customFormat="1"/>
    <row r="20097" spans="1:3" s="566" customFormat="1"/>
    <row r="20098" spans="1:3" s="566" customFormat="1"/>
    <row r="20099" spans="1:3" s="566" customFormat="1"/>
    <row r="20100" spans="1:3" s="566" customFormat="1"/>
    <row r="20101" spans="1:3" s="566" customFormat="1"/>
    <row r="20102" spans="1:3" s="566" customFormat="1"/>
    <row r="20103" spans="1:3" s="566" customFormat="1"/>
    <row r="20104" spans="1:3" s="566" customFormat="1"/>
    <row r="20105" spans="1:3" s="566" customFormat="1"/>
    <row r="20106" spans="1:3" s="566" customFormat="1"/>
    <row r="20107" spans="1:3" s="566" customFormat="1"/>
    <row r="20108" spans="1:3" s="566" customFormat="1"/>
    <row r="20109" spans="1:3" s="566" customFormat="1"/>
    <row r="20110" spans="1:3" s="566" customFormat="1"/>
    <row r="20111" spans="1:3" s="566" customFormat="1"/>
    <row r="20112" spans="1:3" s="566" customFormat="1"/>
    <row r="20113" spans="1:3" s="566" customFormat="1"/>
    <row r="20114" spans="1:3" s="566" customFormat="1"/>
    <row r="20115" spans="1:3" s="566" customFormat="1"/>
    <row r="20116" spans="1:3" s="566" customFormat="1"/>
    <row r="20117" spans="1:3" s="566" customFormat="1"/>
    <row r="20118" spans="1:3" s="566" customFormat="1"/>
    <row r="20119" spans="1:3" s="566" customFormat="1"/>
    <row r="20120" spans="1:3" s="566" customFormat="1"/>
    <row r="20121" spans="1:3" s="566" customFormat="1"/>
    <row r="20122" spans="1:3" s="566" customFormat="1"/>
    <row r="20123" spans="1:3" s="566" customFormat="1"/>
    <row r="20124" spans="1:3" s="566" customFormat="1"/>
    <row r="20125" spans="1:3" s="566" customFormat="1"/>
    <row r="20126" spans="1:3" s="566" customFormat="1"/>
    <row r="20127" spans="1:3" s="566" customFormat="1"/>
    <row r="20128" spans="1:3" s="566" customFormat="1"/>
    <row r="20129" spans="1:3" s="566" customFormat="1"/>
    <row r="20130" spans="1:3" s="566" customFormat="1"/>
    <row r="20131" spans="1:3" s="566" customFormat="1"/>
    <row r="20132" spans="1:3" s="566" customFormat="1"/>
    <row r="20133" spans="1:3" s="566" customFormat="1"/>
    <row r="20134" spans="1:3" s="566" customFormat="1"/>
    <row r="20135" spans="1:3" s="566" customFormat="1"/>
    <row r="20136" spans="1:3" s="566" customFormat="1"/>
    <row r="20137" spans="1:3" s="566" customFormat="1"/>
    <row r="20138" spans="1:3" s="566" customFormat="1"/>
    <row r="20139" spans="1:3" s="566" customFormat="1"/>
    <row r="20140" spans="1:3" s="566" customFormat="1"/>
    <row r="20141" spans="1:3" s="566" customFormat="1"/>
    <row r="20142" spans="1:3" s="566" customFormat="1"/>
    <row r="20143" spans="1:3" s="566" customFormat="1"/>
    <row r="20144" spans="1:3" s="566" customFormat="1"/>
    <row r="20145" spans="1:3" s="566" customFormat="1"/>
    <row r="20146" spans="1:3" s="566" customFormat="1"/>
    <row r="20147" spans="1:3" s="566" customFormat="1"/>
    <row r="20148" spans="1:3" s="566" customFormat="1"/>
    <row r="20149" spans="1:3" s="566" customFormat="1"/>
    <row r="20150" spans="1:3" s="566" customFormat="1"/>
    <row r="20151" spans="1:3" s="566" customFormat="1"/>
    <row r="20152" spans="1:3" s="566" customFormat="1"/>
    <row r="20153" spans="1:3" s="566" customFormat="1"/>
    <row r="20154" spans="1:3" s="566" customFormat="1"/>
    <row r="20155" spans="1:3" s="566" customFormat="1"/>
    <row r="20156" spans="1:3" s="566" customFormat="1"/>
    <row r="20157" spans="1:3" s="566" customFormat="1"/>
    <row r="20158" spans="1:3" s="566" customFormat="1"/>
    <row r="20159" spans="1:3" s="566" customFormat="1"/>
    <row r="20160" spans="1:3" s="566" customFormat="1"/>
    <row r="20161" spans="1:3" s="566" customFormat="1"/>
    <row r="20162" spans="1:3" s="566" customFormat="1"/>
    <row r="20163" spans="1:3" s="566" customFormat="1"/>
    <row r="20164" spans="1:3" s="566" customFormat="1"/>
    <row r="20165" spans="1:3" s="566" customFormat="1"/>
    <row r="20166" spans="1:3" s="566" customFormat="1"/>
    <row r="20167" spans="1:3" s="566" customFormat="1"/>
    <row r="20168" spans="1:3" s="566" customFormat="1"/>
    <row r="20169" spans="1:3" s="566" customFormat="1"/>
    <row r="20170" spans="1:3" s="566" customFormat="1"/>
    <row r="20171" spans="1:3" s="566" customFormat="1"/>
    <row r="20172" spans="1:3" s="566" customFormat="1"/>
    <row r="20173" spans="1:3" s="566" customFormat="1"/>
    <row r="20174" spans="1:3" s="566" customFormat="1"/>
    <row r="20175" spans="1:3" s="566" customFormat="1"/>
    <row r="20176" spans="1:3" s="566" customFormat="1"/>
    <row r="20177" spans="1:3" s="566" customFormat="1"/>
    <row r="20178" spans="1:3" s="566" customFormat="1"/>
    <row r="20179" spans="1:3" s="566" customFormat="1"/>
    <row r="20180" spans="1:3" s="566" customFormat="1"/>
    <row r="20181" spans="1:3" s="566" customFormat="1"/>
    <row r="20182" spans="1:3" s="566" customFormat="1"/>
    <row r="20183" spans="1:3" s="566" customFormat="1"/>
    <row r="20184" spans="1:3" s="566" customFormat="1"/>
    <row r="20185" spans="1:3" s="566" customFormat="1"/>
    <row r="20186" spans="1:3" s="566" customFormat="1"/>
    <row r="20187" spans="1:3" s="566" customFormat="1"/>
    <row r="20188" spans="1:3" s="566" customFormat="1"/>
    <row r="20189" spans="1:3" s="566" customFormat="1"/>
    <row r="20190" spans="1:3" s="566" customFormat="1"/>
    <row r="20191" spans="1:3" s="566" customFormat="1"/>
    <row r="20192" spans="1:3" s="566" customFormat="1"/>
    <row r="20193" spans="1:3" s="566" customFormat="1"/>
    <row r="20194" spans="1:3" s="566" customFormat="1"/>
    <row r="20195" spans="1:3" s="566" customFormat="1"/>
    <row r="20196" spans="1:3" s="566" customFormat="1"/>
    <row r="20197" spans="1:3" s="566" customFormat="1"/>
    <row r="20198" spans="1:3" s="566" customFormat="1"/>
    <row r="20199" spans="1:3" s="566" customFormat="1"/>
    <row r="20200" spans="1:3" s="566" customFormat="1"/>
    <row r="20201" spans="1:3" s="566" customFormat="1"/>
    <row r="20202" spans="1:3" s="566" customFormat="1"/>
    <row r="20203" spans="1:3" s="566" customFormat="1"/>
    <row r="20204" spans="1:3" s="566" customFormat="1"/>
    <row r="20205" spans="1:3" s="566" customFormat="1"/>
    <row r="20206" spans="1:3" s="566" customFormat="1"/>
    <row r="20207" spans="1:3" s="566" customFormat="1"/>
    <row r="20208" spans="1:3" s="566" customFormat="1"/>
    <row r="20209" spans="1:3" s="566" customFormat="1"/>
    <row r="20210" spans="1:3" s="566" customFormat="1"/>
    <row r="20211" spans="1:3" s="566" customFormat="1"/>
    <row r="20212" spans="1:3" s="566" customFormat="1"/>
    <row r="20213" spans="1:3" s="566" customFormat="1"/>
    <row r="20214" spans="1:3" s="566" customFormat="1"/>
    <row r="20215" spans="1:3" s="566" customFormat="1"/>
    <row r="20216" spans="1:3" s="566" customFormat="1"/>
    <row r="20217" spans="1:3" s="566" customFormat="1"/>
    <row r="20218" spans="1:3" s="566" customFormat="1"/>
    <row r="20219" spans="1:3" s="566" customFormat="1"/>
    <row r="20220" spans="1:3" s="566" customFormat="1"/>
    <row r="20221" spans="1:3" s="566" customFormat="1"/>
    <row r="20222" spans="1:3" s="566" customFormat="1"/>
    <row r="20223" spans="1:3" s="566" customFormat="1"/>
    <row r="20224" spans="1:3" s="566" customFormat="1"/>
    <row r="20225" spans="1:3" s="566" customFormat="1"/>
    <row r="20226" spans="1:3" s="566" customFormat="1"/>
    <row r="20227" spans="1:3" s="566" customFormat="1"/>
    <row r="20228" spans="1:3" s="566" customFormat="1"/>
    <row r="20229" spans="1:3" s="566" customFormat="1"/>
    <row r="20230" spans="1:3" s="566" customFormat="1"/>
    <row r="20231" spans="1:3" s="566" customFormat="1"/>
    <row r="20232" spans="1:3" s="566" customFormat="1"/>
    <row r="20233" spans="1:3" s="566" customFormat="1"/>
    <row r="20234" spans="1:3" s="566" customFormat="1"/>
    <row r="20235" spans="1:3" s="566" customFormat="1"/>
    <row r="20236" spans="1:3" s="566" customFormat="1"/>
    <row r="20237" spans="1:3" s="566" customFormat="1"/>
    <row r="20238" spans="1:3" s="566" customFormat="1"/>
    <row r="20239" spans="1:3" s="566" customFormat="1"/>
    <row r="20240" spans="1:3" s="566" customFormat="1"/>
    <row r="20241" spans="1:3" s="566" customFormat="1"/>
    <row r="20242" spans="1:3" s="566" customFormat="1"/>
    <row r="20243" spans="1:3" s="566" customFormat="1"/>
    <row r="20244" spans="1:3" s="566" customFormat="1"/>
    <row r="20245" spans="1:3" s="566" customFormat="1"/>
    <row r="20246" spans="1:3" s="566" customFormat="1"/>
    <row r="20247" spans="1:3" s="566" customFormat="1"/>
    <row r="20248" spans="1:3" s="566" customFormat="1"/>
    <row r="20249" spans="1:3" s="566" customFormat="1"/>
    <row r="20250" spans="1:3" s="566" customFormat="1"/>
    <row r="20251" spans="1:3" s="566" customFormat="1"/>
    <row r="20252" spans="1:3" s="566" customFormat="1"/>
    <row r="20253" spans="1:3" s="566" customFormat="1"/>
    <row r="20254" spans="1:3" s="566" customFormat="1"/>
    <row r="20255" spans="1:3" s="566" customFormat="1"/>
    <row r="20256" spans="1:3" s="566" customFormat="1"/>
    <row r="20257" spans="1:3" s="566" customFormat="1"/>
    <row r="20258" spans="1:3" s="566" customFormat="1"/>
    <row r="20259" spans="1:3" s="566" customFormat="1"/>
    <row r="20260" spans="1:3" s="566" customFormat="1"/>
    <row r="20261" spans="1:3" s="566" customFormat="1"/>
    <row r="20262" spans="1:3" s="566" customFormat="1"/>
    <row r="20263" spans="1:3" s="566" customFormat="1"/>
    <row r="20264" spans="1:3" s="566" customFormat="1"/>
    <row r="20265" spans="1:3" s="566" customFormat="1"/>
    <row r="20266" spans="1:3" s="566" customFormat="1"/>
    <row r="20267" spans="1:3" s="566" customFormat="1"/>
    <row r="20268" spans="1:3" s="566" customFormat="1"/>
    <row r="20269" spans="1:3" s="566" customFormat="1"/>
    <row r="20270" spans="1:3" s="566" customFormat="1"/>
    <row r="20271" spans="1:3" s="566" customFormat="1"/>
    <row r="20272" spans="1:3" s="566" customFormat="1"/>
    <row r="20273" spans="1:3" s="566" customFormat="1"/>
    <row r="20274" spans="1:3" s="566" customFormat="1"/>
    <row r="20275" spans="1:3" s="566" customFormat="1"/>
    <row r="20276" spans="1:3" s="566" customFormat="1"/>
    <row r="20277" spans="1:3" s="566" customFormat="1"/>
    <row r="20278" spans="1:3" s="566" customFormat="1"/>
    <row r="20279" spans="1:3" s="566" customFormat="1"/>
    <row r="20280" spans="1:3" s="566" customFormat="1"/>
    <row r="20281" spans="1:3" s="566" customFormat="1"/>
    <row r="20282" spans="1:3" s="566" customFormat="1"/>
    <row r="20283" spans="1:3" s="566" customFormat="1"/>
    <row r="20284" spans="1:3" s="566" customFormat="1"/>
    <row r="20285" spans="1:3" s="566" customFormat="1"/>
    <row r="20286" spans="1:3" s="566" customFormat="1"/>
    <row r="20287" spans="1:3" s="566" customFormat="1"/>
    <row r="20288" spans="1:3" s="566" customFormat="1"/>
    <row r="20289" spans="1:3" s="566" customFormat="1"/>
    <row r="20290" spans="1:3" s="566" customFormat="1"/>
    <row r="20291" spans="1:3" s="566" customFormat="1"/>
    <row r="20292" spans="1:3" s="566" customFormat="1"/>
    <row r="20293" spans="1:3" s="566" customFormat="1"/>
    <row r="20294" spans="1:3" s="566" customFormat="1"/>
    <row r="20295" spans="1:3" s="566" customFormat="1"/>
    <row r="20296" spans="1:3" s="566" customFormat="1"/>
    <row r="20297" spans="1:3" s="566" customFormat="1"/>
    <row r="20298" spans="1:3" s="566" customFormat="1"/>
    <row r="20299" spans="1:3" s="566" customFormat="1"/>
    <row r="20300" spans="1:3" s="566" customFormat="1"/>
    <row r="20301" spans="1:3" s="566" customFormat="1"/>
    <row r="20302" spans="1:3" s="566" customFormat="1"/>
    <row r="20303" spans="1:3" s="566" customFormat="1"/>
    <row r="20304" spans="1:3" s="566" customFormat="1"/>
    <row r="20305" spans="1:3" s="566" customFormat="1"/>
    <row r="20306" spans="1:3" s="566" customFormat="1"/>
    <row r="20307" spans="1:3" s="566" customFormat="1"/>
    <row r="20308" spans="1:3" s="566" customFormat="1"/>
    <row r="20309" spans="1:3" s="566" customFormat="1"/>
    <row r="20310" spans="1:3" s="566" customFormat="1"/>
    <row r="20311" spans="1:3" s="566" customFormat="1"/>
    <row r="20312" spans="1:3" s="566" customFormat="1"/>
    <row r="20313" spans="1:3" s="566" customFormat="1"/>
    <row r="20314" spans="1:3" s="566" customFormat="1"/>
    <row r="20315" spans="1:3" s="566" customFormat="1"/>
    <row r="20316" spans="1:3" s="566" customFormat="1"/>
    <row r="20317" spans="1:3" s="566" customFormat="1"/>
    <row r="20318" spans="1:3" s="566" customFormat="1"/>
    <row r="20319" spans="1:3" s="566" customFormat="1"/>
    <row r="20320" spans="1:3" s="566" customFormat="1"/>
    <row r="20321" spans="1:3" s="566" customFormat="1"/>
    <row r="20322" spans="1:3" s="566" customFormat="1"/>
    <row r="20323" spans="1:3" s="566" customFormat="1"/>
    <row r="20324" spans="1:3" s="566" customFormat="1"/>
    <row r="20325" spans="1:3" s="566" customFormat="1"/>
    <row r="20326" spans="1:3" s="566" customFormat="1"/>
    <row r="20327" spans="1:3" s="566" customFormat="1"/>
    <row r="20328" spans="1:3" s="566" customFormat="1"/>
    <row r="20329" spans="1:3" s="566" customFormat="1"/>
    <row r="20330" spans="1:3" s="566" customFormat="1"/>
    <row r="20331" spans="1:3" s="566" customFormat="1"/>
    <row r="20332" spans="1:3" s="566" customFormat="1"/>
    <row r="20333" spans="1:3" s="566" customFormat="1"/>
    <row r="20334" spans="1:3" s="566" customFormat="1"/>
    <row r="20335" spans="1:3" s="566" customFormat="1"/>
    <row r="20336" spans="1:3" s="566" customFormat="1"/>
    <row r="20337" spans="1:3" s="566" customFormat="1"/>
    <row r="20338" spans="1:3" s="566" customFormat="1"/>
    <row r="20339" spans="1:3" s="566" customFormat="1"/>
    <row r="20340" spans="1:3" s="566" customFormat="1"/>
    <row r="20341" spans="1:3" s="566" customFormat="1"/>
    <row r="20342" spans="1:3" s="566" customFormat="1"/>
    <row r="20343" spans="1:3" s="566" customFormat="1"/>
    <row r="20344" spans="1:3" s="566" customFormat="1"/>
    <row r="20345" spans="1:3" s="566" customFormat="1"/>
    <row r="20346" spans="1:3" s="566" customFormat="1"/>
    <row r="20347" spans="1:3" s="566" customFormat="1"/>
    <row r="20348" spans="1:3" s="566" customFormat="1"/>
    <row r="20349" spans="1:3" s="566" customFormat="1"/>
    <row r="20350" spans="1:3" s="566" customFormat="1"/>
    <row r="20351" spans="1:3" s="566" customFormat="1"/>
    <row r="20352" spans="1:3" s="566" customFormat="1"/>
    <row r="20353" spans="1:3" s="566" customFormat="1"/>
    <row r="20354" spans="1:3" s="566" customFormat="1"/>
    <row r="20355" spans="1:3" s="566" customFormat="1"/>
    <row r="20356" spans="1:3" s="566" customFormat="1"/>
    <row r="20357" spans="1:3" s="566" customFormat="1"/>
    <row r="20358" spans="1:3" s="566" customFormat="1"/>
    <row r="20359" spans="1:3" s="566" customFormat="1"/>
    <row r="20360" spans="1:3" s="566" customFormat="1"/>
    <row r="20361" spans="1:3" s="566" customFormat="1"/>
    <row r="20362" spans="1:3" s="566" customFormat="1"/>
    <row r="20363" spans="1:3" s="566" customFormat="1"/>
    <row r="20364" spans="1:3" s="566" customFormat="1"/>
    <row r="20365" spans="1:3" s="566" customFormat="1"/>
    <row r="20366" spans="1:3" s="566" customFormat="1"/>
    <row r="20367" spans="1:3" s="566" customFormat="1"/>
    <row r="20368" spans="1:3" s="566" customFormat="1"/>
    <row r="20369" spans="1:3" s="566" customFormat="1"/>
    <row r="20370" spans="1:3" s="566" customFormat="1"/>
    <row r="20371" spans="1:3" s="566" customFormat="1"/>
    <row r="20372" spans="1:3" s="566" customFormat="1"/>
    <row r="20373" spans="1:3" s="566" customFormat="1"/>
    <row r="20374" spans="1:3" s="566" customFormat="1"/>
    <row r="20375" spans="1:3" s="566" customFormat="1"/>
    <row r="20376" spans="1:3" s="566" customFormat="1"/>
    <row r="20377" spans="1:3" s="566" customFormat="1"/>
    <row r="20378" spans="1:3" s="566" customFormat="1"/>
    <row r="20379" spans="1:3" s="566" customFormat="1"/>
    <row r="20380" spans="1:3" s="566" customFormat="1"/>
    <row r="20381" spans="1:3" s="566" customFormat="1"/>
    <row r="20382" spans="1:3" s="566" customFormat="1"/>
    <row r="20383" spans="1:3" s="566" customFormat="1"/>
    <row r="20384" spans="1:3" s="566" customFormat="1"/>
    <row r="20385" spans="1:3" s="566" customFormat="1"/>
    <row r="20386" spans="1:3" s="566" customFormat="1"/>
    <row r="20387" spans="1:3" s="566" customFormat="1"/>
    <row r="20388" spans="1:3" s="566" customFormat="1"/>
    <row r="20389" spans="1:3" s="566" customFormat="1"/>
    <row r="20390" spans="1:3" s="566" customFormat="1"/>
    <row r="20391" spans="1:3" s="566" customFormat="1"/>
    <row r="20392" spans="1:3" s="566" customFormat="1"/>
    <row r="20393" spans="1:3" s="566" customFormat="1"/>
    <row r="20394" spans="1:3" s="566" customFormat="1"/>
    <row r="20395" spans="1:3" s="566" customFormat="1"/>
    <row r="20396" spans="1:3" s="566" customFormat="1"/>
    <row r="20397" spans="1:3" s="566" customFormat="1"/>
    <row r="20398" spans="1:3" s="566" customFormat="1"/>
    <row r="20399" spans="1:3" s="566" customFormat="1"/>
    <row r="20400" spans="1:3" s="566" customFormat="1"/>
    <row r="20401" spans="1:3" s="566" customFormat="1"/>
    <row r="20402" spans="1:3" s="566" customFormat="1"/>
    <row r="20403" spans="1:3" s="566" customFormat="1"/>
    <row r="20404" spans="1:3" s="566" customFormat="1"/>
    <row r="20405" spans="1:3" s="566" customFormat="1"/>
    <row r="20406" spans="1:3" s="566" customFormat="1"/>
    <row r="20407" spans="1:3" s="566" customFormat="1"/>
    <row r="20408" spans="1:3" s="566" customFormat="1"/>
    <row r="20409" spans="1:3" s="566" customFormat="1"/>
    <row r="20410" spans="1:3" s="566" customFormat="1"/>
    <row r="20411" spans="1:3" s="566" customFormat="1"/>
    <row r="20412" spans="1:3" s="566" customFormat="1"/>
    <row r="20413" spans="1:3" s="566" customFormat="1"/>
    <row r="20414" spans="1:3" s="566" customFormat="1"/>
    <row r="20415" spans="1:3" s="566" customFormat="1"/>
    <row r="20416" spans="1:3" s="566" customFormat="1"/>
    <row r="20417" spans="1:3" s="566" customFormat="1"/>
    <row r="20418" spans="1:3" s="566" customFormat="1"/>
    <row r="20419" spans="1:3" s="566" customFormat="1"/>
    <row r="20420" spans="1:3" s="566" customFormat="1"/>
    <row r="20421" spans="1:3" s="566" customFormat="1"/>
    <row r="20422" spans="1:3" s="566" customFormat="1"/>
    <row r="20423" spans="1:3" s="566" customFormat="1"/>
    <row r="20424" spans="1:3" s="566" customFormat="1"/>
    <row r="20425" spans="1:3" s="566" customFormat="1"/>
    <row r="20426" spans="1:3" s="566" customFormat="1"/>
    <row r="20427" spans="1:3" s="566" customFormat="1"/>
    <row r="20428" spans="1:3" s="566" customFormat="1"/>
    <row r="20429" spans="1:3" s="566" customFormat="1"/>
    <row r="20430" spans="1:3" s="566" customFormat="1"/>
    <row r="20431" spans="1:3" s="566" customFormat="1"/>
    <row r="20432" spans="1:3" s="566" customFormat="1"/>
    <row r="20433" spans="1:3" s="566" customFormat="1"/>
    <row r="20434" spans="1:3" s="566" customFormat="1"/>
    <row r="20435" spans="1:3" s="566" customFormat="1"/>
    <row r="20436" spans="1:3" s="566" customFormat="1"/>
    <row r="20437" spans="1:3" s="566" customFormat="1"/>
    <row r="20438" spans="1:3" s="566" customFormat="1"/>
    <row r="20439" spans="1:3" s="566" customFormat="1"/>
    <row r="20440" spans="1:3" s="566" customFormat="1"/>
    <row r="20441" spans="1:3" s="566" customFormat="1"/>
    <row r="20442" spans="1:3" s="566" customFormat="1"/>
    <row r="20443" spans="1:3" s="566" customFormat="1"/>
    <row r="20444" spans="1:3" s="566" customFormat="1"/>
    <row r="20445" spans="1:3" s="566" customFormat="1"/>
    <row r="20446" spans="1:3" s="566" customFormat="1"/>
    <row r="20447" spans="1:3" s="566" customFormat="1"/>
    <row r="20448" spans="1:3" s="566" customFormat="1"/>
    <row r="20449" spans="1:3" s="566" customFormat="1"/>
    <row r="20450" spans="1:3" s="566" customFormat="1"/>
    <row r="20451" spans="1:3" s="566" customFormat="1"/>
    <row r="20452" spans="1:3" s="566" customFormat="1"/>
    <row r="20453" spans="1:3" s="566" customFormat="1"/>
    <row r="20454" spans="1:3" s="566" customFormat="1"/>
    <row r="20455" spans="1:3" s="566" customFormat="1"/>
    <row r="20456" spans="1:3" s="566" customFormat="1"/>
    <row r="20457" spans="1:3" s="566" customFormat="1"/>
    <row r="20458" spans="1:3" s="566" customFormat="1"/>
    <row r="20459" spans="1:3" s="566" customFormat="1"/>
    <row r="20460" spans="1:3" s="566" customFormat="1"/>
    <row r="20461" spans="1:3" s="566" customFormat="1"/>
    <row r="20462" spans="1:3" s="566" customFormat="1"/>
    <row r="20463" spans="1:3" s="566" customFormat="1"/>
    <row r="20464" spans="1:3" s="566" customFormat="1"/>
    <row r="20465" spans="1:3" s="566" customFormat="1"/>
    <row r="20466" spans="1:3" s="566" customFormat="1"/>
    <row r="20467" spans="1:3" s="566" customFormat="1"/>
    <row r="20468" spans="1:3" s="566" customFormat="1"/>
    <row r="20469" spans="1:3" s="566" customFormat="1"/>
    <row r="20470" spans="1:3" s="566" customFormat="1"/>
    <row r="20471" spans="1:3" s="566" customFormat="1"/>
    <row r="20472" spans="1:3" s="566" customFormat="1"/>
    <row r="20473" spans="1:3" s="566" customFormat="1"/>
    <row r="20474" spans="1:3" s="566" customFormat="1"/>
    <row r="20475" spans="1:3" s="566" customFormat="1"/>
    <row r="20476" spans="1:3" s="566" customFormat="1"/>
    <row r="20477" spans="1:3" s="566" customFormat="1"/>
    <row r="20478" spans="1:3" s="566" customFormat="1"/>
    <row r="20479" spans="1:3" s="566" customFormat="1"/>
    <row r="20480" spans="1:3" s="566" customFormat="1"/>
    <row r="20481" spans="1:3" s="566" customFormat="1"/>
    <row r="20482" spans="1:3" s="566" customFormat="1"/>
    <row r="20483" spans="1:3" s="566" customFormat="1"/>
    <row r="20484" spans="1:3" s="566" customFormat="1"/>
    <row r="20485" spans="1:3" s="566" customFormat="1"/>
    <row r="20486" spans="1:3" s="566" customFormat="1"/>
    <row r="20487" spans="1:3" s="566" customFormat="1"/>
    <row r="20488" spans="1:3" s="566" customFormat="1"/>
    <row r="20489" spans="1:3" s="566" customFormat="1"/>
    <row r="20490" spans="1:3" s="566" customFormat="1"/>
    <row r="20491" spans="1:3" s="566" customFormat="1"/>
    <row r="20492" spans="1:3" s="566" customFormat="1"/>
    <row r="20493" spans="1:3" s="566" customFormat="1"/>
    <row r="20494" spans="1:3" s="566" customFormat="1"/>
    <row r="20495" spans="1:3" s="566" customFormat="1"/>
    <row r="20496" spans="1:3" s="566" customFormat="1"/>
    <row r="20497" spans="1:3" s="566" customFormat="1"/>
    <row r="20498" spans="1:3" s="566" customFormat="1"/>
    <row r="20499" spans="1:3" s="566" customFormat="1"/>
    <row r="20500" spans="1:3" s="566" customFormat="1"/>
    <row r="20501" spans="1:3" s="566" customFormat="1"/>
    <row r="20502" spans="1:3" s="566" customFormat="1"/>
    <row r="20503" spans="1:3" s="566" customFormat="1"/>
    <row r="20504" spans="1:3" s="566" customFormat="1"/>
    <row r="20505" spans="1:3" s="566" customFormat="1"/>
    <row r="20506" spans="1:3" s="566" customFormat="1"/>
    <row r="20507" spans="1:3" s="566" customFormat="1"/>
    <row r="20508" spans="1:3" s="566" customFormat="1"/>
    <row r="20509" spans="1:3" s="566" customFormat="1"/>
    <row r="20510" spans="1:3" s="566" customFormat="1"/>
    <row r="20511" spans="1:3" s="566" customFormat="1"/>
    <row r="20512" spans="1:3" s="566" customFormat="1"/>
    <row r="20513" spans="1:3" s="566" customFormat="1"/>
    <row r="20514" spans="1:3" s="566" customFormat="1"/>
    <row r="20515" spans="1:3" s="566" customFormat="1"/>
    <row r="20516" spans="1:3" s="566" customFormat="1"/>
    <row r="20517" spans="1:3" s="566" customFormat="1"/>
    <row r="20518" spans="1:3" s="566" customFormat="1"/>
    <row r="20519" spans="1:3" s="566" customFormat="1"/>
    <row r="20520" spans="1:3" s="566" customFormat="1"/>
    <row r="20521" spans="1:3" s="566" customFormat="1"/>
    <row r="20522" spans="1:3" s="566" customFormat="1"/>
    <row r="20523" spans="1:3" s="566" customFormat="1"/>
    <row r="20524" spans="1:3" s="566" customFormat="1"/>
    <row r="20525" spans="1:3" s="566" customFormat="1"/>
    <row r="20526" spans="1:3" s="566" customFormat="1"/>
    <row r="20527" spans="1:3" s="566" customFormat="1"/>
    <row r="20528" spans="1:3" s="566" customFormat="1"/>
    <row r="20529" spans="1:3" s="566" customFormat="1"/>
    <row r="20530" spans="1:3" s="566" customFormat="1"/>
    <row r="20531" spans="1:3" s="566" customFormat="1"/>
    <row r="20532" spans="1:3" s="566" customFormat="1"/>
    <row r="20533" spans="1:3" s="566" customFormat="1"/>
    <row r="20534" spans="1:3" s="566" customFormat="1"/>
    <row r="20535" spans="1:3" s="566" customFormat="1"/>
    <row r="20536" spans="1:3" s="566" customFormat="1"/>
    <row r="20537" spans="1:3" s="566" customFormat="1"/>
    <row r="20538" spans="1:3" s="566" customFormat="1"/>
    <row r="20539" spans="1:3" s="566" customFormat="1"/>
    <row r="20540" spans="1:3" s="566" customFormat="1"/>
    <row r="20541" spans="1:3" s="566" customFormat="1"/>
    <row r="20542" spans="1:3" s="566" customFormat="1"/>
    <row r="20543" spans="1:3" s="566" customFormat="1"/>
    <row r="20544" spans="1:3" s="566" customFormat="1"/>
    <row r="20545" spans="1:3" s="566" customFormat="1"/>
    <row r="20546" spans="1:3" s="566" customFormat="1"/>
    <row r="20547" spans="1:3" s="566" customFormat="1"/>
    <row r="20548" spans="1:3" s="566" customFormat="1"/>
    <row r="20549" spans="1:3" s="566" customFormat="1"/>
    <row r="20550" spans="1:3" s="566" customFormat="1"/>
    <row r="20551" spans="1:3" s="566" customFormat="1"/>
    <row r="20552" spans="1:3" s="566" customFormat="1"/>
    <row r="20553" spans="1:3" s="566" customFormat="1"/>
    <row r="20554" spans="1:3" s="566" customFormat="1"/>
    <row r="20555" spans="1:3" s="566" customFormat="1"/>
    <row r="20556" spans="1:3" s="566" customFormat="1"/>
    <row r="20557" spans="1:3" s="566" customFormat="1"/>
    <row r="20558" spans="1:3" s="566" customFormat="1"/>
    <row r="20559" spans="1:3" s="566" customFormat="1"/>
    <row r="20560" spans="1:3" s="566" customFormat="1"/>
    <row r="20561" spans="1:3" s="566" customFormat="1"/>
    <row r="20562" spans="1:3" s="566" customFormat="1"/>
    <row r="20563" spans="1:3" s="566" customFormat="1"/>
    <row r="20564" spans="1:3" s="566" customFormat="1"/>
    <row r="20565" spans="1:3" s="566" customFormat="1"/>
    <row r="20566" spans="1:3" s="566" customFormat="1"/>
    <row r="20567" spans="1:3" s="566" customFormat="1"/>
    <row r="20568" spans="1:3" s="566" customFormat="1"/>
    <row r="20569" spans="1:3" s="566" customFormat="1"/>
    <row r="20570" spans="1:3" s="566" customFormat="1"/>
    <row r="20571" spans="1:3" s="566" customFormat="1"/>
    <row r="20572" spans="1:3" s="566" customFormat="1"/>
    <row r="20573" spans="1:3" s="566" customFormat="1"/>
    <row r="20574" spans="1:3" s="566" customFormat="1"/>
    <row r="20575" spans="1:3" s="566" customFormat="1"/>
    <row r="20576" spans="1:3" s="566" customFormat="1"/>
    <row r="20577" spans="1:3" s="566" customFormat="1"/>
    <row r="20578" spans="1:3" s="566" customFormat="1"/>
    <row r="20579" spans="1:3" s="566" customFormat="1"/>
    <row r="20580" spans="1:3" s="566" customFormat="1"/>
    <row r="20581" spans="1:3" s="566" customFormat="1"/>
    <row r="20582" spans="1:3" s="566" customFormat="1"/>
    <row r="20583" spans="1:3" s="566" customFormat="1"/>
    <row r="20584" spans="1:3" s="566" customFormat="1"/>
    <row r="20585" spans="1:3" s="566" customFormat="1"/>
    <row r="20586" spans="1:3" s="566" customFormat="1"/>
    <row r="20587" spans="1:3" s="566" customFormat="1"/>
    <row r="20588" spans="1:3" s="566" customFormat="1"/>
    <row r="20589" spans="1:3" s="566" customFormat="1"/>
    <row r="20590" spans="1:3" s="566" customFormat="1"/>
    <row r="20591" spans="1:3" s="566" customFormat="1"/>
    <row r="20592" spans="1:3" s="566" customFormat="1"/>
    <row r="20593" spans="1:3" s="566" customFormat="1"/>
    <row r="20594" spans="1:3" s="566" customFormat="1"/>
    <row r="20595" spans="1:3" s="566" customFormat="1"/>
    <row r="20596" spans="1:3" s="566" customFormat="1"/>
    <row r="20597" spans="1:3" s="566" customFormat="1"/>
    <row r="20598" spans="1:3" s="566" customFormat="1"/>
    <row r="20599" spans="1:3" s="566" customFormat="1"/>
    <row r="20600" spans="1:3" s="566" customFormat="1"/>
    <row r="20601" spans="1:3" s="566" customFormat="1"/>
    <row r="20602" spans="1:3" s="566" customFormat="1"/>
    <row r="20603" spans="1:3" s="566" customFormat="1"/>
    <row r="20604" spans="1:3" s="566" customFormat="1"/>
    <row r="20605" spans="1:3" s="566" customFormat="1"/>
    <row r="20606" spans="1:3" s="566" customFormat="1"/>
    <row r="20607" spans="1:3" s="566" customFormat="1"/>
    <row r="20608" spans="1:3" s="566" customFormat="1"/>
    <row r="20609" spans="1:3" s="566" customFormat="1"/>
    <row r="20610" spans="1:3" s="566" customFormat="1"/>
    <row r="20611" spans="1:3" s="566" customFormat="1"/>
    <row r="20612" spans="1:3" s="566" customFormat="1"/>
    <row r="20613" spans="1:3" s="566" customFormat="1"/>
    <row r="20614" spans="1:3" s="566" customFormat="1"/>
    <row r="20615" spans="1:3" s="566" customFormat="1"/>
    <row r="20616" spans="1:3" s="566" customFormat="1"/>
    <row r="20617" spans="1:3" s="566" customFormat="1"/>
    <row r="20618" spans="1:3" s="566" customFormat="1"/>
    <row r="20619" spans="1:3" s="566" customFormat="1"/>
    <row r="20620" spans="1:3" s="566" customFormat="1"/>
    <row r="20621" spans="1:3" s="566" customFormat="1"/>
    <row r="20622" spans="1:3" s="566" customFormat="1"/>
    <row r="20623" spans="1:3" s="566" customFormat="1"/>
    <row r="20624" spans="1:3" s="566" customFormat="1"/>
    <row r="20625" spans="1:3" s="566" customFormat="1"/>
    <row r="20626" spans="1:3" s="566" customFormat="1"/>
    <row r="20627" spans="1:3" s="566" customFormat="1"/>
    <row r="20628" spans="1:3" s="566" customFormat="1"/>
    <row r="20629" spans="1:3" s="566" customFormat="1"/>
    <row r="20630" spans="1:3" s="566" customFormat="1"/>
    <row r="20631" spans="1:3" s="566" customFormat="1"/>
    <row r="20632" spans="1:3" s="566" customFormat="1"/>
    <row r="20633" spans="1:3" s="566" customFormat="1"/>
    <row r="20634" spans="1:3" s="566" customFormat="1"/>
    <row r="20635" spans="1:3" s="566" customFormat="1"/>
    <row r="20636" spans="1:3" s="566" customFormat="1"/>
    <row r="20637" spans="1:3" s="566" customFormat="1"/>
    <row r="20638" spans="1:3" s="566" customFormat="1"/>
    <row r="20639" spans="1:3" s="566" customFormat="1"/>
    <row r="20640" spans="1:3" s="566" customFormat="1"/>
    <row r="20641" spans="1:3" s="566" customFormat="1"/>
    <row r="20642" spans="1:3" s="566" customFormat="1"/>
    <row r="20643" spans="1:3" s="566" customFormat="1"/>
    <row r="20644" spans="1:3" s="566" customFormat="1"/>
    <row r="20645" spans="1:3" s="566" customFormat="1"/>
    <row r="20646" spans="1:3" s="566" customFormat="1"/>
    <row r="20647" spans="1:3" s="566" customFormat="1"/>
    <row r="20648" spans="1:3" s="566" customFormat="1"/>
    <row r="20649" spans="1:3" s="566" customFormat="1"/>
    <row r="20650" spans="1:3" s="566" customFormat="1"/>
    <row r="20651" spans="1:3" s="566" customFormat="1"/>
    <row r="20652" spans="1:3" s="566" customFormat="1"/>
    <row r="20653" spans="1:3" s="566" customFormat="1"/>
    <row r="20654" spans="1:3" s="566" customFormat="1"/>
    <row r="20655" spans="1:3" s="566" customFormat="1"/>
    <row r="20656" spans="1:3" s="566" customFormat="1"/>
    <row r="20657" spans="1:3" s="566" customFormat="1"/>
    <row r="20658" spans="1:3" s="566" customFormat="1"/>
    <row r="20659" spans="1:3" s="566" customFormat="1"/>
    <row r="20660" spans="1:3" s="566" customFormat="1"/>
    <row r="20661" spans="1:3" s="566" customFormat="1"/>
    <row r="20662" spans="1:3" s="566" customFormat="1"/>
    <row r="20663" spans="1:3" s="566" customFormat="1"/>
    <row r="20664" spans="1:3" s="566" customFormat="1"/>
    <row r="20665" spans="1:3" s="566" customFormat="1"/>
    <row r="20666" spans="1:3" s="566" customFormat="1"/>
    <row r="20667" spans="1:3" s="566" customFormat="1"/>
    <row r="20668" spans="1:3" s="566" customFormat="1"/>
    <row r="20669" spans="1:3" s="566" customFormat="1"/>
    <row r="20670" spans="1:3" s="566" customFormat="1"/>
    <row r="20671" spans="1:3" s="566" customFormat="1"/>
    <row r="20672" spans="1:3" s="566" customFormat="1"/>
    <row r="20673" spans="1:3" s="566" customFormat="1"/>
    <row r="20674" spans="1:3" s="566" customFormat="1"/>
    <row r="20675" spans="1:3" s="566" customFormat="1"/>
    <row r="20676" spans="1:3" s="566" customFormat="1"/>
    <row r="20677" spans="1:3" s="566" customFormat="1"/>
    <row r="20678" spans="1:3" s="566" customFormat="1"/>
    <row r="20679" spans="1:3" s="566" customFormat="1"/>
    <row r="20680" spans="1:3" s="566" customFormat="1"/>
    <row r="20681" spans="1:3" s="566" customFormat="1"/>
    <row r="20682" spans="1:3" s="566" customFormat="1"/>
    <row r="20683" spans="1:3" s="566" customFormat="1"/>
    <row r="20684" spans="1:3" s="566" customFormat="1"/>
    <row r="20685" spans="1:3" s="566" customFormat="1"/>
    <row r="20686" spans="1:3" s="566" customFormat="1"/>
    <row r="20687" spans="1:3" s="566" customFormat="1"/>
    <row r="20688" spans="1:3" s="566" customFormat="1"/>
    <row r="20689" spans="1:3" s="566" customFormat="1"/>
    <row r="20690" spans="1:3" s="566" customFormat="1"/>
    <row r="20691" spans="1:3" s="566" customFormat="1"/>
    <row r="20692" spans="1:3" s="566" customFormat="1"/>
    <row r="20693" spans="1:3" s="566" customFormat="1"/>
    <row r="20694" spans="1:3" s="566" customFormat="1"/>
    <row r="20695" spans="1:3" s="566" customFormat="1"/>
    <row r="20696" spans="1:3" s="566" customFormat="1"/>
    <row r="20697" spans="1:3" s="566" customFormat="1"/>
    <row r="20698" spans="1:3" s="566" customFormat="1"/>
    <row r="20699" spans="1:3" s="566" customFormat="1"/>
    <row r="20700" spans="1:3" s="566" customFormat="1"/>
    <row r="20701" spans="1:3" s="566" customFormat="1"/>
    <row r="20702" spans="1:3" s="566" customFormat="1"/>
    <row r="20703" spans="1:3" s="566" customFormat="1"/>
    <row r="20704" spans="1:3" s="566" customFormat="1"/>
    <row r="20705" spans="1:3" s="566" customFormat="1"/>
    <row r="20706" spans="1:3" s="566" customFormat="1"/>
    <row r="20707" spans="1:3" s="566" customFormat="1"/>
    <row r="20708" spans="1:3" s="566" customFormat="1"/>
    <row r="20709" spans="1:3" s="566" customFormat="1"/>
    <row r="20710" spans="1:3" s="566" customFormat="1"/>
    <row r="20711" spans="1:3" s="566" customFormat="1"/>
    <row r="20712" spans="1:3" s="566" customFormat="1"/>
    <row r="20713" spans="1:3" s="566" customFormat="1"/>
    <row r="20714" spans="1:3" s="566" customFormat="1"/>
    <row r="20715" spans="1:3" s="566" customFormat="1"/>
    <row r="20716" spans="1:3" s="566" customFormat="1"/>
    <row r="20717" spans="1:3" s="566" customFormat="1"/>
    <row r="20718" spans="1:3" s="566" customFormat="1"/>
    <row r="20719" spans="1:3" s="566" customFormat="1"/>
    <row r="20720" spans="1:3" s="566" customFormat="1"/>
    <row r="20721" spans="1:3" s="566" customFormat="1"/>
    <row r="20722" spans="1:3" s="566" customFormat="1"/>
    <row r="20723" spans="1:3" s="566" customFormat="1"/>
    <row r="20724" spans="1:3" s="566" customFormat="1"/>
    <row r="20725" spans="1:3" s="566" customFormat="1"/>
    <row r="20726" spans="1:3" s="566" customFormat="1"/>
    <row r="20727" spans="1:3" s="566" customFormat="1"/>
    <row r="20728" spans="1:3" s="566" customFormat="1"/>
    <row r="20729" spans="1:3" s="566" customFormat="1"/>
    <row r="20730" spans="1:3" s="566" customFormat="1"/>
    <row r="20731" spans="1:3" s="566" customFormat="1"/>
    <row r="20732" spans="1:3" s="566" customFormat="1"/>
    <row r="20733" spans="1:3" s="566" customFormat="1"/>
    <row r="20734" spans="1:3" s="566" customFormat="1"/>
    <row r="20735" spans="1:3" s="566" customFormat="1"/>
    <row r="20736" spans="1:3" s="566" customFormat="1"/>
    <row r="20737" spans="1:3" s="566" customFormat="1"/>
    <row r="20738" spans="1:3" s="566" customFormat="1"/>
    <row r="20739" spans="1:3" s="566" customFormat="1"/>
    <row r="20740" spans="1:3" s="566" customFormat="1"/>
    <row r="20741" spans="1:3" s="566" customFormat="1"/>
    <row r="20742" spans="1:3" s="566" customFormat="1"/>
    <row r="20743" spans="1:3" s="566" customFormat="1"/>
    <row r="20744" spans="1:3" s="566" customFormat="1"/>
    <row r="20745" spans="1:3" s="566" customFormat="1"/>
    <row r="20746" spans="1:3" s="566" customFormat="1"/>
    <row r="20747" spans="1:3" s="566" customFormat="1"/>
    <row r="20748" spans="1:3" s="566" customFormat="1"/>
    <row r="20749" spans="1:3" s="566" customFormat="1"/>
    <row r="20750" spans="1:3" s="566" customFormat="1"/>
    <row r="20751" spans="1:3" s="566" customFormat="1"/>
    <row r="20752" spans="1:3" s="566" customFormat="1"/>
    <row r="20753" spans="1:3" s="566" customFormat="1"/>
    <row r="20754" spans="1:3" s="566" customFormat="1"/>
    <row r="20755" spans="1:3" s="566" customFormat="1"/>
    <row r="20756" spans="1:3" s="566" customFormat="1"/>
    <row r="20757" spans="1:3" s="566" customFormat="1"/>
    <row r="20758" spans="1:3" s="566" customFormat="1"/>
    <row r="20759" spans="1:3" s="566" customFormat="1"/>
    <row r="20760" spans="1:3" s="566" customFormat="1"/>
    <row r="20761" spans="1:3" s="566" customFormat="1"/>
    <row r="20762" spans="1:3" s="566" customFormat="1"/>
    <row r="20763" spans="1:3" s="566" customFormat="1"/>
    <row r="20764" spans="1:3" s="566" customFormat="1"/>
    <row r="20765" spans="1:3" s="566" customFormat="1"/>
    <row r="20766" spans="1:3" s="566" customFormat="1"/>
    <row r="20767" spans="1:3" s="566" customFormat="1"/>
    <row r="20768" spans="1:3" s="566" customFormat="1"/>
    <row r="20769" spans="1:3" s="566" customFormat="1"/>
    <row r="20770" spans="1:3" s="566" customFormat="1"/>
    <row r="20771" spans="1:3" s="566" customFormat="1"/>
    <row r="20772" spans="1:3" s="566" customFormat="1"/>
    <row r="20773" spans="1:3" s="566" customFormat="1"/>
    <row r="20774" spans="1:3" s="566" customFormat="1"/>
    <row r="20775" spans="1:3" s="566" customFormat="1"/>
    <row r="20776" spans="1:3" s="566" customFormat="1"/>
    <row r="20777" spans="1:3" s="566" customFormat="1"/>
    <row r="20778" spans="1:3" s="566" customFormat="1"/>
    <row r="20779" spans="1:3" s="566" customFormat="1"/>
    <row r="20780" spans="1:3" s="566" customFormat="1"/>
    <row r="20781" spans="1:3" s="566" customFormat="1"/>
    <row r="20782" spans="1:3" s="566" customFormat="1"/>
    <row r="20783" spans="1:3" s="566" customFormat="1"/>
    <row r="20784" spans="1:3" s="566" customFormat="1"/>
    <row r="20785" spans="1:3" s="566" customFormat="1"/>
    <row r="20786" spans="1:3" s="566" customFormat="1"/>
    <row r="20787" spans="1:3" s="566" customFormat="1"/>
    <row r="20788" spans="1:3" s="566" customFormat="1"/>
    <row r="20789" spans="1:3" s="566" customFormat="1"/>
    <row r="20790" spans="1:3" s="566" customFormat="1"/>
    <row r="20791" spans="1:3" s="566" customFormat="1"/>
    <row r="20792" spans="1:3" s="566" customFormat="1"/>
    <row r="20793" spans="1:3" s="566" customFormat="1"/>
    <row r="20794" spans="1:3" s="566" customFormat="1"/>
    <row r="20795" spans="1:3" s="566" customFormat="1"/>
    <row r="20796" spans="1:3" s="566" customFormat="1"/>
    <row r="20797" spans="1:3" s="566" customFormat="1"/>
    <row r="20798" spans="1:3" s="566" customFormat="1"/>
    <row r="20799" spans="1:3" s="566" customFormat="1"/>
    <row r="20800" spans="1:3" s="566" customFormat="1"/>
    <row r="20801" spans="1:3" s="566" customFormat="1"/>
    <row r="20802" spans="1:3" s="566" customFormat="1"/>
    <row r="20803" spans="1:3" s="566" customFormat="1"/>
    <row r="20804" spans="1:3" s="566" customFormat="1"/>
    <row r="20805" spans="1:3" s="566" customFormat="1"/>
    <row r="20806" spans="1:3" s="566" customFormat="1"/>
    <row r="20807" spans="1:3" s="566" customFormat="1"/>
    <row r="20808" spans="1:3" s="566" customFormat="1"/>
    <row r="20809" spans="1:3" s="566" customFormat="1"/>
    <row r="20810" spans="1:3" s="566" customFormat="1"/>
    <row r="20811" spans="1:3" s="566" customFormat="1"/>
    <row r="20812" spans="1:3" s="566" customFormat="1"/>
    <row r="20813" spans="1:3" s="566" customFormat="1"/>
    <row r="20814" spans="1:3" s="566" customFormat="1"/>
    <row r="20815" spans="1:3" s="566" customFormat="1"/>
    <row r="20816" spans="1:3" s="566" customFormat="1"/>
    <row r="20817" spans="1:3" s="566" customFormat="1"/>
    <row r="20818" spans="1:3" s="566" customFormat="1"/>
    <row r="20819" spans="1:3" s="566" customFormat="1"/>
    <row r="20820" spans="1:3" s="566" customFormat="1"/>
    <row r="20821" spans="1:3" s="566" customFormat="1"/>
    <row r="20822" spans="1:3" s="566" customFormat="1"/>
    <row r="20823" spans="1:3" s="566" customFormat="1"/>
    <row r="20824" spans="1:3" s="566" customFormat="1"/>
    <row r="20825" spans="1:3" s="566" customFormat="1"/>
    <row r="20826" spans="1:3" s="566" customFormat="1"/>
    <row r="20827" spans="1:3" s="566" customFormat="1"/>
    <row r="20828" spans="1:3" s="566" customFormat="1"/>
    <row r="20829" spans="1:3" s="566" customFormat="1"/>
    <row r="20830" spans="1:3" s="566" customFormat="1"/>
    <row r="20831" spans="1:3" s="566" customFormat="1"/>
    <row r="20832" spans="1:3" s="566" customFormat="1"/>
    <row r="20833" spans="1:3" s="566" customFormat="1"/>
    <row r="20834" spans="1:3" s="566" customFormat="1"/>
    <row r="20835" spans="1:3" s="566" customFormat="1"/>
    <row r="20836" spans="1:3" s="566" customFormat="1"/>
    <row r="20837" spans="1:3" s="566" customFormat="1"/>
    <row r="20838" spans="1:3" s="566" customFormat="1"/>
    <row r="20839" spans="1:3" s="566" customFormat="1"/>
    <row r="20840" spans="1:3" s="566" customFormat="1"/>
    <row r="20841" spans="1:3" s="566" customFormat="1"/>
    <row r="20842" spans="1:3" s="566" customFormat="1"/>
    <row r="20843" spans="1:3" s="566" customFormat="1"/>
    <row r="20844" spans="1:3" s="566" customFormat="1"/>
    <row r="20845" spans="1:3" s="566" customFormat="1"/>
    <row r="20846" spans="1:3" s="566" customFormat="1"/>
    <row r="20847" spans="1:3" s="566" customFormat="1"/>
    <row r="20848" spans="1:3" s="566" customFormat="1"/>
    <row r="20849" spans="1:3" s="566" customFormat="1"/>
    <row r="20850" spans="1:3" s="566" customFormat="1"/>
    <row r="20851" spans="1:3" s="566" customFormat="1"/>
    <row r="20852" spans="1:3" s="566" customFormat="1"/>
    <row r="20853" spans="1:3" s="566" customFormat="1"/>
    <row r="20854" spans="1:3" s="566" customFormat="1"/>
    <row r="20855" spans="1:3" s="566" customFormat="1"/>
    <row r="20856" spans="1:3" s="566" customFormat="1"/>
    <row r="20857" spans="1:3" s="566" customFormat="1"/>
    <row r="20858" spans="1:3" s="566" customFormat="1"/>
    <row r="20859" spans="1:3" s="566" customFormat="1"/>
    <row r="20860" spans="1:3" s="566" customFormat="1"/>
    <row r="20861" spans="1:3" s="566" customFormat="1"/>
    <row r="20862" spans="1:3" s="566" customFormat="1"/>
    <row r="20863" spans="1:3" s="566" customFormat="1"/>
    <row r="20864" spans="1:3" s="566" customFormat="1"/>
    <row r="20865" spans="1:3" s="566" customFormat="1"/>
    <row r="20866" spans="1:3" s="566" customFormat="1"/>
    <row r="20867" spans="1:3" s="566" customFormat="1"/>
    <row r="20868" spans="1:3" s="566" customFormat="1"/>
    <row r="20869" spans="1:3" s="566" customFormat="1"/>
    <row r="20870" spans="1:3" s="566" customFormat="1"/>
    <row r="20871" spans="1:3" s="566" customFormat="1"/>
    <row r="20872" spans="1:3" s="566" customFormat="1"/>
    <row r="20873" spans="1:3" s="566" customFormat="1"/>
    <row r="20874" spans="1:3" s="566" customFormat="1"/>
    <row r="20875" spans="1:3" s="566" customFormat="1"/>
    <row r="20876" spans="1:3" s="566" customFormat="1"/>
    <row r="20877" spans="1:3" s="566" customFormat="1"/>
    <row r="20878" spans="1:3" s="566" customFormat="1"/>
    <row r="20879" spans="1:3" s="566" customFormat="1"/>
    <row r="20880" spans="1:3" s="566" customFormat="1"/>
    <row r="20881" spans="1:3" s="566" customFormat="1"/>
    <row r="20882" spans="1:3" s="566" customFormat="1"/>
    <row r="20883" spans="1:3" s="566" customFormat="1"/>
    <row r="20884" spans="1:3" s="566" customFormat="1"/>
    <row r="20885" spans="1:3" s="566" customFormat="1"/>
    <row r="20886" spans="1:3" s="566" customFormat="1"/>
    <row r="20887" spans="1:3" s="566" customFormat="1"/>
    <row r="20888" spans="1:3" s="566" customFormat="1"/>
    <row r="20889" spans="1:3" s="566" customFormat="1"/>
    <row r="20890" spans="1:3" s="566" customFormat="1"/>
    <row r="20891" spans="1:3" s="566" customFormat="1"/>
    <row r="20892" spans="1:3" s="566" customFormat="1"/>
    <row r="20893" spans="1:3" s="566" customFormat="1"/>
    <row r="20894" spans="1:3" s="566" customFormat="1"/>
    <row r="20895" spans="1:3" s="566" customFormat="1"/>
    <row r="20896" spans="1:3" s="566" customFormat="1"/>
    <row r="20897" spans="1:3" s="566" customFormat="1"/>
    <row r="20898" spans="1:3" s="566" customFormat="1"/>
    <row r="20899" spans="1:3" s="566" customFormat="1"/>
    <row r="20900" spans="1:3" s="566" customFormat="1"/>
    <row r="20901" spans="1:3" s="566" customFormat="1"/>
    <row r="20902" spans="1:3" s="566" customFormat="1"/>
    <row r="20903" spans="1:3" s="566" customFormat="1"/>
    <row r="20904" spans="1:3" s="566" customFormat="1"/>
    <row r="20905" spans="1:3" s="566" customFormat="1"/>
    <row r="20906" spans="1:3" s="566" customFormat="1"/>
    <row r="20907" spans="1:3" s="566" customFormat="1"/>
    <row r="20908" spans="1:3" s="566" customFormat="1"/>
    <row r="20909" spans="1:3" s="566" customFormat="1"/>
    <row r="20910" spans="1:3" s="566" customFormat="1"/>
    <row r="20911" spans="1:3" s="566" customFormat="1"/>
    <row r="20912" spans="1:3" s="566" customFormat="1"/>
    <row r="20913" spans="1:3" s="566" customFormat="1"/>
    <row r="20914" spans="1:3" s="566" customFormat="1"/>
    <row r="20915" spans="1:3" s="566" customFormat="1"/>
    <row r="20916" spans="1:3" s="566" customFormat="1"/>
    <row r="20917" spans="1:3" s="566" customFormat="1"/>
    <row r="20918" spans="1:3" s="566" customFormat="1"/>
    <row r="20919" spans="1:3" s="566" customFormat="1"/>
    <row r="20920" spans="1:3" s="566" customFormat="1"/>
    <row r="20921" spans="1:3" s="566" customFormat="1"/>
    <row r="20922" spans="1:3" s="566" customFormat="1"/>
    <row r="20923" spans="1:3" s="566" customFormat="1"/>
    <row r="20924" spans="1:3" s="566" customFormat="1"/>
    <row r="20925" spans="1:3" s="566" customFormat="1"/>
    <row r="20926" spans="1:3" s="566" customFormat="1"/>
    <row r="20927" spans="1:3" s="566" customFormat="1"/>
    <row r="20928" spans="1:3" s="566" customFormat="1"/>
    <row r="20929" spans="1:3" s="566" customFormat="1"/>
    <row r="20930" spans="1:3" s="566" customFormat="1"/>
    <row r="20931" spans="1:3" s="566" customFormat="1"/>
    <row r="20932" spans="1:3" s="566" customFormat="1"/>
    <row r="20933" spans="1:3" s="566" customFormat="1"/>
    <row r="20934" spans="1:3" s="566" customFormat="1"/>
    <row r="20935" spans="1:3" s="566" customFormat="1"/>
    <row r="20936" spans="1:3" s="566" customFormat="1"/>
    <row r="20937" spans="1:3" s="566" customFormat="1"/>
    <row r="20938" spans="1:3" s="566" customFormat="1"/>
    <row r="20939" spans="1:3" s="566" customFormat="1"/>
    <row r="20940" spans="1:3" s="566" customFormat="1"/>
    <row r="20941" spans="1:3" s="566" customFormat="1"/>
    <row r="20942" spans="1:3" s="566" customFormat="1"/>
    <row r="20943" spans="1:3" s="566" customFormat="1"/>
    <row r="20944" spans="1:3" s="566" customFormat="1"/>
    <row r="20945" spans="1:3" s="566" customFormat="1"/>
    <row r="20946" spans="1:3" s="566" customFormat="1"/>
    <row r="20947" spans="1:3" s="566" customFormat="1"/>
    <row r="20948" spans="1:3" s="566" customFormat="1"/>
    <row r="20949" spans="1:3" s="566" customFormat="1"/>
    <row r="20950" spans="1:3" s="566" customFormat="1"/>
    <row r="20951" spans="1:3" s="566" customFormat="1"/>
    <row r="20952" spans="1:3" s="566" customFormat="1"/>
    <row r="20953" spans="1:3" s="566" customFormat="1"/>
    <row r="20954" spans="1:3" s="566" customFormat="1"/>
    <row r="20955" spans="1:3" s="566" customFormat="1"/>
    <row r="20956" spans="1:3" s="566" customFormat="1"/>
    <row r="20957" spans="1:3" s="566" customFormat="1"/>
    <row r="20958" spans="1:3" s="566" customFormat="1"/>
    <row r="20959" spans="1:3" s="566" customFormat="1"/>
    <row r="20960" spans="1:3" s="566" customFormat="1"/>
    <row r="20961" spans="1:3" s="566" customFormat="1"/>
    <row r="20962" spans="1:3" s="566" customFormat="1"/>
    <row r="20963" spans="1:3" s="566" customFormat="1"/>
    <row r="20964" spans="1:3" s="566" customFormat="1"/>
    <row r="20965" spans="1:3" s="566" customFormat="1"/>
    <row r="20966" spans="1:3" s="566" customFormat="1"/>
    <row r="20967" spans="1:3" s="566" customFormat="1"/>
    <row r="20968" spans="1:3" s="566" customFormat="1"/>
    <row r="20969" spans="1:3" s="566" customFormat="1"/>
    <row r="20970" spans="1:3" s="566" customFormat="1"/>
    <row r="20971" spans="1:3" s="566" customFormat="1"/>
    <row r="20972" spans="1:3" s="566" customFormat="1"/>
    <row r="20973" spans="1:3" s="566" customFormat="1"/>
    <row r="20974" spans="1:3" s="566" customFormat="1"/>
    <row r="20975" spans="1:3" s="566" customFormat="1"/>
    <row r="20976" spans="1:3" s="566" customFormat="1"/>
    <row r="20977" spans="1:3" s="566" customFormat="1"/>
    <row r="20978" spans="1:3" s="566" customFormat="1"/>
    <row r="20979" spans="1:3" s="566" customFormat="1"/>
    <row r="20980" spans="1:3" s="566" customFormat="1"/>
    <row r="20981" spans="1:3" s="566" customFormat="1"/>
    <row r="20982" spans="1:3" s="566" customFormat="1"/>
    <row r="20983" spans="1:3" s="566" customFormat="1"/>
    <row r="20984" spans="1:3" s="566" customFormat="1"/>
    <row r="20985" spans="1:3" s="566" customFormat="1"/>
    <row r="20986" spans="1:3" s="566" customFormat="1"/>
    <row r="20987" spans="1:3" s="566" customFormat="1"/>
    <row r="20988" spans="1:3" s="566" customFormat="1"/>
    <row r="20989" spans="1:3" s="566" customFormat="1"/>
    <row r="20990" spans="1:3" s="566" customFormat="1"/>
    <row r="20991" spans="1:3" s="566" customFormat="1"/>
    <row r="20992" spans="1:3" s="566" customFormat="1"/>
    <row r="20993" spans="1:3" s="566" customFormat="1"/>
    <row r="20994" spans="1:3" s="566" customFormat="1"/>
    <row r="20995" spans="1:3" s="566" customFormat="1"/>
    <row r="20996" spans="1:3" s="566" customFormat="1"/>
    <row r="20997" spans="1:3" s="566" customFormat="1"/>
    <row r="20998" spans="1:3" s="566" customFormat="1"/>
    <row r="20999" spans="1:3" s="566" customFormat="1"/>
    <row r="21000" spans="1:3" s="566" customFormat="1"/>
    <row r="21001" spans="1:3" s="566" customFormat="1"/>
    <row r="21002" spans="1:3" s="566" customFormat="1"/>
    <row r="21003" spans="1:3" s="566" customFormat="1"/>
    <row r="21004" spans="1:3" s="566" customFormat="1"/>
    <row r="21005" spans="1:3" s="566" customFormat="1"/>
    <row r="21006" spans="1:3" s="566" customFormat="1"/>
    <row r="21007" spans="1:3" s="566" customFormat="1"/>
    <row r="21008" spans="1:3" s="566" customFormat="1"/>
    <row r="21009" spans="1:3" s="566" customFormat="1"/>
    <row r="21010" spans="1:3" s="566" customFormat="1"/>
    <row r="21011" spans="1:3" s="566" customFormat="1"/>
    <row r="21012" spans="1:3" s="566" customFormat="1"/>
    <row r="21013" spans="1:3" s="566" customFormat="1"/>
    <row r="21014" spans="1:3" s="566" customFormat="1"/>
    <row r="21015" spans="1:3" s="566" customFormat="1"/>
    <row r="21016" spans="1:3" s="566" customFormat="1"/>
    <row r="21017" spans="1:3" s="566" customFormat="1"/>
    <row r="21018" spans="1:3" s="566" customFormat="1"/>
    <row r="21019" spans="1:3" s="566" customFormat="1"/>
    <row r="21020" spans="1:3" s="566" customFormat="1"/>
    <row r="21021" spans="1:3" s="566" customFormat="1"/>
    <row r="21022" spans="1:3" s="566" customFormat="1"/>
    <row r="21023" spans="1:3" s="566" customFormat="1"/>
    <row r="21024" spans="1:3" s="566" customFormat="1"/>
    <row r="21025" spans="1:3" s="566" customFormat="1"/>
    <row r="21026" spans="1:3" s="566" customFormat="1"/>
    <row r="21027" spans="1:3" s="566" customFormat="1"/>
    <row r="21028" spans="1:3" s="566" customFormat="1"/>
    <row r="21029" spans="1:3" s="566" customFormat="1"/>
    <row r="21030" spans="1:3" s="566" customFormat="1"/>
    <row r="21031" spans="1:3" s="566" customFormat="1"/>
    <row r="21032" spans="1:3" s="566" customFormat="1"/>
    <row r="21033" spans="1:3" s="566" customFormat="1"/>
    <row r="21034" spans="1:3" s="566" customFormat="1"/>
    <row r="21035" spans="1:3" s="566" customFormat="1"/>
    <row r="21036" spans="1:3" s="566" customFormat="1"/>
    <row r="21037" spans="1:3" s="566" customFormat="1"/>
    <row r="21038" spans="1:3" s="566" customFormat="1"/>
    <row r="21039" spans="1:3" s="566" customFormat="1"/>
    <row r="21040" spans="1:3" s="566" customFormat="1"/>
    <row r="21041" spans="1:3" s="566" customFormat="1"/>
    <row r="21042" spans="1:3" s="566" customFormat="1"/>
    <row r="21043" spans="1:3" s="566" customFormat="1"/>
    <row r="21044" spans="1:3" s="566" customFormat="1"/>
    <row r="21045" spans="1:3" s="566" customFormat="1"/>
    <row r="21046" spans="1:3" s="566" customFormat="1"/>
    <row r="21047" spans="1:3" s="566" customFormat="1"/>
    <row r="21048" spans="1:3" s="566" customFormat="1"/>
    <row r="21049" spans="1:3" s="566" customFormat="1"/>
    <row r="21050" spans="1:3" s="566" customFormat="1"/>
    <row r="21051" spans="1:3" s="566" customFormat="1"/>
    <row r="21052" spans="1:3" s="566" customFormat="1"/>
    <row r="21053" spans="1:3" s="566" customFormat="1"/>
    <row r="21054" spans="1:3" s="566" customFormat="1"/>
    <row r="21055" spans="1:3" s="566" customFormat="1"/>
    <row r="21056" spans="1:3" s="566" customFormat="1"/>
    <row r="21057" spans="1:3" s="566" customFormat="1"/>
    <row r="21058" spans="1:3" s="566" customFormat="1"/>
    <row r="21059" spans="1:3" s="566" customFormat="1"/>
    <row r="21060" spans="1:3" s="566" customFormat="1"/>
    <row r="21061" spans="1:3" s="566" customFormat="1"/>
    <row r="21062" spans="1:3" s="566" customFormat="1"/>
    <row r="21063" spans="1:3" s="566" customFormat="1"/>
    <row r="21064" spans="1:3" s="566" customFormat="1"/>
    <row r="21065" spans="1:3" s="566" customFormat="1"/>
    <row r="21066" spans="1:3" s="566" customFormat="1"/>
    <row r="21067" spans="1:3" s="566" customFormat="1"/>
    <row r="21068" spans="1:3" s="566" customFormat="1"/>
    <row r="21069" spans="1:3" s="566" customFormat="1"/>
    <row r="21070" spans="1:3" s="566" customFormat="1"/>
    <row r="21071" spans="1:3" s="566" customFormat="1"/>
    <row r="21072" spans="1:3" s="566" customFormat="1"/>
    <row r="21073" spans="1:3" s="566" customFormat="1"/>
    <row r="21074" spans="1:3" s="566" customFormat="1"/>
    <row r="21075" spans="1:3" s="566" customFormat="1"/>
    <row r="21076" spans="1:3" s="566" customFormat="1"/>
    <row r="21077" spans="1:3" s="566" customFormat="1"/>
    <row r="21078" spans="1:3" s="566" customFormat="1"/>
    <row r="21079" spans="1:3" s="566" customFormat="1"/>
    <row r="21080" spans="1:3" s="566" customFormat="1"/>
    <row r="21081" spans="1:3" s="566" customFormat="1"/>
    <row r="21082" spans="1:3" s="566" customFormat="1"/>
    <row r="21083" spans="1:3" s="566" customFormat="1"/>
    <row r="21084" spans="1:3" s="566" customFormat="1"/>
    <row r="21085" spans="1:3" s="566" customFormat="1"/>
    <row r="21086" spans="1:3" s="566" customFormat="1"/>
    <row r="21087" spans="1:3" s="566" customFormat="1"/>
    <row r="21088" spans="1:3" s="566" customFormat="1"/>
    <row r="21089" spans="1:3" s="566" customFormat="1"/>
    <row r="21090" spans="1:3" s="566" customFormat="1"/>
    <row r="21091" spans="1:3" s="566" customFormat="1"/>
    <row r="21092" spans="1:3" s="566" customFormat="1"/>
    <row r="21093" spans="1:3" s="566" customFormat="1"/>
    <row r="21094" spans="1:3" s="566" customFormat="1"/>
    <row r="21095" spans="1:3" s="566" customFormat="1"/>
    <row r="21096" spans="1:3" s="566" customFormat="1"/>
    <row r="21097" spans="1:3" s="566" customFormat="1"/>
    <row r="21098" spans="1:3" s="566" customFormat="1"/>
    <row r="21099" spans="1:3" s="566" customFormat="1"/>
    <row r="21100" spans="1:3" s="566" customFormat="1"/>
    <row r="21101" spans="1:3" s="566" customFormat="1"/>
    <row r="21102" spans="1:3" s="566" customFormat="1"/>
    <row r="21103" spans="1:3" s="566" customFormat="1"/>
    <row r="21104" spans="1:3" s="566" customFormat="1"/>
    <row r="21105" spans="1:3" s="566" customFormat="1"/>
    <row r="21106" spans="1:3" s="566" customFormat="1"/>
    <row r="21107" spans="1:3" s="566" customFormat="1"/>
    <row r="21108" spans="1:3" s="566" customFormat="1"/>
    <row r="21109" spans="1:3" s="566" customFormat="1"/>
    <row r="21110" spans="1:3" s="566" customFormat="1"/>
    <row r="21111" spans="1:3" s="566" customFormat="1"/>
    <row r="21112" spans="1:3" s="566" customFormat="1"/>
    <row r="21113" spans="1:3" s="566" customFormat="1"/>
    <row r="21114" spans="1:3" s="566" customFormat="1"/>
    <row r="21115" spans="1:3" s="566" customFormat="1"/>
    <row r="21116" spans="1:3" s="566" customFormat="1"/>
    <row r="21117" spans="1:3" s="566" customFormat="1"/>
    <row r="21118" spans="1:3" s="566" customFormat="1"/>
    <row r="21119" spans="1:3" s="566" customFormat="1"/>
    <row r="21120" spans="1:3" s="566" customFormat="1"/>
    <row r="21121" spans="1:3" s="566" customFormat="1"/>
    <row r="21122" spans="1:3" s="566" customFormat="1"/>
    <row r="21123" spans="1:3" s="566" customFormat="1"/>
    <row r="21124" spans="1:3" s="566" customFormat="1"/>
    <row r="21125" spans="1:3" s="566" customFormat="1"/>
    <row r="21126" spans="1:3" s="566" customFormat="1"/>
    <row r="21127" spans="1:3" s="566" customFormat="1"/>
    <row r="21128" spans="1:3" s="566" customFormat="1"/>
    <row r="21129" spans="1:3" s="566" customFormat="1"/>
    <row r="21130" spans="1:3" s="566" customFormat="1"/>
    <row r="21131" spans="1:3" s="566" customFormat="1"/>
    <row r="21132" spans="1:3" s="566" customFormat="1"/>
    <row r="21133" spans="1:3" s="566" customFormat="1"/>
    <row r="21134" spans="1:3" s="566" customFormat="1"/>
    <row r="21135" spans="1:3" s="566" customFormat="1"/>
    <row r="21136" spans="1:3" s="566" customFormat="1"/>
    <row r="21137" spans="1:3" s="566" customFormat="1"/>
    <row r="21138" spans="1:3" s="566" customFormat="1"/>
    <row r="21139" spans="1:3" s="566" customFormat="1"/>
    <row r="21140" spans="1:3" s="566" customFormat="1"/>
    <row r="21141" spans="1:3" s="566" customFormat="1"/>
    <row r="21142" spans="1:3" s="566" customFormat="1"/>
    <row r="21143" spans="1:3" s="566" customFormat="1"/>
    <row r="21144" spans="1:3" s="566" customFormat="1"/>
    <row r="21145" spans="1:3" s="566" customFormat="1"/>
    <row r="21146" spans="1:3" s="566" customFormat="1"/>
    <row r="21147" spans="1:3" s="566" customFormat="1"/>
    <row r="21148" spans="1:3" s="566" customFormat="1"/>
    <row r="21149" spans="1:3" s="566" customFormat="1"/>
    <row r="21150" spans="1:3" s="566" customFormat="1"/>
    <row r="21151" spans="1:3" s="566" customFormat="1"/>
    <row r="21152" spans="1:3" s="566" customFormat="1"/>
    <row r="21153" spans="1:3" s="566" customFormat="1"/>
    <row r="21154" spans="1:3" s="566" customFormat="1"/>
    <row r="21155" spans="1:3" s="566" customFormat="1"/>
    <row r="21156" spans="1:3" s="566" customFormat="1"/>
    <row r="21157" spans="1:3" s="566" customFormat="1"/>
    <row r="21158" spans="1:3" s="566" customFormat="1"/>
    <row r="21159" spans="1:3" s="566" customFormat="1"/>
    <row r="21160" spans="1:3" s="566" customFormat="1"/>
    <row r="21161" spans="1:3" s="566" customFormat="1"/>
    <row r="21162" spans="1:3" s="566" customFormat="1"/>
    <row r="21163" spans="1:3" s="566" customFormat="1"/>
    <row r="21164" spans="1:3" s="566" customFormat="1"/>
    <row r="21165" spans="1:3" s="566" customFormat="1"/>
    <row r="21166" spans="1:3" s="566" customFormat="1"/>
    <row r="21167" spans="1:3" s="566" customFormat="1"/>
    <row r="21168" spans="1:3" s="566" customFormat="1"/>
    <row r="21169" spans="1:3" s="566" customFormat="1"/>
    <row r="21170" spans="1:3" s="566" customFormat="1"/>
    <row r="21171" spans="1:3" s="566" customFormat="1"/>
    <row r="21172" spans="1:3" s="566" customFormat="1"/>
    <row r="21173" spans="1:3" s="566" customFormat="1"/>
    <row r="21174" spans="1:3" s="566" customFormat="1"/>
    <row r="21175" spans="1:3" s="566" customFormat="1"/>
    <row r="21176" spans="1:3" s="566" customFormat="1"/>
    <row r="21177" spans="1:3" s="566" customFormat="1"/>
    <row r="21178" spans="1:3" s="566" customFormat="1"/>
    <row r="21179" spans="1:3" s="566" customFormat="1"/>
    <row r="21180" spans="1:3" s="566" customFormat="1"/>
    <row r="21181" spans="1:3" s="566" customFormat="1"/>
    <row r="21182" spans="1:3" s="566" customFormat="1"/>
    <row r="21183" spans="1:3" s="566" customFormat="1"/>
    <row r="21184" spans="1:3" s="566" customFormat="1"/>
    <row r="21185" spans="1:3" s="566" customFormat="1"/>
    <row r="21186" spans="1:3" s="566" customFormat="1"/>
    <row r="21187" spans="1:3" s="566" customFormat="1"/>
    <row r="21188" spans="1:3" s="566" customFormat="1"/>
    <row r="21189" spans="1:3" s="566" customFormat="1"/>
    <row r="21190" spans="1:3" s="566" customFormat="1"/>
    <row r="21191" spans="1:3" s="566" customFormat="1"/>
    <row r="21192" spans="1:3" s="566" customFormat="1"/>
    <row r="21193" spans="1:3" s="566" customFormat="1"/>
    <row r="21194" spans="1:3" s="566" customFormat="1"/>
    <row r="21195" spans="1:3" s="566" customFormat="1"/>
    <row r="21196" spans="1:3" s="566" customFormat="1"/>
    <row r="21197" spans="1:3" s="566" customFormat="1"/>
    <row r="21198" spans="1:3" s="566" customFormat="1"/>
    <row r="21199" spans="1:3" s="566" customFormat="1"/>
    <row r="21200" spans="1:3" s="566" customFormat="1"/>
    <row r="21201" spans="1:3" s="566" customFormat="1"/>
    <row r="21202" spans="1:3" s="566" customFormat="1"/>
    <row r="21203" spans="1:3" s="566" customFormat="1"/>
    <row r="21204" spans="1:3" s="566" customFormat="1"/>
    <row r="21205" spans="1:3" s="566" customFormat="1"/>
    <row r="21206" spans="1:3" s="566" customFormat="1"/>
    <row r="21207" spans="1:3" s="566" customFormat="1"/>
    <row r="21208" spans="1:3" s="566" customFormat="1"/>
    <row r="21209" spans="1:3" s="566" customFormat="1"/>
    <row r="21210" spans="1:3" s="566" customFormat="1"/>
    <row r="21211" spans="1:3" s="566" customFormat="1"/>
    <row r="21212" spans="1:3" s="566" customFormat="1"/>
    <row r="21213" spans="1:3" s="566" customFormat="1"/>
    <row r="21214" spans="1:3" s="566" customFormat="1"/>
    <row r="21215" spans="1:3" s="566" customFormat="1"/>
    <row r="21216" spans="1:3" s="566" customFormat="1"/>
    <row r="21217" spans="1:3" s="566" customFormat="1"/>
    <row r="21218" spans="1:3" s="566" customFormat="1"/>
    <row r="21219" spans="1:3" s="566" customFormat="1"/>
    <row r="21220" spans="1:3" s="566" customFormat="1"/>
    <row r="21221" spans="1:3" s="566" customFormat="1"/>
    <row r="21222" spans="1:3" s="566" customFormat="1"/>
    <row r="21223" spans="1:3" s="566" customFormat="1"/>
    <row r="21224" spans="1:3" s="566" customFormat="1"/>
    <row r="21225" spans="1:3" s="566" customFormat="1"/>
    <row r="21226" spans="1:3" s="566" customFormat="1"/>
    <row r="21227" spans="1:3" s="566" customFormat="1"/>
    <row r="21228" spans="1:3" s="566" customFormat="1"/>
    <row r="21229" spans="1:3" s="566" customFormat="1"/>
    <row r="21230" spans="1:3" s="566" customFormat="1"/>
    <row r="21231" spans="1:3" s="566" customFormat="1"/>
    <row r="21232" spans="1:3" s="566" customFormat="1"/>
    <row r="21233" spans="1:3" s="566" customFormat="1"/>
    <row r="21234" spans="1:3" s="566" customFormat="1"/>
    <row r="21235" spans="1:3" s="566" customFormat="1"/>
    <row r="21236" spans="1:3" s="566" customFormat="1"/>
    <row r="21237" spans="1:3" s="566" customFormat="1"/>
    <row r="21238" spans="1:3" s="566" customFormat="1"/>
    <row r="21239" spans="1:3" s="566" customFormat="1"/>
    <row r="21240" spans="1:3" s="566" customFormat="1"/>
    <row r="21241" spans="1:3" s="566" customFormat="1"/>
    <row r="21242" spans="1:3" s="566" customFormat="1"/>
    <row r="21243" spans="1:3" s="566" customFormat="1"/>
    <row r="21244" spans="1:3" s="566" customFormat="1"/>
    <row r="21245" spans="1:3" s="566" customFormat="1"/>
    <row r="21246" spans="1:3" s="566" customFormat="1"/>
    <row r="21247" spans="1:3" s="566" customFormat="1"/>
    <row r="21248" spans="1:3" s="566" customFormat="1"/>
    <row r="21249" spans="1:3" s="566" customFormat="1"/>
    <row r="21250" spans="1:3" s="566" customFormat="1"/>
    <row r="21251" spans="1:3" s="566" customFormat="1"/>
    <row r="21252" spans="1:3" s="566" customFormat="1"/>
    <row r="21253" spans="1:3" s="566" customFormat="1"/>
    <row r="21254" spans="1:3" s="566" customFormat="1"/>
    <row r="21255" spans="1:3" s="566" customFormat="1"/>
    <row r="21256" spans="1:3" s="566" customFormat="1"/>
    <row r="21257" spans="1:3" s="566" customFormat="1"/>
    <row r="21258" spans="1:3" s="566" customFormat="1"/>
    <row r="21259" spans="1:3" s="566" customFormat="1"/>
    <row r="21260" spans="1:3" s="566" customFormat="1"/>
    <row r="21261" spans="1:3" s="566" customFormat="1"/>
    <row r="21262" spans="1:3" s="566" customFormat="1"/>
    <row r="21263" spans="1:3" s="566" customFormat="1"/>
    <row r="21264" spans="1:3" s="566" customFormat="1"/>
    <row r="21265" spans="1:3" s="566" customFormat="1"/>
    <row r="21266" spans="1:3" s="566" customFormat="1"/>
    <row r="21267" spans="1:3" s="566" customFormat="1"/>
    <row r="21268" spans="1:3" s="566" customFormat="1"/>
    <row r="21269" spans="1:3" s="566" customFormat="1"/>
    <row r="21270" spans="1:3" s="566" customFormat="1"/>
    <row r="21271" spans="1:3" s="566" customFormat="1"/>
    <row r="21272" spans="1:3" s="566" customFormat="1"/>
    <row r="21273" spans="1:3" s="566" customFormat="1"/>
    <row r="21274" spans="1:3" s="566" customFormat="1"/>
    <row r="21275" spans="1:3" s="566" customFormat="1"/>
    <row r="21276" spans="1:3" s="566" customFormat="1"/>
    <row r="21277" spans="1:3" s="566" customFormat="1"/>
    <row r="21278" spans="1:3" s="566" customFormat="1"/>
    <row r="21279" spans="1:3" s="566" customFormat="1"/>
    <row r="21280" spans="1:3" s="566" customFormat="1"/>
    <row r="21281" spans="1:3" s="566" customFormat="1"/>
    <row r="21282" spans="1:3" s="566" customFormat="1"/>
    <row r="21283" spans="1:3" s="566" customFormat="1"/>
    <row r="21284" spans="1:3" s="566" customFormat="1"/>
    <row r="21285" spans="1:3" s="566" customFormat="1"/>
    <row r="21286" spans="1:3" s="566" customFormat="1"/>
    <row r="21287" spans="1:3" s="566" customFormat="1"/>
    <row r="21288" spans="1:3" s="566" customFormat="1"/>
    <row r="21289" spans="1:3" s="566" customFormat="1"/>
    <row r="21290" spans="1:3" s="566" customFormat="1"/>
    <row r="21291" spans="1:3" s="566" customFormat="1"/>
    <row r="21292" spans="1:3" s="566" customFormat="1"/>
    <row r="21293" spans="1:3" s="566" customFormat="1"/>
    <row r="21294" spans="1:3" s="566" customFormat="1"/>
    <row r="21295" spans="1:3" s="566" customFormat="1"/>
    <row r="21296" spans="1:3" s="566" customFormat="1"/>
    <row r="21297" spans="1:3" s="566" customFormat="1"/>
    <row r="21298" spans="1:3" s="566" customFormat="1"/>
    <row r="21299" spans="1:3" s="566" customFormat="1"/>
    <row r="21300" spans="1:3" s="566" customFormat="1"/>
    <row r="21301" spans="1:3" s="566" customFormat="1"/>
    <row r="21302" spans="1:3" s="566" customFormat="1"/>
    <row r="21303" spans="1:3" s="566" customFormat="1"/>
    <row r="21304" spans="1:3" s="566" customFormat="1"/>
    <row r="21305" spans="1:3" s="566" customFormat="1"/>
    <row r="21306" spans="1:3" s="566" customFormat="1"/>
    <row r="21307" spans="1:3" s="566" customFormat="1"/>
    <row r="21308" spans="1:3" s="566" customFormat="1"/>
    <row r="21309" spans="1:3" s="566" customFormat="1"/>
    <row r="21310" spans="1:3" s="566" customFormat="1"/>
    <row r="21311" spans="1:3" s="566" customFormat="1"/>
    <row r="21312" spans="1:3" s="566" customFormat="1"/>
    <row r="21313" spans="1:3" s="566" customFormat="1"/>
    <row r="21314" spans="1:3" s="566" customFormat="1"/>
    <row r="21315" spans="1:3" s="566" customFormat="1"/>
    <row r="21316" spans="1:3" s="566" customFormat="1"/>
    <row r="21317" spans="1:3" s="566" customFormat="1"/>
    <row r="21318" spans="1:3" s="566" customFormat="1"/>
    <row r="21319" spans="1:3" s="566" customFormat="1"/>
    <row r="21320" spans="1:3" s="566" customFormat="1"/>
    <row r="21321" spans="1:3" s="566" customFormat="1"/>
    <row r="21322" spans="1:3" s="566" customFormat="1"/>
    <row r="21323" spans="1:3" s="566" customFormat="1"/>
    <row r="21324" spans="1:3" s="566" customFormat="1"/>
    <row r="21325" spans="1:3" s="566" customFormat="1"/>
    <row r="21326" spans="1:3" s="566" customFormat="1"/>
    <row r="21327" spans="1:3" s="566" customFormat="1"/>
    <row r="21328" spans="1:3" s="566" customFormat="1"/>
    <row r="21329" spans="1:3" s="566" customFormat="1"/>
    <row r="21330" spans="1:3" s="566" customFormat="1"/>
    <row r="21331" spans="1:3" s="566" customFormat="1"/>
    <row r="21332" spans="1:3" s="566" customFormat="1"/>
    <row r="21333" spans="1:3" s="566" customFormat="1"/>
    <row r="21334" spans="1:3" s="566" customFormat="1"/>
    <row r="21335" spans="1:3" s="566" customFormat="1"/>
    <row r="21336" spans="1:3" s="566" customFormat="1"/>
    <row r="21337" spans="1:3" s="566" customFormat="1"/>
    <row r="21338" spans="1:3" s="566" customFormat="1"/>
    <row r="21339" spans="1:3" s="566" customFormat="1"/>
    <row r="21340" spans="1:3" s="566" customFormat="1"/>
    <row r="21341" spans="1:3" s="566" customFormat="1"/>
    <row r="21342" spans="1:3" s="566" customFormat="1"/>
    <row r="21343" spans="1:3" s="566" customFormat="1"/>
    <row r="21344" spans="1:3" s="566" customFormat="1"/>
    <row r="21345" spans="1:3" s="566" customFormat="1"/>
    <row r="21346" spans="1:3" s="566" customFormat="1"/>
    <row r="21347" spans="1:3" s="566" customFormat="1"/>
    <row r="21348" spans="1:3" s="566" customFormat="1"/>
    <row r="21349" spans="1:3" s="566" customFormat="1"/>
    <row r="21350" spans="1:3" s="566" customFormat="1"/>
    <row r="21351" spans="1:3" s="566" customFormat="1"/>
    <row r="21352" spans="1:3" s="566" customFormat="1"/>
    <row r="21353" spans="1:3" s="566" customFormat="1"/>
    <row r="21354" spans="1:3" s="566" customFormat="1"/>
    <row r="21355" spans="1:3" s="566" customFormat="1"/>
    <row r="21356" spans="1:3" s="566" customFormat="1"/>
    <row r="21357" spans="1:3" s="566" customFormat="1"/>
    <row r="21358" spans="1:3" s="566" customFormat="1"/>
    <row r="21359" spans="1:3" s="566" customFormat="1"/>
    <row r="21360" spans="1:3" s="566" customFormat="1"/>
    <row r="21361" spans="1:3" s="566" customFormat="1"/>
    <row r="21362" spans="1:3" s="566" customFormat="1"/>
    <row r="21363" spans="1:3" s="566" customFormat="1"/>
    <row r="21364" spans="1:3" s="566" customFormat="1"/>
    <row r="21365" spans="1:3" s="566" customFormat="1"/>
    <row r="21366" spans="1:3" s="566" customFormat="1"/>
    <row r="21367" spans="1:3" s="566" customFormat="1"/>
    <row r="21368" spans="1:3" s="566" customFormat="1"/>
    <row r="21369" spans="1:3" s="566" customFormat="1"/>
    <row r="21370" spans="1:3" s="566" customFormat="1"/>
    <row r="21371" spans="1:3" s="566" customFormat="1"/>
    <row r="21372" spans="1:3" s="566" customFormat="1"/>
    <row r="21373" spans="1:3" s="566" customFormat="1"/>
    <row r="21374" spans="1:3" s="566" customFormat="1"/>
    <row r="21375" spans="1:3" s="566" customFormat="1"/>
    <row r="21376" spans="1:3" s="566" customFormat="1"/>
    <row r="21377" spans="1:3" s="566" customFormat="1"/>
    <row r="21378" spans="1:3" s="566" customFormat="1"/>
    <row r="21379" spans="1:3" s="566" customFormat="1"/>
    <row r="21380" spans="1:3" s="566" customFormat="1"/>
    <row r="21381" spans="1:3" s="566" customFormat="1"/>
    <row r="21382" spans="1:3" s="566" customFormat="1"/>
    <row r="21383" spans="1:3" s="566" customFormat="1"/>
    <row r="21384" spans="1:3" s="566" customFormat="1"/>
    <row r="21385" spans="1:3" s="566" customFormat="1"/>
    <row r="21386" spans="1:3" s="566" customFormat="1"/>
    <row r="21387" spans="1:3" s="566" customFormat="1"/>
    <row r="21388" spans="1:3" s="566" customFormat="1"/>
    <row r="21389" spans="1:3" s="566" customFormat="1"/>
    <row r="21390" spans="1:3" s="566" customFormat="1"/>
    <row r="21391" spans="1:3" s="566" customFormat="1"/>
    <row r="21392" spans="1:3" s="566" customFormat="1"/>
    <row r="21393" spans="1:3" s="566" customFormat="1"/>
    <row r="21394" spans="1:3" s="566" customFormat="1"/>
    <row r="21395" spans="1:3" s="566" customFormat="1"/>
    <row r="21396" spans="1:3" s="566" customFormat="1"/>
    <row r="21397" spans="1:3" s="566" customFormat="1"/>
    <row r="21398" spans="1:3" s="566" customFormat="1"/>
    <row r="21399" spans="1:3" s="566" customFormat="1"/>
    <row r="21400" spans="1:3" s="566" customFormat="1"/>
    <row r="21401" spans="1:3" s="566" customFormat="1"/>
    <row r="21402" spans="1:3" s="566" customFormat="1"/>
    <row r="21403" spans="1:3" s="566" customFormat="1"/>
    <row r="21404" spans="1:3" s="566" customFormat="1"/>
    <row r="21405" spans="1:3" s="566" customFormat="1"/>
    <row r="21406" spans="1:3" s="566" customFormat="1"/>
    <row r="21407" spans="1:3" s="566" customFormat="1"/>
    <row r="21408" spans="1:3" s="566" customFormat="1"/>
    <row r="21409" spans="1:3" s="566" customFormat="1"/>
    <row r="21410" spans="1:3" s="566" customFormat="1"/>
    <row r="21411" spans="1:3" s="566" customFormat="1"/>
    <row r="21412" spans="1:3" s="566" customFormat="1"/>
    <row r="21413" spans="1:3" s="566" customFormat="1"/>
    <row r="21414" spans="1:3" s="566" customFormat="1"/>
    <row r="21415" spans="1:3" s="566" customFormat="1"/>
    <row r="21416" spans="1:3" s="566" customFormat="1"/>
    <row r="21417" spans="1:3" s="566" customFormat="1"/>
    <row r="21418" spans="1:3" s="566" customFormat="1"/>
    <row r="21419" spans="1:3" s="566" customFormat="1"/>
    <row r="21420" spans="1:3" s="566" customFormat="1"/>
    <row r="21421" spans="1:3" s="566" customFormat="1"/>
    <row r="21422" spans="1:3" s="566" customFormat="1"/>
    <row r="21423" spans="1:3" s="566" customFormat="1"/>
    <row r="21424" spans="1:3" s="566" customFormat="1"/>
    <row r="21425" spans="1:3" s="566" customFormat="1"/>
    <row r="21426" spans="1:3" s="566" customFormat="1"/>
    <row r="21427" spans="1:3" s="566" customFormat="1"/>
    <row r="21428" spans="1:3" s="566" customFormat="1"/>
    <row r="21429" spans="1:3" s="566" customFormat="1"/>
    <row r="21430" spans="1:3" s="566" customFormat="1"/>
    <row r="21431" spans="1:3" s="566" customFormat="1"/>
    <row r="21432" spans="1:3" s="566" customFormat="1"/>
    <row r="21433" spans="1:3" s="566" customFormat="1"/>
    <row r="21434" spans="1:3" s="566" customFormat="1"/>
    <row r="21435" spans="1:3" s="566" customFormat="1"/>
    <row r="21436" spans="1:3" s="566" customFormat="1"/>
    <row r="21437" spans="1:3" s="566" customFormat="1"/>
    <row r="21438" spans="1:3" s="566" customFormat="1"/>
    <row r="21439" spans="1:3" s="566" customFormat="1"/>
    <row r="21440" spans="1:3" s="566" customFormat="1"/>
    <row r="21441" spans="1:3" s="566" customFormat="1"/>
    <row r="21442" spans="1:3" s="566" customFormat="1"/>
    <row r="21443" spans="1:3" s="566" customFormat="1"/>
    <row r="21444" spans="1:3" s="566" customFormat="1"/>
    <row r="21445" spans="1:3" s="566" customFormat="1"/>
    <row r="21446" spans="1:3" s="566" customFormat="1"/>
    <row r="21447" spans="1:3" s="566" customFormat="1"/>
    <row r="21448" spans="1:3" s="566" customFormat="1"/>
    <row r="21449" spans="1:3" s="566" customFormat="1"/>
    <row r="21450" spans="1:3" s="566" customFormat="1"/>
    <row r="21451" spans="1:3" s="566" customFormat="1"/>
    <row r="21452" spans="1:3" s="566" customFormat="1"/>
    <row r="21453" spans="1:3" s="566" customFormat="1"/>
    <row r="21454" spans="1:3" s="566" customFormat="1"/>
    <row r="21455" spans="1:3" s="566" customFormat="1"/>
    <row r="21456" spans="1:3" s="566" customFormat="1"/>
    <row r="21457" spans="1:3" s="566" customFormat="1"/>
    <row r="21458" spans="1:3" s="566" customFormat="1"/>
    <row r="21459" spans="1:3" s="566" customFormat="1"/>
    <row r="21460" spans="1:3" s="566" customFormat="1"/>
    <row r="21461" spans="1:3" s="566" customFormat="1"/>
    <row r="21462" spans="1:3" s="566" customFormat="1"/>
    <row r="21463" spans="1:3" s="566" customFormat="1"/>
    <row r="21464" spans="1:3" s="566" customFormat="1"/>
    <row r="21465" spans="1:3" s="566" customFormat="1"/>
    <row r="21466" spans="1:3" s="566" customFormat="1"/>
    <row r="21467" spans="1:3" s="566" customFormat="1"/>
    <row r="21468" spans="1:3" s="566" customFormat="1"/>
    <row r="21469" spans="1:3" s="566" customFormat="1"/>
    <row r="21470" spans="1:3" s="566" customFormat="1"/>
    <row r="21471" spans="1:3" s="566" customFormat="1"/>
    <row r="21472" spans="1:3" s="566" customFormat="1"/>
    <row r="21473" spans="1:3" s="566" customFormat="1"/>
    <row r="21474" spans="1:3" s="566" customFormat="1"/>
    <row r="21475" spans="1:3" s="566" customFormat="1"/>
    <row r="21476" spans="1:3" s="566" customFormat="1"/>
    <row r="21477" spans="1:3" s="566" customFormat="1"/>
    <row r="21478" spans="1:3" s="566" customFormat="1"/>
    <row r="21479" spans="1:3" s="566" customFormat="1"/>
    <row r="21480" spans="1:3" s="566" customFormat="1"/>
    <row r="21481" spans="1:3" s="566" customFormat="1"/>
    <row r="21482" spans="1:3" s="566" customFormat="1"/>
    <row r="21483" spans="1:3" s="566" customFormat="1"/>
    <row r="21484" spans="1:3" s="566" customFormat="1"/>
    <row r="21485" spans="1:3" s="566" customFormat="1"/>
    <row r="21486" spans="1:3" s="566" customFormat="1"/>
    <row r="21487" spans="1:3" s="566" customFormat="1"/>
    <row r="21488" spans="1:3" s="566" customFormat="1"/>
    <row r="21489" spans="1:3" s="566" customFormat="1"/>
    <row r="21490" spans="1:3" s="566" customFormat="1"/>
    <row r="21491" spans="1:3" s="566" customFormat="1"/>
    <row r="21492" spans="1:3" s="566" customFormat="1"/>
    <row r="21493" spans="1:3" s="566" customFormat="1"/>
    <row r="21494" spans="1:3" s="566" customFormat="1"/>
    <row r="21495" spans="1:3" s="566" customFormat="1"/>
    <row r="21496" spans="1:3" s="566" customFormat="1"/>
    <row r="21497" spans="1:3" s="566" customFormat="1"/>
    <row r="21498" spans="1:3" s="566" customFormat="1"/>
    <row r="21499" spans="1:3" s="566" customFormat="1"/>
    <row r="21500" spans="1:3" s="566" customFormat="1"/>
    <row r="21501" spans="1:3" s="566" customFormat="1"/>
    <row r="21502" spans="1:3" s="566" customFormat="1"/>
    <row r="21503" spans="1:3" s="566" customFormat="1"/>
    <row r="21504" spans="1:3" s="566" customFormat="1"/>
    <row r="21505" spans="1:3" s="566" customFormat="1"/>
    <row r="21506" spans="1:3" s="566" customFormat="1"/>
    <row r="21507" spans="1:3" s="566" customFormat="1"/>
    <row r="21508" spans="1:3" s="566" customFormat="1"/>
    <row r="21509" spans="1:3" s="566" customFormat="1"/>
    <row r="21510" spans="1:3" s="566" customFormat="1"/>
    <row r="21511" spans="1:3" s="566" customFormat="1"/>
    <row r="21512" spans="1:3" s="566" customFormat="1"/>
    <row r="21513" spans="1:3" s="566" customFormat="1"/>
    <row r="21514" spans="1:3" s="566" customFormat="1"/>
    <row r="21515" spans="1:3" s="566" customFormat="1"/>
    <row r="21516" spans="1:3" s="566" customFormat="1"/>
    <row r="21517" spans="1:3" s="566" customFormat="1"/>
    <row r="21518" spans="1:3" s="566" customFormat="1"/>
    <row r="21519" spans="1:3" s="566" customFormat="1"/>
    <row r="21520" spans="1:3" s="566" customFormat="1"/>
    <row r="21521" spans="1:3" s="566" customFormat="1"/>
    <row r="21522" spans="1:3" s="566" customFormat="1"/>
    <row r="21523" spans="1:3" s="566" customFormat="1"/>
    <row r="21524" spans="1:3" s="566" customFormat="1"/>
    <row r="21525" spans="1:3" s="566" customFormat="1"/>
    <row r="21526" spans="1:3" s="566" customFormat="1"/>
    <row r="21527" spans="1:3" s="566" customFormat="1"/>
    <row r="21528" spans="1:3" s="566" customFormat="1"/>
    <row r="21529" spans="1:3" s="566" customFormat="1"/>
    <row r="21530" spans="1:3" s="566" customFormat="1"/>
    <row r="21531" spans="1:3" s="566" customFormat="1"/>
    <row r="21532" spans="1:3" s="566" customFormat="1"/>
    <row r="21533" spans="1:3" s="566" customFormat="1"/>
    <row r="21534" spans="1:3" s="566" customFormat="1"/>
    <row r="21535" spans="1:3" s="566" customFormat="1"/>
    <row r="21536" spans="1:3" s="566" customFormat="1"/>
    <row r="21537" spans="1:3" s="566" customFormat="1"/>
    <row r="21538" spans="1:3" s="566" customFormat="1"/>
    <row r="21539" spans="1:3" s="566" customFormat="1"/>
    <row r="21540" spans="1:3" s="566" customFormat="1"/>
    <row r="21541" spans="1:3" s="566" customFormat="1"/>
    <row r="21542" spans="1:3" s="566" customFormat="1"/>
    <row r="21543" spans="1:3" s="566" customFormat="1"/>
    <row r="21544" spans="1:3" s="566" customFormat="1"/>
    <row r="21545" spans="1:3" s="566" customFormat="1"/>
    <row r="21546" spans="1:3" s="566" customFormat="1"/>
    <row r="21547" spans="1:3" s="566" customFormat="1"/>
    <row r="21548" spans="1:3" s="566" customFormat="1"/>
    <row r="21549" spans="1:3" s="566" customFormat="1"/>
    <row r="21550" spans="1:3" s="566" customFormat="1"/>
    <row r="21551" spans="1:3" s="566" customFormat="1"/>
    <row r="21552" spans="1:3" s="566" customFormat="1"/>
    <row r="21553" spans="1:3" s="566" customFormat="1"/>
    <row r="21554" spans="1:3" s="566" customFormat="1"/>
    <row r="21555" spans="1:3" s="566" customFormat="1"/>
    <row r="21556" spans="1:3" s="566" customFormat="1"/>
    <row r="21557" spans="1:3" s="566" customFormat="1"/>
    <row r="21558" spans="1:3" s="566" customFormat="1"/>
    <row r="21559" spans="1:3" s="566" customFormat="1"/>
    <row r="21560" spans="1:3" s="566" customFormat="1"/>
    <row r="21561" spans="1:3" s="566" customFormat="1"/>
    <row r="21562" spans="1:3" s="566" customFormat="1"/>
    <row r="21563" spans="1:3" s="566" customFormat="1"/>
    <row r="21564" spans="1:3" s="566" customFormat="1"/>
    <row r="21565" spans="1:3" s="566" customFormat="1"/>
    <row r="21566" spans="1:3" s="566" customFormat="1"/>
    <row r="21567" spans="1:3" s="566" customFormat="1"/>
    <row r="21568" spans="1:3" s="566" customFormat="1"/>
    <row r="21569" spans="1:3" s="566" customFormat="1"/>
    <row r="21570" spans="1:3" s="566" customFormat="1"/>
    <row r="21571" spans="1:3" s="566" customFormat="1"/>
    <row r="21572" spans="1:3" s="566" customFormat="1"/>
    <row r="21573" spans="1:3" s="566" customFormat="1"/>
    <row r="21574" spans="1:3" s="566" customFormat="1"/>
    <row r="21575" spans="1:3" s="566" customFormat="1"/>
    <row r="21576" spans="1:3" s="566" customFormat="1"/>
    <row r="21577" spans="1:3" s="566" customFormat="1"/>
    <row r="21578" spans="1:3" s="566" customFormat="1"/>
    <row r="21579" spans="1:3" s="566" customFormat="1"/>
    <row r="21580" spans="1:3" s="566" customFormat="1"/>
    <row r="21581" spans="1:3" s="566" customFormat="1"/>
    <row r="21582" spans="1:3" s="566" customFormat="1"/>
    <row r="21583" spans="1:3" s="566" customFormat="1"/>
    <row r="21584" spans="1:3" s="566" customFormat="1"/>
    <row r="21585" spans="1:3" s="566" customFormat="1"/>
    <row r="21586" spans="1:3" s="566" customFormat="1"/>
    <row r="21587" spans="1:3" s="566" customFormat="1"/>
    <row r="21588" spans="1:3" s="566" customFormat="1"/>
    <row r="21589" spans="1:3" s="566" customFormat="1"/>
    <row r="21590" spans="1:3" s="566" customFormat="1"/>
    <row r="21591" spans="1:3" s="566" customFormat="1"/>
    <row r="21592" spans="1:3" s="566" customFormat="1"/>
    <row r="21593" spans="1:3" s="566" customFormat="1"/>
    <row r="21594" spans="1:3" s="566" customFormat="1"/>
    <row r="21595" spans="1:3" s="566" customFormat="1"/>
    <row r="21596" spans="1:3" s="566" customFormat="1"/>
    <row r="21597" spans="1:3" s="566" customFormat="1"/>
    <row r="21598" spans="1:3" s="566" customFormat="1"/>
    <row r="21599" spans="1:3" s="566" customFormat="1"/>
    <row r="21600" spans="1:3" s="566" customFormat="1"/>
    <row r="21601" spans="1:3" s="566" customFormat="1"/>
    <row r="21602" spans="1:3" s="566" customFormat="1"/>
    <row r="21603" spans="1:3" s="566" customFormat="1"/>
    <row r="21604" spans="1:3" s="566" customFormat="1"/>
    <row r="21605" spans="1:3" s="566" customFormat="1"/>
    <row r="21606" spans="1:3" s="566" customFormat="1"/>
    <row r="21607" spans="1:3" s="566" customFormat="1"/>
    <row r="21608" spans="1:3" s="566" customFormat="1"/>
    <row r="21609" spans="1:3" s="566" customFormat="1"/>
    <row r="21610" spans="1:3" s="566" customFormat="1"/>
    <row r="21611" spans="1:3" s="566" customFormat="1"/>
    <row r="21612" spans="1:3" s="566" customFormat="1"/>
    <row r="21613" spans="1:3" s="566" customFormat="1"/>
    <row r="21614" spans="1:3" s="566" customFormat="1"/>
    <row r="21615" spans="1:3" s="566" customFormat="1"/>
    <row r="21616" spans="1:3" s="566" customFormat="1"/>
    <row r="21617" spans="1:3" s="566" customFormat="1"/>
    <row r="21618" spans="1:3" s="566" customFormat="1"/>
    <row r="21619" spans="1:3" s="566" customFormat="1"/>
    <row r="21620" spans="1:3" s="566" customFormat="1"/>
    <row r="21621" spans="1:3" s="566" customFormat="1"/>
    <row r="21622" spans="1:3" s="566" customFormat="1"/>
    <row r="21623" spans="1:3" s="566" customFormat="1"/>
    <row r="21624" spans="1:3" s="566" customFormat="1"/>
    <row r="21625" spans="1:3" s="566" customFormat="1"/>
    <row r="21626" spans="1:3" s="566" customFormat="1"/>
    <row r="21627" spans="1:3" s="566" customFormat="1"/>
    <row r="21628" spans="1:3" s="566" customFormat="1"/>
    <row r="21629" spans="1:3" s="566" customFormat="1"/>
    <row r="21630" spans="1:3" s="566" customFormat="1"/>
    <row r="21631" spans="1:3" s="566" customFormat="1"/>
    <row r="21632" spans="1:3" s="566" customFormat="1"/>
    <row r="21633" spans="1:3" s="566" customFormat="1"/>
    <row r="21634" spans="1:3" s="566" customFormat="1"/>
    <row r="21635" spans="1:3" s="566" customFormat="1"/>
    <row r="21636" spans="1:3" s="566" customFormat="1"/>
    <row r="21637" spans="1:3" s="566" customFormat="1"/>
    <row r="21638" spans="1:3" s="566" customFormat="1"/>
    <row r="21639" spans="1:3" s="566" customFormat="1"/>
    <row r="21640" spans="1:3" s="566" customFormat="1"/>
    <row r="21641" spans="1:3" s="566" customFormat="1"/>
    <row r="21642" spans="1:3" s="566" customFormat="1"/>
    <row r="21643" spans="1:3" s="566" customFormat="1"/>
    <row r="21644" spans="1:3" s="566" customFormat="1"/>
    <row r="21645" spans="1:3" s="566" customFormat="1"/>
    <row r="21646" spans="1:3" s="566" customFormat="1"/>
    <row r="21647" spans="1:3" s="566" customFormat="1"/>
    <row r="21648" spans="1:3" s="566" customFormat="1"/>
    <row r="21649" spans="1:3" s="566" customFormat="1"/>
    <row r="21650" spans="1:3" s="566" customFormat="1"/>
    <row r="21651" spans="1:3" s="566" customFormat="1"/>
    <row r="21652" spans="1:3" s="566" customFormat="1"/>
    <row r="21653" spans="1:3" s="566" customFormat="1"/>
    <row r="21654" spans="1:3" s="566" customFormat="1"/>
    <row r="21655" spans="1:3" s="566" customFormat="1"/>
    <row r="21656" spans="1:3" s="566" customFormat="1"/>
    <row r="21657" spans="1:3" s="566" customFormat="1"/>
    <row r="21658" spans="1:3" s="566" customFormat="1"/>
    <row r="21659" spans="1:3" s="566" customFormat="1"/>
    <row r="21660" spans="1:3" s="566" customFormat="1"/>
    <row r="21661" spans="1:3" s="566" customFormat="1"/>
    <row r="21662" spans="1:3" s="566" customFormat="1"/>
    <row r="21663" spans="1:3" s="566" customFormat="1"/>
    <row r="21664" spans="1:3" s="566" customFormat="1"/>
    <row r="21665" spans="1:3" s="566" customFormat="1"/>
    <row r="21666" spans="1:3" s="566" customFormat="1"/>
    <row r="21667" spans="1:3" s="566" customFormat="1"/>
    <row r="21668" spans="1:3" s="566" customFormat="1"/>
    <row r="21669" spans="1:3" s="566" customFormat="1"/>
    <row r="21670" spans="1:3" s="566" customFormat="1"/>
    <row r="21671" spans="1:3" s="566" customFormat="1"/>
    <row r="21672" spans="1:3" s="566" customFormat="1"/>
    <row r="21673" spans="1:3" s="566" customFormat="1"/>
    <row r="21674" spans="1:3" s="566" customFormat="1"/>
    <row r="21675" spans="1:3" s="566" customFormat="1"/>
    <row r="21676" spans="1:3" s="566" customFormat="1"/>
    <row r="21677" spans="1:3" s="566" customFormat="1"/>
    <row r="21678" spans="1:3" s="566" customFormat="1"/>
    <row r="21679" spans="1:3" s="566" customFormat="1"/>
    <row r="21680" spans="1:3" s="566" customFormat="1"/>
    <row r="21681" spans="1:3" s="566" customFormat="1"/>
    <row r="21682" spans="1:3" s="566" customFormat="1"/>
    <row r="21683" spans="1:3" s="566" customFormat="1"/>
    <row r="21684" spans="1:3" s="566" customFormat="1"/>
    <row r="21685" spans="1:3" s="566" customFormat="1"/>
    <row r="21686" spans="1:3" s="566" customFormat="1"/>
    <row r="21687" spans="1:3" s="566" customFormat="1"/>
    <row r="21688" spans="1:3" s="566" customFormat="1"/>
    <row r="21689" spans="1:3" s="566" customFormat="1"/>
    <row r="21690" spans="1:3" s="566" customFormat="1"/>
    <row r="21691" spans="1:3" s="566" customFormat="1"/>
    <row r="21692" spans="1:3" s="566" customFormat="1"/>
    <row r="21693" spans="1:3" s="566" customFormat="1"/>
    <row r="21694" spans="1:3" s="566" customFormat="1"/>
    <row r="21695" spans="1:3" s="566" customFormat="1"/>
    <row r="21696" spans="1:3" s="566" customFormat="1"/>
    <row r="21697" spans="1:3" s="566" customFormat="1"/>
    <row r="21698" spans="1:3" s="566" customFormat="1"/>
    <row r="21699" spans="1:3" s="566" customFormat="1"/>
    <row r="21700" spans="1:3" s="566" customFormat="1"/>
    <row r="21701" spans="1:3" s="566" customFormat="1"/>
    <row r="21702" spans="1:3" s="566" customFormat="1"/>
    <row r="21703" spans="1:3" s="566" customFormat="1"/>
    <row r="21704" spans="1:3" s="566" customFormat="1"/>
    <row r="21705" spans="1:3" s="566" customFormat="1"/>
    <row r="21706" spans="1:3" s="566" customFormat="1"/>
    <row r="21707" spans="1:3" s="566" customFormat="1"/>
    <row r="21708" spans="1:3" s="566" customFormat="1"/>
    <row r="21709" spans="1:3" s="566" customFormat="1"/>
    <row r="21710" spans="1:3" s="566" customFormat="1"/>
    <row r="21711" spans="1:3" s="566" customFormat="1"/>
    <row r="21712" spans="1:3" s="566" customFormat="1"/>
    <row r="21713" spans="1:3" s="566" customFormat="1"/>
    <row r="21714" spans="1:3" s="566" customFormat="1"/>
    <row r="21715" spans="1:3" s="566" customFormat="1"/>
    <row r="21716" spans="1:3" s="566" customFormat="1"/>
    <row r="21717" spans="1:3" s="566" customFormat="1"/>
    <row r="21718" spans="1:3" s="566" customFormat="1"/>
    <row r="21719" spans="1:3" s="566" customFormat="1"/>
    <row r="21720" spans="1:3" s="566" customFormat="1"/>
    <row r="21721" spans="1:3" s="566" customFormat="1"/>
    <row r="21722" spans="1:3" s="566" customFormat="1"/>
    <row r="21723" spans="1:3" s="566" customFormat="1"/>
    <row r="21724" spans="1:3" s="566" customFormat="1"/>
    <row r="21725" spans="1:3" s="566" customFormat="1"/>
    <row r="21726" spans="1:3" s="566" customFormat="1"/>
    <row r="21727" spans="1:3" s="566" customFormat="1"/>
    <row r="21728" spans="1:3" s="566" customFormat="1"/>
    <row r="21729" spans="1:3" s="566" customFormat="1"/>
    <row r="21730" spans="1:3" s="566" customFormat="1"/>
    <row r="21731" spans="1:3" s="566" customFormat="1"/>
    <row r="21732" spans="1:3" s="566" customFormat="1"/>
    <row r="21733" spans="1:3" s="566" customFormat="1"/>
    <row r="21734" spans="1:3" s="566" customFormat="1"/>
    <row r="21735" spans="1:3" s="566" customFormat="1"/>
    <row r="21736" spans="1:3" s="566" customFormat="1"/>
    <row r="21737" spans="1:3" s="566" customFormat="1"/>
    <row r="21738" spans="1:3" s="566" customFormat="1"/>
    <row r="21739" spans="1:3" s="566" customFormat="1"/>
    <row r="21740" spans="1:3" s="566" customFormat="1"/>
    <row r="21741" spans="1:3" s="566" customFormat="1"/>
    <row r="21742" spans="1:3" s="566" customFormat="1"/>
    <row r="21743" spans="1:3" s="566" customFormat="1"/>
    <row r="21744" spans="1:3" s="566" customFormat="1"/>
    <row r="21745" spans="1:3" s="566" customFormat="1"/>
    <row r="21746" spans="1:3" s="566" customFormat="1"/>
    <row r="21747" spans="1:3" s="566" customFormat="1"/>
    <row r="21748" spans="1:3" s="566" customFormat="1"/>
    <row r="21749" spans="1:3" s="566" customFormat="1"/>
    <row r="21750" spans="1:3" s="566" customFormat="1"/>
    <row r="21751" spans="1:3" s="566" customFormat="1"/>
    <row r="21752" spans="1:3" s="566" customFormat="1"/>
    <row r="21753" spans="1:3" s="566" customFormat="1"/>
    <row r="21754" spans="1:3" s="566" customFormat="1"/>
    <row r="21755" spans="1:3" s="566" customFormat="1"/>
    <row r="21756" spans="1:3" s="566" customFormat="1"/>
    <row r="21757" spans="1:3" s="566" customFormat="1"/>
    <row r="21758" spans="1:3" s="566" customFormat="1"/>
    <row r="21759" spans="1:3" s="566" customFormat="1"/>
    <row r="21760" spans="1:3" s="566" customFormat="1"/>
    <row r="21761" spans="1:3" s="566" customFormat="1"/>
    <row r="21762" spans="1:3" s="566" customFormat="1"/>
    <row r="21763" spans="1:3" s="566" customFormat="1"/>
    <row r="21764" spans="1:3" s="566" customFormat="1"/>
    <row r="21765" spans="1:3" s="566" customFormat="1"/>
    <row r="21766" spans="1:3" s="566" customFormat="1"/>
    <row r="21767" spans="1:3" s="566" customFormat="1"/>
    <row r="21768" spans="1:3" s="566" customFormat="1"/>
    <row r="21769" spans="1:3" s="566" customFormat="1"/>
    <row r="21770" spans="1:3" s="566" customFormat="1"/>
    <row r="21771" spans="1:3" s="566" customFormat="1"/>
    <row r="21772" spans="1:3" s="566" customFormat="1"/>
    <row r="21773" spans="1:3" s="566" customFormat="1"/>
    <row r="21774" spans="1:3" s="566" customFormat="1"/>
    <row r="21775" spans="1:3" s="566" customFormat="1"/>
    <row r="21776" spans="1:3" s="566" customFormat="1"/>
    <row r="21777" spans="1:3" s="566" customFormat="1"/>
    <row r="21778" spans="1:3" s="566" customFormat="1"/>
    <row r="21779" spans="1:3" s="566" customFormat="1"/>
    <row r="21780" spans="1:3" s="566" customFormat="1"/>
    <row r="21781" spans="1:3" s="566" customFormat="1"/>
    <row r="21782" spans="1:3" s="566" customFormat="1"/>
    <row r="21783" spans="1:3" s="566" customFormat="1"/>
    <row r="21784" spans="1:3" s="566" customFormat="1"/>
    <row r="21785" spans="1:3" s="566" customFormat="1"/>
    <row r="21786" spans="1:3" s="566" customFormat="1"/>
    <row r="21787" spans="1:3" s="566" customFormat="1"/>
    <row r="21788" spans="1:3" s="566" customFormat="1"/>
    <row r="21789" spans="1:3" s="566" customFormat="1"/>
    <row r="21790" spans="1:3" s="566" customFormat="1"/>
    <row r="21791" spans="1:3" s="566" customFormat="1"/>
    <row r="21792" spans="1:3" s="566" customFormat="1"/>
    <row r="21793" spans="1:3" s="566" customFormat="1"/>
    <row r="21794" spans="1:3" s="566" customFormat="1"/>
    <row r="21795" spans="1:3" s="566" customFormat="1"/>
    <row r="21796" spans="1:3" s="566" customFormat="1"/>
    <row r="21797" spans="1:3" s="566" customFormat="1"/>
    <row r="21798" spans="1:3" s="566" customFormat="1"/>
    <row r="21799" spans="1:3" s="566" customFormat="1"/>
    <row r="21800" spans="1:3" s="566" customFormat="1"/>
    <row r="21801" spans="1:3" s="566" customFormat="1"/>
    <row r="21802" spans="1:3" s="566" customFormat="1"/>
    <row r="21803" spans="1:3" s="566" customFormat="1"/>
    <row r="21804" spans="1:3" s="566" customFormat="1"/>
    <row r="21805" spans="1:3" s="566" customFormat="1"/>
    <row r="21806" spans="1:3" s="566" customFormat="1"/>
    <row r="21807" spans="1:3" s="566" customFormat="1"/>
    <row r="21808" spans="1:3" s="566" customFormat="1"/>
    <row r="21809" spans="1:3" s="566" customFormat="1"/>
    <row r="21810" spans="1:3" s="566" customFormat="1"/>
    <row r="21811" spans="1:3" s="566" customFormat="1"/>
    <row r="21812" spans="1:3" s="566" customFormat="1"/>
    <row r="21813" spans="1:3" s="566" customFormat="1"/>
    <row r="21814" spans="1:3" s="566" customFormat="1"/>
    <row r="21815" spans="1:3" s="566" customFormat="1"/>
    <row r="21816" spans="1:3" s="566" customFormat="1"/>
    <row r="21817" spans="1:3" s="566" customFormat="1"/>
    <row r="21818" spans="1:3" s="566" customFormat="1"/>
    <row r="21819" spans="1:3" s="566" customFormat="1"/>
    <row r="21820" spans="1:3" s="566" customFormat="1"/>
    <row r="21821" spans="1:3" s="566" customFormat="1"/>
    <row r="21822" spans="1:3" s="566" customFormat="1"/>
    <row r="21823" spans="1:3" s="566" customFormat="1"/>
    <row r="21824" spans="1:3" s="566" customFormat="1"/>
    <row r="21825" spans="1:3" s="566" customFormat="1"/>
    <row r="21826" spans="1:3" s="566" customFormat="1"/>
    <row r="21827" spans="1:3" s="566" customFormat="1"/>
    <row r="21828" spans="1:3" s="566" customFormat="1"/>
    <row r="21829" spans="1:3" s="566" customFormat="1"/>
    <row r="21830" spans="1:3" s="566" customFormat="1"/>
    <row r="21831" spans="1:3" s="566" customFormat="1"/>
    <row r="21832" spans="1:3" s="566" customFormat="1"/>
    <row r="21833" spans="1:3" s="566" customFormat="1"/>
    <row r="21834" spans="1:3" s="566" customFormat="1"/>
    <row r="21835" spans="1:3" s="566" customFormat="1"/>
    <row r="21836" spans="1:3" s="566" customFormat="1"/>
    <row r="21837" spans="1:3" s="566" customFormat="1"/>
    <row r="21838" spans="1:3" s="566" customFormat="1"/>
    <row r="21839" spans="1:3" s="566" customFormat="1"/>
    <row r="21840" spans="1:3" s="566" customFormat="1"/>
    <row r="21841" spans="1:3" s="566" customFormat="1"/>
    <row r="21842" spans="1:3" s="566" customFormat="1"/>
    <row r="21843" spans="1:3" s="566" customFormat="1"/>
    <row r="21844" spans="1:3" s="566" customFormat="1"/>
    <row r="21845" spans="1:3" s="566" customFormat="1"/>
    <row r="21846" spans="1:3" s="566" customFormat="1"/>
    <row r="21847" spans="1:3" s="566" customFormat="1"/>
    <row r="21848" spans="1:3" s="566" customFormat="1"/>
    <row r="21849" spans="1:3" s="566" customFormat="1"/>
    <row r="21850" spans="1:3" s="566" customFormat="1"/>
    <row r="21851" spans="1:3" s="566" customFormat="1"/>
    <row r="21852" spans="1:3" s="566" customFormat="1"/>
    <row r="21853" spans="1:3" s="566" customFormat="1"/>
    <row r="21854" spans="1:3" s="566" customFormat="1"/>
    <row r="21855" spans="1:3" s="566" customFormat="1"/>
    <row r="21856" spans="1:3" s="566" customFormat="1"/>
    <row r="21857" spans="1:3" s="566" customFormat="1"/>
    <row r="21858" spans="1:3" s="566" customFormat="1"/>
    <row r="21859" spans="1:3" s="566" customFormat="1"/>
    <row r="21860" spans="1:3" s="566" customFormat="1"/>
    <row r="21861" spans="1:3" s="566" customFormat="1"/>
    <row r="21862" spans="1:3" s="566" customFormat="1"/>
    <row r="21863" spans="1:3" s="566" customFormat="1"/>
    <row r="21864" spans="1:3" s="566" customFormat="1"/>
    <row r="21865" spans="1:3" s="566" customFormat="1"/>
    <row r="21866" spans="1:3" s="566" customFormat="1"/>
    <row r="21867" spans="1:3" s="566" customFormat="1"/>
    <row r="21868" spans="1:3" s="566" customFormat="1"/>
    <row r="21869" spans="1:3" s="566" customFormat="1"/>
    <row r="21870" spans="1:3" s="566" customFormat="1"/>
    <row r="21871" spans="1:3" s="566" customFormat="1"/>
    <row r="21872" spans="1:3" s="566" customFormat="1"/>
    <row r="21873" spans="1:3" s="566" customFormat="1"/>
    <row r="21874" spans="1:3" s="566" customFormat="1"/>
    <row r="21875" spans="1:3" s="566" customFormat="1"/>
    <row r="21876" spans="1:3" s="566" customFormat="1"/>
    <row r="21877" spans="1:3" s="566" customFormat="1"/>
    <row r="21878" spans="1:3" s="566" customFormat="1"/>
    <row r="21879" spans="1:3" s="566" customFormat="1"/>
    <row r="21880" spans="1:3" s="566" customFormat="1"/>
    <row r="21881" spans="1:3" s="566" customFormat="1"/>
    <row r="21882" spans="1:3" s="566" customFormat="1"/>
    <row r="21883" spans="1:3" s="566" customFormat="1"/>
    <row r="21884" spans="1:3" s="566" customFormat="1"/>
    <row r="21885" spans="1:3" s="566" customFormat="1"/>
    <row r="21886" spans="1:3" s="566" customFormat="1"/>
    <row r="21887" spans="1:3" s="566" customFormat="1"/>
    <row r="21888" spans="1:3" s="566" customFormat="1"/>
    <row r="21889" spans="1:3" s="566" customFormat="1"/>
    <row r="21890" spans="1:3" s="566" customFormat="1"/>
    <row r="21891" spans="1:3" s="566" customFormat="1"/>
    <row r="21892" spans="1:3" s="566" customFormat="1"/>
    <row r="21893" spans="1:3" s="566" customFormat="1"/>
    <row r="21894" spans="1:3" s="566" customFormat="1"/>
    <row r="21895" spans="1:3" s="566" customFormat="1"/>
    <row r="21896" spans="1:3" s="566" customFormat="1"/>
    <row r="21897" spans="1:3" s="566" customFormat="1"/>
    <row r="21898" spans="1:3" s="566" customFormat="1"/>
    <row r="21899" spans="1:3" s="566" customFormat="1"/>
    <row r="21900" spans="1:3" s="566" customFormat="1"/>
    <row r="21901" spans="1:3" s="566" customFormat="1"/>
    <row r="21902" spans="1:3" s="566" customFormat="1"/>
    <row r="21903" spans="1:3" s="566" customFormat="1"/>
    <row r="21904" spans="1:3" s="566" customFormat="1"/>
    <row r="21905" spans="1:3" s="566" customFormat="1"/>
    <row r="21906" spans="1:3" s="566" customFormat="1"/>
    <row r="21907" spans="1:3" s="566" customFormat="1"/>
    <row r="21908" spans="1:3" s="566" customFormat="1"/>
    <row r="21909" spans="1:3" s="566" customFormat="1"/>
    <row r="21910" spans="1:3" s="566" customFormat="1"/>
    <row r="21911" spans="1:3" s="566" customFormat="1"/>
    <row r="21912" spans="1:3" s="566" customFormat="1"/>
    <row r="21913" spans="1:3" s="566" customFormat="1"/>
    <row r="21914" spans="1:3" s="566" customFormat="1"/>
    <row r="21915" spans="1:3" s="566" customFormat="1"/>
    <row r="21916" spans="1:3" s="566" customFormat="1"/>
    <row r="21917" spans="1:3" s="566" customFormat="1"/>
    <row r="21918" spans="1:3" s="566" customFormat="1"/>
    <row r="21919" spans="1:3" s="566" customFormat="1"/>
    <row r="21920" spans="1:3" s="566" customFormat="1"/>
    <row r="21921" spans="1:3" s="566" customFormat="1"/>
    <row r="21922" spans="1:3" s="566" customFormat="1"/>
    <row r="21923" spans="1:3" s="566" customFormat="1"/>
    <row r="21924" spans="1:3" s="566" customFormat="1"/>
    <row r="21925" spans="1:3" s="566" customFormat="1"/>
    <row r="21926" spans="1:3" s="566" customFormat="1"/>
    <row r="21927" spans="1:3" s="566" customFormat="1"/>
    <row r="21928" spans="1:3" s="566" customFormat="1"/>
    <row r="21929" spans="1:3" s="566" customFormat="1"/>
    <row r="21930" spans="1:3" s="566" customFormat="1"/>
    <row r="21931" spans="1:3" s="566" customFormat="1"/>
    <row r="21932" spans="1:3" s="566" customFormat="1"/>
    <row r="21933" spans="1:3" s="566" customFormat="1"/>
    <row r="21934" spans="1:3" s="566" customFormat="1"/>
    <row r="21935" spans="1:3" s="566" customFormat="1"/>
    <row r="21936" spans="1:3" s="566" customFormat="1"/>
    <row r="21937" spans="1:3" s="566" customFormat="1"/>
    <row r="21938" spans="1:3" s="566" customFormat="1"/>
    <row r="21939" spans="1:3" s="566" customFormat="1"/>
    <row r="21940" spans="1:3" s="566" customFormat="1"/>
    <row r="21941" spans="1:3" s="566" customFormat="1"/>
    <row r="21942" spans="1:3" s="566" customFormat="1"/>
    <row r="21943" spans="1:3" s="566" customFormat="1"/>
    <row r="21944" spans="1:3" s="566" customFormat="1"/>
    <row r="21945" spans="1:3" s="566" customFormat="1"/>
    <row r="21946" spans="1:3" s="566" customFormat="1"/>
    <row r="21947" spans="1:3" s="566" customFormat="1"/>
    <row r="21948" spans="1:3" s="566" customFormat="1"/>
    <row r="21949" spans="1:3" s="566" customFormat="1"/>
    <row r="21950" spans="1:3" s="566" customFormat="1"/>
    <row r="21951" spans="1:3" s="566" customFormat="1"/>
    <row r="21952" spans="1:3" s="566" customFormat="1"/>
    <row r="21953" spans="1:3" s="566" customFormat="1"/>
    <row r="21954" spans="1:3" s="566" customFormat="1"/>
    <row r="21955" spans="1:3" s="566" customFormat="1"/>
    <row r="21956" spans="1:3" s="566" customFormat="1"/>
    <row r="21957" spans="1:3" s="566" customFormat="1"/>
    <row r="21958" spans="1:3" s="566" customFormat="1"/>
    <row r="21959" spans="1:3" s="566" customFormat="1"/>
    <row r="21960" spans="1:3" s="566" customFormat="1"/>
    <row r="21961" spans="1:3" s="566" customFormat="1"/>
    <row r="21962" spans="1:3" s="566" customFormat="1"/>
    <row r="21963" spans="1:3" s="566" customFormat="1"/>
    <row r="21964" spans="1:3" s="566" customFormat="1"/>
    <row r="21965" spans="1:3" s="566" customFormat="1"/>
    <row r="21966" spans="1:3" s="566" customFormat="1"/>
    <row r="21967" spans="1:3" s="566" customFormat="1"/>
    <row r="21968" spans="1:3" s="566" customFormat="1"/>
    <row r="21969" spans="1:3" s="566" customFormat="1"/>
    <row r="21970" spans="1:3" s="566" customFormat="1"/>
    <row r="21971" spans="1:3" s="566" customFormat="1"/>
    <row r="21972" spans="1:3" s="566" customFormat="1"/>
    <row r="21973" spans="1:3" s="566" customFormat="1"/>
    <row r="21974" spans="1:3" s="566" customFormat="1"/>
    <row r="21975" spans="1:3" s="566" customFormat="1"/>
    <row r="21976" spans="1:3" s="566" customFormat="1"/>
    <row r="21977" spans="1:3" s="566" customFormat="1"/>
    <row r="21978" spans="1:3" s="566" customFormat="1"/>
    <row r="21979" spans="1:3" s="566" customFormat="1"/>
    <row r="21980" spans="1:3" s="566" customFormat="1"/>
    <row r="21981" spans="1:3" s="566" customFormat="1"/>
    <row r="21982" spans="1:3" s="566" customFormat="1"/>
    <row r="21983" spans="1:3" s="566" customFormat="1"/>
    <row r="21984" spans="1:3" s="566" customFormat="1"/>
    <row r="21985" spans="1:3" s="566" customFormat="1"/>
    <row r="21986" spans="1:3" s="566" customFormat="1"/>
    <row r="21987" spans="1:3" s="566" customFormat="1"/>
    <row r="21988" spans="1:3" s="566" customFormat="1"/>
    <row r="21989" spans="1:3" s="566" customFormat="1"/>
    <row r="21990" spans="1:3" s="566" customFormat="1"/>
    <row r="21991" spans="1:3" s="566" customFormat="1"/>
    <row r="21992" spans="1:3" s="566" customFormat="1"/>
    <row r="21993" spans="1:3" s="566" customFormat="1"/>
    <row r="21994" spans="1:3" s="566" customFormat="1"/>
    <row r="21995" spans="1:3" s="566" customFormat="1"/>
    <row r="21996" spans="1:3" s="566" customFormat="1"/>
    <row r="21997" spans="1:3" s="566" customFormat="1"/>
    <row r="21998" spans="1:3" s="566" customFormat="1"/>
    <row r="21999" spans="1:3" s="566" customFormat="1"/>
    <row r="22000" spans="1:3" s="566" customFormat="1"/>
    <row r="22001" spans="1:3" s="566" customFormat="1"/>
    <row r="22002" spans="1:3" s="566" customFormat="1"/>
    <row r="22003" spans="1:3" s="566" customFormat="1"/>
    <row r="22004" spans="1:3" s="566" customFormat="1"/>
    <row r="22005" spans="1:3" s="566" customFormat="1"/>
    <row r="22006" spans="1:3" s="566" customFormat="1"/>
    <row r="22007" spans="1:3" s="566" customFormat="1"/>
    <row r="22008" spans="1:3" s="566" customFormat="1"/>
    <row r="22009" spans="1:3" s="566" customFormat="1"/>
    <row r="22010" spans="1:3" s="566" customFormat="1"/>
    <row r="22011" spans="1:3" s="566" customFormat="1"/>
    <row r="22012" spans="1:3" s="566" customFormat="1"/>
    <row r="22013" spans="1:3" s="566" customFormat="1"/>
    <row r="22014" spans="1:3" s="566" customFormat="1"/>
    <row r="22015" spans="1:3" s="566" customFormat="1"/>
    <row r="22016" spans="1:3" s="566" customFormat="1"/>
    <row r="22017" spans="1:3" s="566" customFormat="1"/>
    <row r="22018" spans="1:3" s="566" customFormat="1"/>
    <row r="22019" spans="1:3" s="566" customFormat="1"/>
    <row r="22020" spans="1:3" s="566" customFormat="1"/>
    <row r="22021" spans="1:3" s="566" customFormat="1"/>
    <row r="22022" spans="1:3" s="566" customFormat="1"/>
    <row r="22023" spans="1:3" s="566" customFormat="1"/>
    <row r="22024" spans="1:3" s="566" customFormat="1"/>
    <row r="22025" spans="1:3" s="566" customFormat="1"/>
    <row r="22026" spans="1:3" s="566" customFormat="1"/>
    <row r="22027" spans="1:3" s="566" customFormat="1"/>
    <row r="22028" spans="1:3" s="566" customFormat="1"/>
    <row r="22029" spans="1:3" s="566" customFormat="1"/>
    <row r="22030" spans="1:3" s="566" customFormat="1"/>
    <row r="22031" spans="1:3" s="566" customFormat="1"/>
    <row r="22032" spans="1:3" s="566" customFormat="1"/>
    <row r="22033" spans="1:3" s="566" customFormat="1"/>
    <row r="22034" spans="1:3" s="566" customFormat="1"/>
    <row r="22035" spans="1:3" s="566" customFormat="1"/>
    <row r="22036" spans="1:3" s="566" customFormat="1"/>
    <row r="22037" spans="1:3" s="566" customFormat="1"/>
    <row r="22038" spans="1:3" s="566" customFormat="1"/>
    <row r="22039" spans="1:3" s="566" customFormat="1"/>
    <row r="22040" spans="1:3" s="566" customFormat="1"/>
    <row r="22041" spans="1:3" s="566" customFormat="1"/>
    <row r="22042" spans="1:3" s="566" customFormat="1"/>
    <row r="22043" spans="1:3" s="566" customFormat="1"/>
    <row r="22044" spans="1:3" s="566" customFormat="1"/>
    <row r="22045" spans="1:3" s="566" customFormat="1"/>
    <row r="22046" spans="1:3" s="566" customFormat="1"/>
    <row r="22047" spans="1:3" s="566" customFormat="1"/>
    <row r="22048" spans="1:3" s="566" customFormat="1"/>
    <row r="22049" spans="1:3" s="566" customFormat="1"/>
    <row r="22050" spans="1:3" s="566" customFormat="1"/>
    <row r="22051" spans="1:3" s="566" customFormat="1"/>
    <row r="22052" spans="1:3" s="566" customFormat="1"/>
    <row r="22053" spans="1:3" s="566" customFormat="1"/>
    <row r="22054" spans="1:3" s="566" customFormat="1"/>
    <row r="22055" spans="1:3" s="566" customFormat="1"/>
    <row r="22056" spans="1:3" s="566" customFormat="1"/>
    <row r="22057" spans="1:3" s="566" customFormat="1"/>
    <row r="22058" spans="1:3" s="566" customFormat="1"/>
    <row r="22059" spans="1:3" s="566" customFormat="1"/>
    <row r="22060" spans="1:3" s="566" customFormat="1"/>
    <row r="22061" spans="1:3" s="566" customFormat="1"/>
    <row r="22062" spans="1:3" s="566" customFormat="1"/>
    <row r="22063" spans="1:3" s="566" customFormat="1"/>
    <row r="22064" spans="1:3" s="566" customFormat="1"/>
    <row r="22065" spans="1:3" s="566" customFormat="1"/>
    <row r="22066" spans="1:3" s="566" customFormat="1"/>
    <row r="22067" spans="1:3" s="566" customFormat="1"/>
    <row r="22068" spans="1:3" s="566" customFormat="1"/>
    <row r="22069" spans="1:3" s="566" customFormat="1"/>
    <row r="22070" spans="1:3" s="566" customFormat="1"/>
    <row r="22071" spans="1:3" s="566" customFormat="1"/>
    <row r="22072" spans="1:3" s="566" customFormat="1"/>
    <row r="22073" spans="1:3" s="566" customFormat="1"/>
    <row r="22074" spans="1:3" s="566" customFormat="1"/>
    <row r="22075" spans="1:3" s="566" customFormat="1"/>
    <row r="22076" spans="1:3" s="566" customFormat="1"/>
    <row r="22077" spans="1:3" s="566" customFormat="1"/>
    <row r="22078" spans="1:3" s="566" customFormat="1"/>
    <row r="22079" spans="1:3" s="566" customFormat="1"/>
    <row r="22080" spans="1:3" s="566" customFormat="1"/>
    <row r="22081" spans="1:3" s="566" customFormat="1"/>
    <row r="22082" spans="1:3" s="566" customFormat="1"/>
    <row r="22083" spans="1:3" s="566" customFormat="1"/>
    <row r="22084" spans="1:3" s="566" customFormat="1"/>
    <row r="22085" spans="1:3" s="566" customFormat="1"/>
    <row r="22086" spans="1:3" s="566" customFormat="1"/>
    <row r="22087" spans="1:3" s="566" customFormat="1"/>
    <row r="22088" spans="1:3" s="566" customFormat="1"/>
    <row r="22089" spans="1:3" s="566" customFormat="1"/>
    <row r="22090" spans="1:3" s="566" customFormat="1"/>
    <row r="22091" spans="1:3" s="566" customFormat="1"/>
    <row r="22092" spans="1:3" s="566" customFormat="1"/>
    <row r="22093" spans="1:3" s="566" customFormat="1"/>
    <row r="22094" spans="1:3" s="566" customFormat="1"/>
    <row r="22095" spans="1:3" s="566" customFormat="1"/>
    <row r="22096" spans="1:3" s="566" customFormat="1"/>
    <row r="22097" spans="1:3" s="566" customFormat="1"/>
    <row r="22098" spans="1:3" s="566" customFormat="1"/>
    <row r="22099" spans="1:3" s="566" customFormat="1"/>
    <row r="22100" spans="1:3" s="566" customFormat="1"/>
    <row r="22101" spans="1:3" s="566" customFormat="1"/>
    <row r="22102" spans="1:3" s="566" customFormat="1"/>
    <row r="22103" spans="1:3" s="566" customFormat="1"/>
    <row r="22104" spans="1:3" s="566" customFormat="1"/>
    <row r="22105" spans="1:3" s="566" customFormat="1"/>
    <row r="22106" spans="1:3" s="566" customFormat="1"/>
    <row r="22107" spans="1:3" s="566" customFormat="1"/>
    <row r="22108" spans="1:3" s="566" customFormat="1"/>
    <row r="22109" spans="1:3" s="566" customFormat="1"/>
    <row r="22110" spans="1:3" s="566" customFormat="1"/>
    <row r="22111" spans="1:3" s="566" customFormat="1"/>
    <row r="22112" spans="1:3" s="566" customFormat="1"/>
    <row r="22113" spans="1:3" s="566" customFormat="1"/>
    <row r="22114" spans="1:3" s="566" customFormat="1"/>
    <row r="22115" spans="1:3" s="566" customFormat="1"/>
    <row r="22116" spans="1:3" s="566" customFormat="1"/>
    <row r="22117" spans="1:3" s="566" customFormat="1"/>
    <row r="22118" spans="1:3" s="566" customFormat="1"/>
    <row r="22119" spans="1:3" s="566" customFormat="1"/>
    <row r="22120" spans="1:3" s="566" customFormat="1"/>
    <row r="22121" spans="1:3" s="566" customFormat="1"/>
    <row r="22122" spans="1:3" s="566" customFormat="1"/>
    <row r="22123" spans="1:3" s="566" customFormat="1"/>
    <row r="22124" spans="1:3" s="566" customFormat="1"/>
    <row r="22125" spans="1:3" s="566" customFormat="1"/>
    <row r="22126" spans="1:3" s="566" customFormat="1"/>
    <row r="22127" spans="1:3" s="566" customFormat="1"/>
    <row r="22128" spans="1:3" s="566" customFormat="1"/>
    <row r="22129" spans="1:3" s="566" customFormat="1"/>
    <row r="22130" spans="1:3" s="566" customFormat="1"/>
    <row r="22131" spans="1:3" s="566" customFormat="1"/>
    <row r="22132" spans="1:3" s="566" customFormat="1"/>
    <row r="22133" spans="1:3" s="566" customFormat="1"/>
    <row r="22134" spans="1:3" s="566" customFormat="1"/>
    <row r="22135" spans="1:3" s="566" customFormat="1"/>
    <row r="22136" spans="1:3" s="566" customFormat="1"/>
    <row r="22137" spans="1:3" s="566" customFormat="1"/>
    <row r="22138" spans="1:3" s="566" customFormat="1"/>
    <row r="22139" spans="1:3" s="566" customFormat="1"/>
    <row r="22140" spans="1:3" s="566" customFormat="1"/>
    <row r="22141" spans="1:3" s="566" customFormat="1"/>
    <row r="22142" spans="1:3" s="566" customFormat="1"/>
    <row r="22143" spans="1:3" s="566" customFormat="1"/>
    <row r="22144" spans="1:3" s="566" customFormat="1"/>
    <row r="22145" spans="1:3" s="566" customFormat="1"/>
    <row r="22146" spans="1:3" s="566" customFormat="1"/>
    <row r="22147" spans="1:3" s="566" customFormat="1"/>
    <row r="22148" spans="1:3" s="566" customFormat="1"/>
    <row r="22149" spans="1:3" s="566" customFormat="1"/>
    <row r="22150" spans="1:3" s="566" customFormat="1"/>
    <row r="22151" spans="1:3" s="566" customFormat="1"/>
    <row r="22152" spans="1:3" s="566" customFormat="1"/>
    <row r="22153" spans="1:3" s="566" customFormat="1"/>
    <row r="22154" spans="1:3" s="566" customFormat="1"/>
    <row r="22155" spans="1:3" s="566" customFormat="1"/>
    <row r="22156" spans="1:3" s="566" customFormat="1"/>
    <row r="22157" spans="1:3" s="566" customFormat="1"/>
    <row r="22158" spans="1:3" s="566" customFormat="1"/>
    <row r="22159" spans="1:3" s="566" customFormat="1"/>
    <row r="22160" spans="1:3" s="566" customFormat="1"/>
    <row r="22161" spans="1:3" s="566" customFormat="1"/>
    <row r="22162" spans="1:3" s="566" customFormat="1"/>
    <row r="22163" spans="1:3" s="566" customFormat="1"/>
    <row r="22164" spans="1:3" s="566" customFormat="1"/>
    <row r="22165" spans="1:3" s="566" customFormat="1"/>
    <row r="22166" spans="1:3" s="566" customFormat="1"/>
    <row r="22167" spans="1:3" s="566" customFormat="1"/>
    <row r="22168" spans="1:3" s="566" customFormat="1"/>
    <row r="22169" spans="1:3" s="566" customFormat="1"/>
    <row r="22170" spans="1:3" s="566" customFormat="1"/>
    <row r="22171" spans="1:3" s="566" customFormat="1"/>
    <row r="22172" spans="1:3" s="566" customFormat="1"/>
    <row r="22173" spans="1:3" s="566" customFormat="1"/>
    <row r="22174" spans="1:3" s="566" customFormat="1"/>
    <row r="22175" spans="1:3" s="566" customFormat="1"/>
    <row r="22176" spans="1:3" s="566" customFormat="1"/>
    <row r="22177" spans="1:3" s="566" customFormat="1"/>
    <row r="22178" spans="1:3" s="566" customFormat="1"/>
    <row r="22179" spans="1:3" s="566" customFormat="1"/>
    <row r="22180" spans="1:3" s="566" customFormat="1"/>
    <row r="22181" spans="1:3" s="566" customFormat="1"/>
    <row r="22182" spans="1:3" s="566" customFormat="1"/>
    <row r="22183" spans="1:3" s="566" customFormat="1"/>
    <row r="22184" spans="1:3" s="566" customFormat="1"/>
    <row r="22185" spans="1:3" s="566" customFormat="1"/>
    <row r="22186" spans="1:3" s="566" customFormat="1"/>
    <row r="22187" spans="1:3" s="566" customFormat="1"/>
    <row r="22188" spans="1:3" s="566" customFormat="1"/>
    <row r="22189" spans="1:3" s="566" customFormat="1"/>
    <row r="22190" spans="1:3" s="566" customFormat="1"/>
    <row r="22191" spans="1:3" s="566" customFormat="1"/>
    <row r="22192" spans="1:3" s="566" customFormat="1"/>
    <row r="22193" spans="1:3" s="566" customFormat="1"/>
    <row r="22194" spans="1:3" s="566" customFormat="1"/>
    <row r="22195" spans="1:3" s="566" customFormat="1"/>
    <row r="22196" spans="1:3" s="566" customFormat="1"/>
    <row r="22197" spans="1:3" s="566" customFormat="1"/>
    <row r="22198" spans="1:3" s="566" customFormat="1"/>
    <row r="22199" spans="1:3" s="566" customFormat="1"/>
    <row r="22200" spans="1:3" s="566" customFormat="1"/>
    <row r="22201" spans="1:3" s="566" customFormat="1"/>
    <row r="22202" spans="1:3" s="566" customFormat="1"/>
    <row r="22203" spans="1:3" s="566" customFormat="1"/>
    <row r="22204" spans="1:3" s="566" customFormat="1"/>
    <row r="22205" spans="1:3" s="566" customFormat="1"/>
    <row r="22206" spans="1:3" s="566" customFormat="1"/>
    <row r="22207" spans="1:3" s="566" customFormat="1"/>
    <row r="22208" spans="1:3" s="566" customFormat="1"/>
    <row r="22209" spans="1:3" s="566" customFormat="1"/>
    <row r="22210" spans="1:3" s="566" customFormat="1"/>
    <row r="22211" spans="1:3" s="566" customFormat="1"/>
    <row r="22212" spans="1:3" s="566" customFormat="1"/>
    <row r="22213" spans="1:3" s="566" customFormat="1"/>
    <row r="22214" spans="1:3" s="566" customFormat="1"/>
    <row r="22215" spans="1:3" s="566" customFormat="1"/>
    <row r="22216" spans="1:3" s="566" customFormat="1"/>
    <row r="22217" spans="1:3" s="566" customFormat="1"/>
    <row r="22218" spans="1:3" s="566" customFormat="1"/>
    <row r="22219" spans="1:3" s="566" customFormat="1"/>
    <row r="22220" spans="1:3" s="566" customFormat="1"/>
    <row r="22221" spans="1:3" s="566" customFormat="1"/>
    <row r="22222" spans="1:3" s="566" customFormat="1"/>
    <row r="22223" spans="1:3" s="566" customFormat="1"/>
    <row r="22224" spans="1:3" s="566" customFormat="1"/>
    <row r="22225" spans="1:3" s="566" customFormat="1"/>
    <row r="22226" spans="1:3" s="566" customFormat="1"/>
    <row r="22227" spans="1:3" s="566" customFormat="1"/>
    <row r="22228" spans="1:3" s="566" customFormat="1"/>
    <row r="22229" spans="1:3" s="566" customFormat="1"/>
    <row r="22230" spans="1:3" s="566" customFormat="1"/>
    <row r="22231" spans="1:3" s="566" customFormat="1"/>
    <row r="22232" spans="1:3" s="566" customFormat="1"/>
    <row r="22233" spans="1:3" s="566" customFormat="1"/>
    <row r="22234" spans="1:3" s="566" customFormat="1"/>
    <row r="22235" spans="1:3" s="566" customFormat="1"/>
    <row r="22236" spans="1:3" s="566" customFormat="1"/>
    <row r="22237" spans="1:3" s="566" customFormat="1"/>
    <row r="22238" spans="1:3" s="566" customFormat="1"/>
    <row r="22239" spans="1:3" s="566" customFormat="1"/>
    <row r="22240" spans="1:3" s="566" customFormat="1"/>
    <row r="22241" spans="1:3" s="566" customFormat="1"/>
    <row r="22242" spans="1:3" s="566" customFormat="1"/>
    <row r="22243" spans="1:3" s="566" customFormat="1"/>
    <row r="22244" spans="1:3" s="566" customFormat="1"/>
    <row r="22245" spans="1:3" s="566" customFormat="1"/>
    <row r="22246" spans="1:3" s="566" customFormat="1"/>
    <row r="22247" spans="1:3" s="566" customFormat="1"/>
    <row r="22248" spans="1:3" s="566" customFormat="1"/>
    <row r="22249" spans="1:3" s="566" customFormat="1"/>
    <row r="22250" spans="1:3" s="566" customFormat="1"/>
    <row r="22251" spans="1:3" s="566" customFormat="1"/>
    <row r="22252" spans="1:3" s="566" customFormat="1"/>
    <row r="22253" spans="1:3" s="566" customFormat="1"/>
    <row r="22254" spans="1:3" s="566" customFormat="1"/>
    <row r="22255" spans="1:3" s="566" customFormat="1"/>
    <row r="22256" spans="1:3" s="566" customFormat="1"/>
    <row r="22257" spans="1:3" s="566" customFormat="1"/>
    <row r="22258" spans="1:3" s="566" customFormat="1"/>
    <row r="22259" spans="1:3" s="566" customFormat="1"/>
    <row r="22260" spans="1:3" s="566" customFormat="1"/>
    <row r="22261" spans="1:3" s="566" customFormat="1"/>
    <row r="22262" spans="1:3" s="566" customFormat="1"/>
    <row r="22263" spans="1:3" s="566" customFormat="1"/>
    <row r="22264" spans="1:3" s="566" customFormat="1"/>
    <row r="22265" spans="1:3" s="566" customFormat="1"/>
    <row r="22266" spans="1:3" s="566" customFormat="1"/>
    <row r="22267" spans="1:3" s="566" customFormat="1"/>
    <row r="22268" spans="1:3" s="566" customFormat="1"/>
    <row r="22269" spans="1:3" s="566" customFormat="1"/>
    <row r="22270" spans="1:3" s="566" customFormat="1"/>
    <row r="22271" spans="1:3" s="566" customFormat="1"/>
    <row r="22272" spans="1:3" s="566" customFormat="1"/>
    <row r="22273" spans="1:3" s="566" customFormat="1"/>
    <row r="22274" spans="1:3" s="566" customFormat="1"/>
    <row r="22275" spans="1:3" s="566" customFormat="1"/>
    <row r="22276" spans="1:3" s="566" customFormat="1"/>
    <row r="22277" spans="1:3" s="566" customFormat="1"/>
    <row r="22278" spans="1:3" s="566" customFormat="1"/>
    <row r="22279" spans="1:3" s="566" customFormat="1"/>
    <row r="22280" spans="1:3" s="566" customFormat="1"/>
    <row r="22281" spans="1:3" s="566" customFormat="1"/>
    <row r="22282" spans="1:3" s="566" customFormat="1"/>
    <row r="22283" spans="1:3" s="566" customFormat="1"/>
    <row r="22284" spans="1:3" s="566" customFormat="1"/>
    <row r="22285" spans="1:3" s="566" customFormat="1"/>
    <row r="22286" spans="1:3" s="566" customFormat="1"/>
    <row r="22287" spans="1:3" s="566" customFormat="1"/>
    <row r="22288" spans="1:3" s="566" customFormat="1"/>
    <row r="22289" spans="1:3" s="566" customFormat="1"/>
    <row r="22290" spans="1:3" s="566" customFormat="1"/>
    <row r="22291" spans="1:3" s="566" customFormat="1"/>
    <row r="22292" spans="1:3" s="566" customFormat="1"/>
    <row r="22293" spans="1:3" s="566" customFormat="1"/>
    <row r="22294" spans="1:3" s="566" customFormat="1"/>
    <row r="22295" spans="1:3" s="566" customFormat="1"/>
    <row r="22296" spans="1:3" s="566" customFormat="1"/>
    <row r="22297" spans="1:3" s="566" customFormat="1"/>
    <row r="22298" spans="1:3" s="566" customFormat="1"/>
    <row r="22299" spans="1:3" s="566" customFormat="1"/>
    <row r="22300" spans="1:3" s="566" customFormat="1"/>
    <row r="22301" spans="1:3" s="566" customFormat="1"/>
    <row r="22302" spans="1:3" s="566" customFormat="1"/>
    <row r="22303" spans="1:3" s="566" customFormat="1"/>
    <row r="22304" spans="1:3" s="566" customFormat="1"/>
    <row r="22305" spans="1:3" s="566" customFormat="1"/>
    <row r="22306" spans="1:3" s="566" customFormat="1"/>
    <row r="22307" spans="1:3" s="566" customFormat="1"/>
    <row r="22308" spans="1:3" s="566" customFormat="1"/>
    <row r="22309" spans="1:3" s="566" customFormat="1"/>
    <row r="22310" spans="1:3" s="566" customFormat="1"/>
    <row r="22311" spans="1:3" s="566" customFormat="1"/>
    <row r="22312" spans="1:3" s="566" customFormat="1"/>
    <row r="22313" spans="1:3" s="566" customFormat="1"/>
    <row r="22314" spans="1:3" s="566" customFormat="1"/>
    <row r="22315" spans="1:3" s="566" customFormat="1"/>
    <row r="22316" spans="1:3" s="566" customFormat="1"/>
    <row r="22317" spans="1:3" s="566" customFormat="1"/>
    <row r="22318" spans="1:3" s="566" customFormat="1"/>
    <row r="22319" spans="1:3" s="566" customFormat="1"/>
    <row r="22320" spans="1:3" s="566" customFormat="1"/>
    <row r="22321" spans="1:3" s="566" customFormat="1"/>
    <row r="22322" spans="1:3" s="566" customFormat="1"/>
    <row r="22323" spans="1:3" s="566" customFormat="1"/>
    <row r="22324" spans="1:3" s="566" customFormat="1"/>
    <row r="22325" spans="1:3" s="566" customFormat="1"/>
    <row r="22326" spans="1:3" s="566" customFormat="1"/>
    <row r="22327" spans="1:3" s="566" customFormat="1"/>
    <row r="22328" spans="1:3" s="566" customFormat="1"/>
    <row r="22329" spans="1:3" s="566" customFormat="1"/>
    <row r="22330" spans="1:3" s="566" customFormat="1"/>
    <row r="22331" spans="1:3" s="566" customFormat="1"/>
    <row r="22332" spans="1:3" s="566" customFormat="1"/>
    <row r="22333" spans="1:3" s="566" customFormat="1"/>
    <row r="22334" spans="1:3" s="566" customFormat="1"/>
    <row r="22335" spans="1:3" s="566" customFormat="1"/>
    <row r="22336" spans="1:3" s="566" customFormat="1"/>
    <row r="22337" spans="1:3" s="566" customFormat="1"/>
    <row r="22338" spans="1:3" s="566" customFormat="1"/>
    <row r="22339" spans="1:3" s="566" customFormat="1"/>
    <row r="22340" spans="1:3" s="566" customFormat="1"/>
    <row r="22341" spans="1:3" s="566" customFormat="1"/>
    <row r="22342" spans="1:3" s="566" customFormat="1"/>
    <row r="22343" spans="1:3" s="566" customFormat="1"/>
    <row r="22344" spans="1:3" s="566" customFormat="1"/>
    <row r="22345" spans="1:3" s="566" customFormat="1"/>
    <row r="22346" spans="1:3" s="566" customFormat="1"/>
    <row r="22347" spans="1:3" s="566" customFormat="1"/>
    <row r="22348" spans="1:3" s="566" customFormat="1"/>
    <row r="22349" spans="1:3" s="566" customFormat="1"/>
    <row r="22350" spans="1:3" s="566" customFormat="1"/>
    <row r="22351" spans="1:3" s="566" customFormat="1"/>
    <row r="22352" spans="1:3" s="566" customFormat="1"/>
    <row r="22353" spans="1:3" s="566" customFormat="1"/>
    <row r="22354" spans="1:3" s="566" customFormat="1"/>
    <row r="22355" spans="1:3" s="566" customFormat="1"/>
    <row r="22356" spans="1:3" s="566" customFormat="1"/>
    <row r="22357" spans="1:3" s="566" customFormat="1"/>
    <row r="22358" spans="1:3" s="566" customFormat="1"/>
    <row r="22359" spans="1:3" s="566" customFormat="1"/>
    <row r="22360" spans="1:3" s="566" customFormat="1"/>
    <row r="22361" spans="1:3" s="566" customFormat="1"/>
    <row r="22362" spans="1:3" s="566" customFormat="1"/>
    <row r="22363" spans="1:3" s="566" customFormat="1"/>
    <row r="22364" spans="1:3" s="566" customFormat="1"/>
    <row r="22365" spans="1:3" s="566" customFormat="1"/>
    <row r="22366" spans="1:3" s="566" customFormat="1"/>
    <row r="22367" spans="1:3" s="566" customFormat="1"/>
    <row r="22368" spans="1:3" s="566" customFormat="1"/>
    <row r="22369" spans="1:3" s="566" customFormat="1"/>
    <row r="22370" spans="1:3" s="566" customFormat="1"/>
    <row r="22371" spans="1:3" s="566" customFormat="1"/>
    <row r="22372" spans="1:3" s="566" customFormat="1"/>
    <row r="22373" spans="1:3" s="566" customFormat="1"/>
    <row r="22374" spans="1:3" s="566" customFormat="1"/>
    <row r="22375" spans="1:3" s="566" customFormat="1"/>
    <row r="22376" spans="1:3" s="566" customFormat="1"/>
    <row r="22377" spans="1:3" s="566" customFormat="1"/>
    <row r="22378" spans="1:3" s="566" customFormat="1"/>
    <row r="22379" spans="1:3" s="566" customFormat="1"/>
    <row r="22380" spans="1:3" s="566" customFormat="1"/>
    <row r="22381" spans="1:3" s="566" customFormat="1"/>
    <row r="22382" spans="1:3" s="566" customFormat="1"/>
    <row r="22383" spans="1:3" s="566" customFormat="1"/>
    <row r="22384" spans="1:3" s="566" customFormat="1"/>
    <row r="22385" spans="1:3" s="566" customFormat="1"/>
    <row r="22386" spans="1:3" s="566" customFormat="1"/>
    <row r="22387" spans="1:3" s="566" customFormat="1"/>
    <row r="22388" spans="1:3" s="566" customFormat="1"/>
    <row r="22389" spans="1:3" s="566" customFormat="1"/>
    <row r="22390" spans="1:3" s="566" customFormat="1"/>
    <row r="22391" spans="1:3" s="566" customFormat="1"/>
    <row r="22392" spans="1:3" s="566" customFormat="1"/>
    <row r="22393" spans="1:3" s="566" customFormat="1"/>
    <row r="22394" spans="1:3" s="566" customFormat="1"/>
    <row r="22395" spans="1:3" s="566" customFormat="1"/>
    <row r="22396" spans="1:3" s="566" customFormat="1"/>
    <row r="22397" spans="1:3" s="566" customFormat="1"/>
    <row r="22398" spans="1:3" s="566" customFormat="1"/>
    <row r="22399" spans="1:3" s="566" customFormat="1"/>
    <row r="22400" spans="1:3" s="566" customFormat="1"/>
    <row r="22401" spans="1:3" s="566" customFormat="1"/>
    <row r="22402" spans="1:3" s="566" customFormat="1"/>
    <row r="22403" spans="1:3" s="566" customFormat="1"/>
    <row r="22404" spans="1:3" s="566" customFormat="1"/>
    <row r="22405" spans="1:3" s="566" customFormat="1"/>
    <row r="22406" spans="1:3" s="566" customFormat="1"/>
    <row r="22407" spans="1:3" s="566" customFormat="1"/>
    <row r="22408" spans="1:3" s="566" customFormat="1"/>
    <row r="22409" spans="1:3" s="566" customFormat="1"/>
    <row r="22410" spans="1:3" s="566" customFormat="1"/>
    <row r="22411" spans="1:3" s="566" customFormat="1"/>
    <row r="22412" spans="1:3" s="566" customFormat="1"/>
    <row r="22413" spans="1:3" s="566" customFormat="1"/>
    <row r="22414" spans="1:3" s="566" customFormat="1"/>
    <row r="22415" spans="1:3" s="566" customFormat="1"/>
    <row r="22416" spans="1:3" s="566" customFormat="1"/>
    <row r="22417" spans="1:3" s="566" customFormat="1"/>
    <row r="22418" spans="1:3" s="566" customFormat="1"/>
    <row r="22419" spans="1:3" s="566" customFormat="1"/>
    <row r="22420" spans="1:3" s="566" customFormat="1"/>
    <row r="22421" spans="1:3" s="566" customFormat="1"/>
    <row r="22422" spans="1:3" s="566" customFormat="1"/>
    <row r="22423" spans="1:3" s="566" customFormat="1"/>
    <row r="22424" spans="1:3" s="566" customFormat="1"/>
    <row r="22425" spans="1:3" s="566" customFormat="1"/>
    <row r="22426" spans="1:3" s="566" customFormat="1"/>
    <row r="22427" spans="1:3" s="566" customFormat="1"/>
    <row r="22428" spans="1:3" s="566" customFormat="1"/>
    <row r="22429" spans="1:3" s="566" customFormat="1"/>
    <row r="22430" spans="1:3" s="566" customFormat="1"/>
    <row r="22431" spans="1:3" s="566" customFormat="1"/>
    <row r="22432" spans="1:3" s="566" customFormat="1"/>
    <row r="22433" spans="1:3" s="566" customFormat="1"/>
    <row r="22434" spans="1:3" s="566" customFormat="1"/>
    <row r="22435" spans="1:3" s="566" customFormat="1"/>
    <row r="22436" spans="1:3" s="566" customFormat="1"/>
    <row r="22437" spans="1:3" s="566" customFormat="1"/>
    <row r="22438" spans="1:3" s="566" customFormat="1"/>
    <row r="22439" spans="1:3" s="566" customFormat="1"/>
    <row r="22440" spans="1:3" s="566" customFormat="1"/>
    <row r="22441" spans="1:3" s="566" customFormat="1"/>
    <row r="22442" spans="1:3" s="566" customFormat="1"/>
    <row r="22443" spans="1:3" s="566" customFormat="1"/>
    <row r="22444" spans="1:3" s="566" customFormat="1"/>
    <row r="22445" spans="1:3" s="566" customFormat="1"/>
    <row r="22446" spans="1:3" s="566" customFormat="1"/>
    <row r="22447" spans="1:3" s="566" customFormat="1"/>
    <row r="22448" spans="1:3" s="566" customFormat="1"/>
    <row r="22449" spans="1:3" s="566" customFormat="1"/>
    <row r="22450" spans="1:3" s="566" customFormat="1"/>
    <row r="22451" spans="1:3" s="566" customFormat="1"/>
    <row r="22452" spans="1:3" s="566" customFormat="1"/>
    <row r="22453" spans="1:3" s="566" customFormat="1"/>
    <row r="22454" spans="1:3" s="566" customFormat="1"/>
    <row r="22455" spans="1:3" s="566" customFormat="1"/>
    <row r="22456" spans="1:3" s="566" customFormat="1"/>
    <row r="22457" spans="1:3" s="566" customFormat="1"/>
    <row r="22458" spans="1:3" s="566" customFormat="1"/>
    <row r="22459" spans="1:3" s="566" customFormat="1"/>
    <row r="22460" spans="1:3" s="566" customFormat="1"/>
    <row r="22461" spans="1:3" s="566" customFormat="1"/>
    <row r="22462" spans="1:3" s="566" customFormat="1"/>
    <row r="22463" spans="1:3" s="566" customFormat="1"/>
    <row r="22464" spans="1:3" s="566" customFormat="1"/>
    <row r="22465" spans="1:3" s="566" customFormat="1"/>
    <row r="22466" spans="1:3" s="566" customFormat="1"/>
    <row r="22467" spans="1:3" s="566" customFormat="1"/>
    <row r="22468" spans="1:3" s="566" customFormat="1"/>
    <row r="22469" spans="1:3" s="566" customFormat="1"/>
    <row r="22470" spans="1:3" s="566" customFormat="1"/>
    <row r="22471" spans="1:3" s="566" customFormat="1"/>
    <row r="22472" spans="1:3" s="566" customFormat="1"/>
    <row r="22473" spans="1:3" s="566" customFormat="1"/>
    <row r="22474" spans="1:3" s="566" customFormat="1"/>
    <row r="22475" spans="1:3" s="566" customFormat="1"/>
    <row r="22476" spans="1:3" s="566" customFormat="1"/>
    <row r="22477" spans="1:3" s="566" customFormat="1"/>
    <row r="22478" spans="1:3" s="566" customFormat="1"/>
    <row r="22479" spans="1:3" s="566" customFormat="1"/>
    <row r="22480" spans="1:3" s="566" customFormat="1"/>
    <row r="22481" spans="1:3" s="566" customFormat="1"/>
    <row r="22482" spans="1:3" s="566" customFormat="1"/>
    <row r="22483" spans="1:3" s="566" customFormat="1"/>
    <row r="22484" spans="1:3" s="566" customFormat="1"/>
    <row r="22485" spans="1:3" s="566" customFormat="1"/>
    <row r="22486" spans="1:3" s="566" customFormat="1"/>
    <row r="22487" spans="1:3" s="566" customFormat="1"/>
    <row r="22488" spans="1:3" s="566" customFormat="1"/>
    <row r="22489" spans="1:3" s="566" customFormat="1"/>
    <row r="22490" spans="1:3" s="566" customFormat="1"/>
    <row r="22491" spans="1:3" s="566" customFormat="1"/>
    <row r="22492" spans="1:3" s="566" customFormat="1"/>
    <row r="22493" spans="1:3" s="566" customFormat="1"/>
    <row r="22494" spans="1:3" s="566" customFormat="1"/>
    <row r="22495" spans="1:3" s="566" customFormat="1"/>
    <row r="22496" spans="1:3" s="566" customFormat="1"/>
    <row r="22497" spans="1:3" s="566" customFormat="1"/>
    <row r="22498" spans="1:3" s="566" customFormat="1"/>
    <row r="22499" spans="1:3" s="566" customFormat="1"/>
    <row r="22500" spans="1:3" s="566" customFormat="1"/>
    <row r="22501" spans="1:3" s="566" customFormat="1"/>
    <row r="22502" spans="1:3" s="566" customFormat="1"/>
    <row r="22503" spans="1:3" s="566" customFormat="1"/>
    <row r="22504" spans="1:3" s="566" customFormat="1"/>
    <row r="22505" spans="1:3" s="566" customFormat="1"/>
    <row r="22506" spans="1:3" s="566" customFormat="1"/>
    <row r="22507" spans="1:3" s="566" customFormat="1"/>
    <row r="22508" spans="1:3" s="566" customFormat="1"/>
    <row r="22509" spans="1:3" s="566" customFormat="1"/>
    <row r="22510" spans="1:3" s="566" customFormat="1"/>
    <row r="22511" spans="1:3" s="566" customFormat="1"/>
    <row r="22512" spans="1:3" s="566" customFormat="1"/>
    <row r="22513" spans="1:3" s="566" customFormat="1"/>
    <row r="22514" spans="1:3" s="566" customFormat="1"/>
    <row r="22515" spans="1:3" s="566" customFormat="1"/>
    <row r="22516" spans="1:3" s="566" customFormat="1"/>
    <row r="22517" spans="1:3" s="566" customFormat="1"/>
    <row r="22518" spans="1:3" s="566" customFormat="1"/>
    <row r="22519" spans="1:3" s="566" customFormat="1"/>
    <row r="22520" spans="1:3" s="566" customFormat="1"/>
    <row r="22521" spans="1:3" s="566" customFormat="1"/>
    <row r="22522" spans="1:3" s="566" customFormat="1"/>
    <row r="22523" spans="1:3" s="566" customFormat="1"/>
    <row r="22524" spans="1:3" s="566" customFormat="1"/>
    <row r="22525" spans="1:3" s="566" customFormat="1"/>
    <row r="22526" spans="1:3" s="566" customFormat="1"/>
    <row r="22527" spans="1:3" s="566" customFormat="1"/>
    <row r="22528" spans="1:3" s="566" customFormat="1"/>
    <row r="22529" spans="1:3" s="566" customFormat="1"/>
    <row r="22530" spans="1:3" s="566" customFormat="1"/>
    <row r="22531" spans="1:3" s="566" customFormat="1"/>
    <row r="22532" spans="1:3" s="566" customFormat="1"/>
    <row r="22533" spans="1:3" s="566" customFormat="1"/>
    <row r="22534" spans="1:3" s="566" customFormat="1"/>
    <row r="22535" spans="1:3" s="566" customFormat="1"/>
    <row r="22536" spans="1:3" s="566" customFormat="1"/>
    <row r="22537" spans="1:3" s="566" customFormat="1"/>
    <row r="22538" spans="1:3" s="566" customFormat="1"/>
    <row r="22539" spans="1:3" s="566" customFormat="1"/>
    <row r="22540" spans="1:3" s="566" customFormat="1"/>
    <row r="22541" spans="1:3" s="566" customFormat="1"/>
    <row r="22542" spans="1:3" s="566" customFormat="1"/>
    <row r="22543" spans="1:3" s="566" customFormat="1"/>
    <row r="22544" spans="1:3" s="566" customFormat="1"/>
    <row r="22545" spans="1:3" s="566" customFormat="1"/>
    <row r="22546" spans="1:3" s="566" customFormat="1"/>
    <row r="22547" spans="1:3" s="566" customFormat="1"/>
    <row r="22548" spans="1:3" s="566" customFormat="1"/>
    <row r="22549" spans="1:3" s="566" customFormat="1"/>
    <row r="22550" spans="1:3" s="566" customFormat="1"/>
    <row r="22551" spans="1:3" s="566" customFormat="1"/>
    <row r="22552" spans="1:3" s="566" customFormat="1"/>
    <row r="22553" spans="1:3" s="566" customFormat="1"/>
    <row r="22554" spans="1:3" s="566" customFormat="1"/>
    <row r="22555" spans="1:3" s="566" customFormat="1"/>
    <row r="22556" spans="1:3" s="566" customFormat="1"/>
    <row r="22557" spans="1:3" s="566" customFormat="1"/>
    <row r="22558" spans="1:3" s="566" customFormat="1"/>
    <row r="22559" spans="1:3" s="566" customFormat="1"/>
    <row r="22560" spans="1:3" s="566" customFormat="1"/>
    <row r="22561" spans="1:3" s="566" customFormat="1"/>
    <row r="22562" spans="1:3" s="566" customFormat="1"/>
    <row r="22563" spans="1:3" s="566" customFormat="1"/>
    <row r="22564" spans="1:3" s="566" customFormat="1"/>
    <row r="22565" spans="1:3" s="566" customFormat="1"/>
    <row r="22566" spans="1:3" s="566" customFormat="1"/>
    <row r="22567" spans="1:3" s="566" customFormat="1"/>
    <row r="22568" spans="1:3" s="566" customFormat="1"/>
    <row r="22569" spans="1:3" s="566" customFormat="1"/>
    <row r="22570" spans="1:3" s="566" customFormat="1"/>
    <row r="22571" spans="1:3" s="566" customFormat="1"/>
    <row r="22572" spans="1:3" s="566" customFormat="1"/>
    <row r="22573" spans="1:3" s="566" customFormat="1"/>
    <row r="22574" spans="1:3" s="566" customFormat="1"/>
    <row r="22575" spans="1:3" s="566" customFormat="1"/>
    <row r="22576" spans="1:3" s="566" customFormat="1"/>
    <row r="22577" spans="1:3" s="566" customFormat="1"/>
    <row r="22578" spans="1:3" s="566" customFormat="1"/>
    <row r="22579" spans="1:3" s="566" customFormat="1"/>
    <row r="22580" spans="1:3" s="566" customFormat="1"/>
    <row r="22581" spans="1:3" s="566" customFormat="1"/>
    <row r="22582" spans="1:3" s="566" customFormat="1"/>
    <row r="22583" spans="1:3" s="566" customFormat="1"/>
    <row r="22584" spans="1:3" s="566" customFormat="1"/>
    <row r="22585" spans="1:3" s="566" customFormat="1"/>
    <row r="22586" spans="1:3" s="566" customFormat="1"/>
    <row r="22587" spans="1:3" s="566" customFormat="1"/>
    <row r="22588" spans="1:3" s="566" customFormat="1"/>
    <row r="22589" spans="1:3" s="566" customFormat="1"/>
    <row r="22590" spans="1:3" s="566" customFormat="1"/>
    <row r="22591" spans="1:3" s="566" customFormat="1"/>
    <row r="22592" spans="1:3" s="566" customFormat="1"/>
    <row r="22593" spans="1:3" s="566" customFormat="1"/>
    <row r="22594" spans="1:3" s="566" customFormat="1"/>
    <row r="22595" spans="1:3" s="566" customFormat="1"/>
    <row r="22596" spans="1:3" s="566" customFormat="1"/>
    <row r="22597" spans="1:3" s="566" customFormat="1"/>
    <row r="22598" spans="1:3" s="566" customFormat="1"/>
    <row r="22599" spans="1:3" s="566" customFormat="1"/>
    <row r="22600" spans="1:3" s="566" customFormat="1"/>
    <row r="22601" spans="1:3" s="566" customFormat="1"/>
    <row r="22602" spans="1:3" s="566" customFormat="1"/>
    <row r="22603" spans="1:3" s="566" customFormat="1"/>
    <row r="22604" spans="1:3" s="566" customFormat="1"/>
    <row r="22605" spans="1:3" s="566" customFormat="1"/>
    <row r="22606" spans="1:3" s="566" customFormat="1"/>
    <row r="22607" spans="1:3" s="566" customFormat="1"/>
    <row r="22608" spans="1:3" s="566" customFormat="1"/>
    <row r="22609" spans="1:3" s="566" customFormat="1"/>
    <row r="22610" spans="1:3" s="566" customFormat="1"/>
    <row r="22611" spans="1:3" s="566" customFormat="1"/>
    <row r="22612" spans="1:3" s="566" customFormat="1"/>
    <row r="22613" spans="1:3" s="566" customFormat="1"/>
    <row r="22614" spans="1:3" s="566" customFormat="1"/>
    <row r="22615" spans="1:3" s="566" customFormat="1"/>
    <row r="22616" spans="1:3" s="566" customFormat="1"/>
    <row r="22617" spans="1:3" s="566" customFormat="1"/>
    <row r="22618" spans="1:3" s="566" customFormat="1"/>
    <row r="22619" spans="1:3" s="566" customFormat="1"/>
    <row r="22620" spans="1:3" s="566" customFormat="1"/>
    <row r="22621" spans="1:3" s="566" customFormat="1"/>
    <row r="22622" spans="1:3" s="566" customFormat="1"/>
    <row r="22623" spans="1:3" s="566" customFormat="1"/>
    <row r="22624" spans="1:3" s="566" customFormat="1"/>
    <row r="22625" spans="1:3" s="566" customFormat="1"/>
    <row r="22626" spans="1:3" s="566" customFormat="1"/>
    <row r="22627" spans="1:3" s="566" customFormat="1"/>
    <row r="22628" spans="1:3" s="566" customFormat="1"/>
    <row r="22629" spans="1:3" s="566" customFormat="1"/>
    <row r="22630" spans="1:3" s="566" customFormat="1"/>
    <row r="22631" spans="1:3" s="566" customFormat="1"/>
    <row r="22632" spans="1:3" s="566" customFormat="1"/>
    <row r="22633" spans="1:3" s="566" customFormat="1"/>
    <row r="22634" spans="1:3" s="566" customFormat="1"/>
    <row r="22635" spans="1:3" s="566" customFormat="1"/>
    <row r="22636" spans="1:3" s="566" customFormat="1"/>
    <row r="22637" spans="1:3" s="566" customFormat="1"/>
    <row r="22638" spans="1:3" s="566" customFormat="1"/>
    <row r="22639" spans="1:3" s="566" customFormat="1"/>
    <row r="22640" spans="1:3" s="566" customFormat="1"/>
    <row r="22641" spans="1:3" s="566" customFormat="1"/>
    <row r="22642" spans="1:3" s="566" customFormat="1"/>
    <row r="22643" spans="1:3" s="566" customFormat="1"/>
    <row r="22644" spans="1:3" s="566" customFormat="1"/>
    <row r="22645" spans="1:3" s="566" customFormat="1"/>
    <row r="22646" spans="1:3" s="566" customFormat="1"/>
    <row r="22647" spans="1:3" s="566" customFormat="1"/>
    <row r="22648" spans="1:3" s="566" customFormat="1"/>
    <row r="22649" spans="1:3" s="566" customFormat="1"/>
    <row r="22650" spans="1:3" s="566" customFormat="1"/>
    <row r="22651" spans="1:3" s="566" customFormat="1"/>
    <row r="22652" spans="1:3" s="566" customFormat="1"/>
    <row r="22653" spans="1:3" s="566" customFormat="1"/>
    <row r="22654" spans="1:3" s="566" customFormat="1"/>
    <row r="22655" spans="1:3" s="566" customFormat="1"/>
    <row r="22656" spans="1:3" s="566" customFormat="1"/>
    <row r="22657" spans="1:3" s="566" customFormat="1"/>
    <row r="22658" spans="1:3" s="566" customFormat="1"/>
    <row r="22659" spans="1:3" s="566" customFormat="1"/>
    <row r="22660" spans="1:3" s="566" customFormat="1"/>
    <row r="22661" spans="1:3" s="566" customFormat="1"/>
    <row r="22662" spans="1:3" s="566" customFormat="1"/>
    <row r="22663" spans="1:3" s="566" customFormat="1"/>
    <row r="22664" spans="1:3" s="566" customFormat="1"/>
    <row r="22665" spans="1:3" s="566" customFormat="1"/>
    <row r="22666" spans="1:3" s="566" customFormat="1"/>
    <row r="22667" spans="1:3" s="566" customFormat="1"/>
    <row r="22668" spans="1:3" s="566" customFormat="1"/>
    <row r="22669" spans="1:3" s="566" customFormat="1"/>
    <row r="22670" spans="1:3" s="566" customFormat="1"/>
    <row r="22671" spans="1:3" s="566" customFormat="1"/>
    <row r="22672" spans="1:3" s="566" customFormat="1"/>
    <row r="22673" spans="1:3" s="566" customFormat="1"/>
    <row r="22674" spans="1:3" s="566" customFormat="1"/>
    <row r="22675" spans="1:3" s="566" customFormat="1"/>
    <row r="22676" spans="1:3" s="566" customFormat="1"/>
    <row r="22677" spans="1:3" s="566" customFormat="1"/>
    <row r="22678" spans="1:3" s="566" customFormat="1"/>
    <row r="22679" spans="1:3" s="566" customFormat="1"/>
    <row r="22680" spans="1:3" s="566" customFormat="1"/>
    <row r="22681" spans="1:3" s="566" customFormat="1"/>
    <row r="22682" spans="1:3" s="566" customFormat="1"/>
    <row r="22683" spans="1:3" s="566" customFormat="1"/>
    <row r="22684" spans="1:3" s="566" customFormat="1"/>
    <row r="22685" spans="1:3" s="566" customFormat="1"/>
    <row r="22686" spans="1:3" s="566" customFormat="1"/>
    <row r="22687" spans="1:3" s="566" customFormat="1"/>
    <row r="22688" spans="1:3" s="566" customFormat="1"/>
    <row r="22689" spans="1:3" s="566" customFormat="1"/>
    <row r="22690" spans="1:3" s="566" customFormat="1"/>
    <row r="22691" spans="1:3" s="566" customFormat="1"/>
    <row r="22692" spans="1:3" s="566" customFormat="1"/>
    <row r="22693" spans="1:3" s="566" customFormat="1"/>
    <row r="22694" spans="1:3" s="566" customFormat="1"/>
    <row r="22695" spans="1:3" s="566" customFormat="1"/>
    <row r="22696" spans="1:3" s="566" customFormat="1"/>
    <row r="22697" spans="1:3" s="566" customFormat="1"/>
    <row r="22698" spans="1:3" s="566" customFormat="1"/>
    <row r="22699" spans="1:3" s="566" customFormat="1"/>
    <row r="22700" spans="1:3" s="566" customFormat="1"/>
    <row r="22701" spans="1:3" s="566" customFormat="1"/>
    <row r="22702" spans="1:3" s="566" customFormat="1"/>
    <row r="22703" spans="1:3" s="566" customFormat="1"/>
    <row r="22704" spans="1:3" s="566" customFormat="1"/>
    <row r="22705" spans="1:3" s="566" customFormat="1"/>
    <row r="22706" spans="1:3" s="566" customFormat="1"/>
    <row r="22707" spans="1:3" s="566" customFormat="1"/>
    <row r="22708" spans="1:3" s="566" customFormat="1"/>
    <row r="22709" spans="1:3" s="566" customFormat="1"/>
    <row r="22710" spans="1:3" s="566" customFormat="1"/>
    <row r="22711" spans="1:3" s="566" customFormat="1"/>
    <row r="22712" spans="1:3" s="566" customFormat="1"/>
    <row r="22713" spans="1:3" s="566" customFormat="1"/>
    <row r="22714" spans="1:3" s="566" customFormat="1"/>
    <row r="22715" spans="1:3" s="566" customFormat="1"/>
    <row r="22716" spans="1:3" s="566" customFormat="1"/>
    <row r="22717" spans="1:3" s="566" customFormat="1"/>
    <row r="22718" spans="1:3" s="566" customFormat="1"/>
    <row r="22719" spans="1:3" s="566" customFormat="1"/>
    <row r="22720" spans="1:3" s="566" customFormat="1"/>
    <row r="22721" spans="1:3" s="566" customFormat="1"/>
    <row r="22722" spans="1:3" s="566" customFormat="1"/>
    <row r="22723" spans="1:3" s="566" customFormat="1"/>
    <row r="22724" spans="1:3" s="566" customFormat="1"/>
    <row r="22725" spans="1:3" s="566" customFormat="1"/>
    <row r="22726" spans="1:3" s="566" customFormat="1"/>
    <row r="22727" spans="1:3" s="566" customFormat="1"/>
    <row r="22728" spans="1:3" s="566" customFormat="1"/>
    <row r="22729" spans="1:3" s="566" customFormat="1"/>
    <row r="22730" spans="1:3" s="566" customFormat="1"/>
    <row r="22731" spans="1:3" s="566" customFormat="1"/>
    <row r="22732" spans="1:3" s="566" customFormat="1"/>
    <row r="22733" spans="1:3" s="566" customFormat="1"/>
    <row r="22734" spans="1:3" s="566" customFormat="1"/>
    <row r="22735" spans="1:3" s="566" customFormat="1"/>
    <row r="22736" spans="1:3" s="566" customFormat="1"/>
    <row r="22737" spans="1:3" s="566" customFormat="1"/>
    <row r="22738" spans="1:3" s="566" customFormat="1"/>
    <row r="22739" spans="1:3" s="566" customFormat="1"/>
    <row r="22740" spans="1:3" s="566" customFormat="1"/>
    <row r="22741" spans="1:3" s="566" customFormat="1"/>
    <row r="22742" spans="1:3" s="566" customFormat="1"/>
    <row r="22743" spans="1:3" s="566" customFormat="1"/>
    <row r="22744" spans="1:3" s="566" customFormat="1"/>
    <row r="22745" spans="1:3" s="566" customFormat="1"/>
    <row r="22746" spans="1:3" s="566" customFormat="1"/>
    <row r="22747" spans="1:3" s="566" customFormat="1"/>
    <row r="22748" spans="1:3" s="566" customFormat="1"/>
    <row r="22749" spans="1:3" s="566" customFormat="1"/>
    <row r="22750" spans="1:3" s="566" customFormat="1"/>
    <row r="22751" spans="1:3" s="566" customFormat="1"/>
    <row r="22752" spans="1:3" s="566" customFormat="1"/>
    <row r="22753" spans="1:3" s="566" customFormat="1"/>
    <row r="22754" spans="1:3" s="566" customFormat="1"/>
    <row r="22755" spans="1:3" s="566" customFormat="1"/>
    <row r="22756" spans="1:3" s="566" customFormat="1"/>
    <row r="22757" spans="1:3" s="566" customFormat="1"/>
    <row r="22758" spans="1:3" s="566" customFormat="1"/>
    <row r="22759" spans="1:3" s="566" customFormat="1"/>
    <row r="22760" spans="1:3" s="566" customFormat="1"/>
    <row r="22761" spans="1:3" s="566" customFormat="1"/>
    <row r="22762" spans="1:3" s="566" customFormat="1"/>
    <row r="22763" spans="1:3" s="566" customFormat="1"/>
    <row r="22764" spans="1:3" s="566" customFormat="1"/>
    <row r="22765" spans="1:3" s="566" customFormat="1"/>
    <row r="22766" spans="1:3" s="566" customFormat="1"/>
    <row r="22767" spans="1:3" s="566" customFormat="1"/>
    <row r="22768" spans="1:3" s="566" customFormat="1"/>
    <row r="22769" spans="1:3" s="566" customFormat="1"/>
    <row r="22770" spans="1:3" s="566" customFormat="1"/>
    <row r="22771" spans="1:3" s="566" customFormat="1"/>
    <row r="22772" spans="1:3" s="566" customFormat="1"/>
    <row r="22773" spans="1:3" s="566" customFormat="1"/>
    <row r="22774" spans="1:3" s="566" customFormat="1"/>
    <row r="22775" spans="1:3" s="566" customFormat="1"/>
    <row r="22776" spans="1:3" s="566" customFormat="1"/>
    <row r="22777" spans="1:3" s="566" customFormat="1"/>
    <row r="22778" spans="1:3" s="566" customFormat="1"/>
    <row r="22779" spans="1:3" s="566" customFormat="1"/>
    <row r="22780" spans="1:3" s="566" customFormat="1"/>
    <row r="22781" spans="1:3" s="566" customFormat="1"/>
    <row r="22782" spans="1:3" s="566" customFormat="1"/>
    <row r="22783" spans="1:3" s="566" customFormat="1"/>
    <row r="22784" spans="1:3" s="566" customFormat="1"/>
    <row r="22785" spans="1:3" s="566" customFormat="1"/>
    <row r="22786" spans="1:3" s="566" customFormat="1"/>
    <row r="22787" spans="1:3" s="566" customFormat="1"/>
    <row r="22788" spans="1:3" s="566" customFormat="1"/>
    <row r="22789" spans="1:3" s="566" customFormat="1"/>
    <row r="22790" spans="1:3" s="566" customFormat="1"/>
    <row r="22791" spans="1:3" s="566" customFormat="1"/>
    <row r="22792" spans="1:3" s="566" customFormat="1"/>
    <row r="22793" spans="1:3" s="566" customFormat="1"/>
    <row r="22794" spans="1:3" s="566" customFormat="1"/>
    <row r="22795" spans="1:3" s="566" customFormat="1"/>
    <row r="22796" spans="1:3" s="566" customFormat="1"/>
    <row r="22797" spans="1:3" s="566" customFormat="1"/>
    <row r="22798" spans="1:3" s="566" customFormat="1"/>
    <row r="22799" spans="1:3" s="566" customFormat="1"/>
    <row r="22800" spans="1:3" s="566" customFormat="1"/>
    <row r="22801" spans="1:3" s="566" customFormat="1"/>
    <row r="22802" spans="1:3" s="566" customFormat="1"/>
    <row r="22803" spans="1:3" s="566" customFormat="1"/>
    <row r="22804" spans="1:3" s="566" customFormat="1"/>
    <row r="22805" spans="1:3" s="566" customFormat="1"/>
    <row r="22806" spans="1:3" s="566" customFormat="1"/>
    <row r="22807" spans="1:3" s="566" customFormat="1"/>
    <row r="22808" spans="1:3" s="566" customFormat="1"/>
    <row r="22809" spans="1:3" s="566" customFormat="1"/>
    <row r="22810" spans="1:3" s="566" customFormat="1"/>
    <row r="22811" spans="1:3" s="566" customFormat="1"/>
    <row r="22812" spans="1:3" s="566" customFormat="1"/>
    <row r="22813" spans="1:3" s="566" customFormat="1"/>
    <row r="22814" spans="1:3" s="566" customFormat="1"/>
    <row r="22815" spans="1:3" s="566" customFormat="1"/>
    <row r="22816" spans="1:3" s="566" customFormat="1"/>
    <row r="22817" spans="1:3" s="566" customFormat="1"/>
    <row r="22818" spans="1:3" s="566" customFormat="1"/>
    <row r="22819" spans="1:3" s="566" customFormat="1"/>
    <row r="22820" spans="1:3" s="566" customFormat="1"/>
    <row r="22821" spans="1:3" s="566" customFormat="1"/>
    <row r="22822" spans="1:3" s="566" customFormat="1"/>
    <row r="22823" spans="1:3" s="566" customFormat="1"/>
    <row r="22824" spans="1:3" s="566" customFormat="1"/>
    <row r="22825" spans="1:3" s="566" customFormat="1"/>
    <row r="22826" spans="1:3" s="566" customFormat="1"/>
    <row r="22827" spans="1:3" s="566" customFormat="1"/>
    <row r="22828" spans="1:3" s="566" customFormat="1"/>
    <row r="22829" spans="1:3" s="566" customFormat="1"/>
    <row r="22830" spans="1:3" s="566" customFormat="1"/>
    <row r="22831" spans="1:3" s="566" customFormat="1"/>
    <row r="22832" spans="1:3" s="566" customFormat="1"/>
    <row r="22833" spans="1:3" s="566" customFormat="1"/>
    <row r="22834" spans="1:3" s="566" customFormat="1"/>
    <row r="22835" spans="1:3" s="566" customFormat="1"/>
    <row r="22836" spans="1:3" s="566" customFormat="1"/>
    <row r="22837" spans="1:3" s="566" customFormat="1"/>
    <row r="22838" spans="1:3" s="566" customFormat="1"/>
    <row r="22839" spans="1:3" s="566" customFormat="1"/>
    <row r="22840" spans="1:3" s="566" customFormat="1"/>
    <row r="22841" spans="1:3" s="566" customFormat="1"/>
    <row r="22842" spans="1:3" s="566" customFormat="1"/>
    <row r="22843" spans="1:3" s="566" customFormat="1"/>
    <row r="22844" spans="1:3" s="566" customFormat="1"/>
    <row r="22845" spans="1:3" s="566" customFormat="1"/>
    <row r="22846" spans="1:3" s="566" customFormat="1"/>
    <row r="22847" spans="1:3" s="566" customFormat="1"/>
    <row r="22848" spans="1:3" s="566" customFormat="1"/>
    <row r="22849" spans="1:3" s="566" customFormat="1"/>
    <row r="22850" spans="1:3" s="566" customFormat="1"/>
    <row r="22851" spans="1:3" s="566" customFormat="1"/>
    <row r="22852" spans="1:3" s="566" customFormat="1"/>
    <row r="22853" spans="1:3" s="566" customFormat="1"/>
    <row r="22854" spans="1:3" s="566" customFormat="1"/>
    <row r="22855" spans="1:3" s="566" customFormat="1"/>
    <row r="22856" spans="1:3" s="566" customFormat="1"/>
    <row r="22857" spans="1:3" s="566" customFormat="1"/>
    <row r="22858" spans="1:3" s="566" customFormat="1"/>
    <row r="22859" spans="1:3" s="566" customFormat="1"/>
    <row r="22860" spans="1:3" s="566" customFormat="1"/>
    <row r="22861" spans="1:3" s="566" customFormat="1"/>
    <row r="22862" spans="1:3" s="566" customFormat="1"/>
    <row r="22863" spans="1:3" s="566" customFormat="1"/>
    <row r="22864" spans="1:3" s="566" customFormat="1"/>
    <row r="22865" spans="1:3" s="566" customFormat="1"/>
    <row r="22866" spans="1:3" s="566" customFormat="1"/>
    <row r="22867" spans="1:3" s="566" customFormat="1"/>
    <row r="22868" spans="1:3" s="566" customFormat="1"/>
    <row r="22869" spans="1:3" s="566" customFormat="1"/>
    <row r="22870" spans="1:3" s="566" customFormat="1"/>
    <row r="22871" spans="1:3" s="566" customFormat="1"/>
    <row r="22872" spans="1:3" s="566" customFormat="1"/>
    <row r="22873" spans="1:3" s="566" customFormat="1"/>
    <row r="22874" spans="1:3" s="566" customFormat="1"/>
    <row r="22875" spans="1:3" s="566" customFormat="1"/>
    <row r="22876" spans="1:3" s="566" customFormat="1"/>
    <row r="22877" spans="1:3" s="566" customFormat="1"/>
    <row r="22878" spans="1:3" s="566" customFormat="1"/>
    <row r="22879" spans="1:3" s="566" customFormat="1"/>
    <row r="22880" spans="1:3" s="566" customFormat="1"/>
    <row r="22881" spans="1:3" s="566" customFormat="1"/>
    <row r="22882" spans="1:3" s="566" customFormat="1"/>
    <row r="22883" spans="1:3" s="566" customFormat="1"/>
    <row r="22884" spans="1:3" s="566" customFormat="1"/>
    <row r="22885" spans="1:3" s="566" customFormat="1"/>
    <row r="22886" spans="1:3" s="566" customFormat="1"/>
    <row r="22887" spans="1:3" s="566" customFormat="1"/>
    <row r="22888" spans="1:3" s="566" customFormat="1"/>
    <row r="22889" spans="1:3" s="566" customFormat="1"/>
    <row r="22890" spans="1:3" s="566" customFormat="1"/>
    <row r="22891" spans="1:3" s="566" customFormat="1"/>
    <row r="22892" spans="1:3" s="566" customFormat="1"/>
    <row r="22893" spans="1:3" s="566" customFormat="1"/>
    <row r="22894" spans="1:3" s="566" customFormat="1"/>
    <row r="22895" spans="1:3" s="566" customFormat="1"/>
    <row r="22896" spans="1:3" s="566" customFormat="1"/>
    <row r="22897" spans="1:3" s="566" customFormat="1"/>
    <row r="22898" spans="1:3" s="566" customFormat="1"/>
    <row r="22899" spans="1:3" s="566" customFormat="1"/>
    <row r="22900" spans="1:3" s="566" customFormat="1"/>
    <row r="22901" spans="1:3" s="566" customFormat="1"/>
    <row r="22902" spans="1:3" s="566" customFormat="1"/>
    <row r="22903" spans="1:3" s="566" customFormat="1"/>
    <row r="22904" spans="1:3" s="566" customFormat="1"/>
    <row r="22905" spans="1:3" s="566" customFormat="1"/>
    <row r="22906" spans="1:3" s="566" customFormat="1"/>
    <row r="22907" spans="1:3" s="566" customFormat="1"/>
    <row r="22908" spans="1:3" s="566" customFormat="1"/>
    <row r="22909" spans="1:3" s="566" customFormat="1"/>
    <row r="22910" spans="1:3" s="566" customFormat="1"/>
    <row r="22911" spans="1:3" s="566" customFormat="1"/>
    <row r="22912" spans="1:3" s="566" customFormat="1"/>
    <row r="22913" spans="1:3" s="566" customFormat="1"/>
    <row r="22914" spans="1:3" s="566" customFormat="1"/>
    <row r="22915" spans="1:3" s="566" customFormat="1"/>
    <row r="22916" spans="1:3" s="566" customFormat="1"/>
    <row r="22917" spans="1:3" s="566" customFormat="1"/>
    <row r="22918" spans="1:3" s="566" customFormat="1"/>
    <row r="22919" spans="1:3" s="566" customFormat="1"/>
    <row r="22920" spans="1:3" s="566" customFormat="1"/>
    <row r="22921" spans="1:3" s="566" customFormat="1"/>
    <row r="22922" spans="1:3" s="566" customFormat="1"/>
    <row r="22923" spans="1:3" s="566" customFormat="1"/>
    <row r="22924" spans="1:3" s="566" customFormat="1"/>
    <row r="22925" spans="1:3" s="566" customFormat="1"/>
    <row r="22926" spans="1:3" s="566" customFormat="1"/>
    <row r="22927" spans="1:3" s="566" customFormat="1"/>
    <row r="22928" spans="1:3" s="566" customFormat="1"/>
    <row r="22929" spans="1:3" s="566" customFormat="1"/>
    <row r="22930" spans="1:3" s="566" customFormat="1"/>
    <row r="22931" spans="1:3" s="566" customFormat="1"/>
    <row r="22932" spans="1:3" s="566" customFormat="1"/>
    <row r="22933" spans="1:3" s="566" customFormat="1"/>
    <row r="22934" spans="1:3" s="566" customFormat="1"/>
    <row r="22935" spans="1:3" s="566" customFormat="1"/>
    <row r="22936" spans="1:3" s="566" customFormat="1"/>
    <row r="22937" spans="1:3" s="566" customFormat="1"/>
    <row r="22938" spans="1:3" s="566" customFormat="1"/>
    <row r="22939" spans="1:3" s="566" customFormat="1"/>
    <row r="22940" spans="1:3" s="566" customFormat="1"/>
    <row r="22941" spans="1:3" s="566" customFormat="1"/>
    <row r="22942" spans="1:3" s="566" customFormat="1"/>
    <row r="22943" spans="1:3" s="566" customFormat="1"/>
    <row r="22944" spans="1:3" s="566" customFormat="1"/>
    <row r="22945" spans="1:3" s="566" customFormat="1"/>
    <row r="22946" spans="1:3" s="566" customFormat="1"/>
    <row r="22947" spans="1:3" s="566" customFormat="1"/>
    <row r="22948" spans="1:3" s="566" customFormat="1"/>
    <row r="22949" spans="1:3" s="566" customFormat="1"/>
    <row r="22950" spans="1:3" s="566" customFormat="1"/>
    <row r="22951" spans="1:3" s="566" customFormat="1"/>
    <row r="22952" spans="1:3" s="566" customFormat="1"/>
    <row r="22953" spans="1:3" s="566" customFormat="1"/>
    <row r="22954" spans="1:3" s="566" customFormat="1"/>
    <row r="22955" spans="1:3" s="566" customFormat="1"/>
    <row r="22956" spans="1:3" s="566" customFormat="1"/>
    <row r="22957" spans="1:3" s="566" customFormat="1"/>
    <row r="22958" spans="1:3" s="566" customFormat="1"/>
    <row r="22959" spans="1:3" s="566" customFormat="1"/>
    <row r="22960" spans="1:3" s="566" customFormat="1"/>
    <row r="22961" spans="1:3" s="566" customFormat="1"/>
    <row r="22962" spans="1:3" s="566" customFormat="1"/>
    <row r="22963" spans="1:3" s="566" customFormat="1"/>
    <row r="22964" spans="1:3" s="566" customFormat="1"/>
    <row r="22965" spans="1:3" s="566" customFormat="1"/>
    <row r="22966" spans="1:3" s="566" customFormat="1"/>
    <row r="22967" spans="1:3" s="566" customFormat="1"/>
    <row r="22968" spans="1:3" s="566" customFormat="1"/>
    <row r="22969" spans="1:3" s="566" customFormat="1"/>
    <row r="22970" spans="1:3" s="566" customFormat="1"/>
    <row r="22971" spans="1:3" s="566" customFormat="1"/>
    <row r="22972" spans="1:3" s="566" customFormat="1"/>
    <row r="22973" spans="1:3" s="566" customFormat="1"/>
    <row r="22974" spans="1:3" s="566" customFormat="1"/>
    <row r="22975" spans="1:3" s="566" customFormat="1"/>
    <row r="22976" spans="1:3" s="566" customFormat="1"/>
    <row r="22977" spans="1:3" s="566" customFormat="1"/>
    <row r="22978" spans="1:3" s="566" customFormat="1"/>
    <row r="22979" spans="1:3" s="566" customFormat="1"/>
    <row r="22980" spans="1:3" s="566" customFormat="1"/>
    <row r="22981" spans="1:3" s="566" customFormat="1"/>
    <row r="22982" spans="1:3" s="566" customFormat="1"/>
    <row r="22983" spans="1:3" s="566" customFormat="1"/>
    <row r="22984" spans="1:3" s="566" customFormat="1"/>
    <row r="22985" spans="1:3" s="566" customFormat="1"/>
    <row r="22986" spans="1:3" s="566" customFormat="1"/>
    <row r="22987" spans="1:3" s="566" customFormat="1"/>
    <row r="22988" spans="1:3" s="566" customFormat="1"/>
    <row r="22989" spans="1:3" s="566" customFormat="1"/>
    <row r="22990" spans="1:3" s="566" customFormat="1"/>
    <row r="22991" spans="1:3" s="566" customFormat="1"/>
    <row r="22992" spans="1:3" s="566" customFormat="1"/>
    <row r="22993" spans="1:3" s="566" customFormat="1"/>
    <row r="22994" spans="1:3" s="566" customFormat="1"/>
    <row r="22995" spans="1:3" s="566" customFormat="1"/>
    <row r="22996" spans="1:3" s="566" customFormat="1"/>
    <row r="22997" spans="1:3" s="566" customFormat="1"/>
    <row r="22998" spans="1:3" s="566" customFormat="1"/>
    <row r="22999" spans="1:3" s="566" customFormat="1"/>
    <row r="23000" spans="1:3" s="566" customFormat="1"/>
    <row r="23001" spans="1:3" s="566" customFormat="1"/>
    <row r="23002" spans="1:3" s="566" customFormat="1"/>
    <row r="23003" spans="1:3" s="566" customFormat="1"/>
    <row r="23004" spans="1:3" s="566" customFormat="1"/>
    <row r="23005" spans="1:3" s="566" customFormat="1"/>
    <row r="23006" spans="1:3" s="566" customFormat="1"/>
    <row r="23007" spans="1:3" s="566" customFormat="1"/>
    <row r="23008" spans="1:3" s="566" customFormat="1"/>
    <row r="23009" spans="1:3" s="566" customFormat="1"/>
    <row r="23010" spans="1:3" s="566" customFormat="1"/>
    <row r="23011" spans="1:3" s="566" customFormat="1"/>
    <row r="23012" spans="1:3" s="566" customFormat="1"/>
    <row r="23013" spans="1:3" s="566" customFormat="1"/>
    <row r="23014" spans="1:3" s="566" customFormat="1"/>
    <row r="23015" spans="1:3" s="566" customFormat="1"/>
    <row r="23016" spans="1:3" s="566" customFormat="1"/>
    <row r="23017" spans="1:3" s="566" customFormat="1"/>
    <row r="23018" spans="1:3" s="566" customFormat="1"/>
    <row r="23019" spans="1:3" s="566" customFormat="1"/>
    <row r="23020" spans="1:3" s="566" customFormat="1"/>
    <row r="23021" spans="1:3" s="566" customFormat="1"/>
    <row r="23022" spans="1:3" s="566" customFormat="1"/>
    <row r="23023" spans="1:3" s="566" customFormat="1"/>
    <row r="23024" spans="1:3" s="566" customFormat="1"/>
    <row r="23025" spans="1:3" s="566" customFormat="1"/>
    <row r="23026" spans="1:3" s="566" customFormat="1"/>
    <row r="23027" spans="1:3" s="566" customFormat="1"/>
    <row r="23028" spans="1:3" s="566" customFormat="1"/>
    <row r="23029" spans="1:3" s="566" customFormat="1"/>
    <row r="23030" spans="1:3" s="566" customFormat="1"/>
    <row r="23031" spans="1:3" s="566" customFormat="1"/>
    <row r="23032" spans="1:3" s="566" customFormat="1"/>
    <row r="23033" spans="1:3" s="566" customFormat="1"/>
    <row r="23034" spans="1:3" s="566" customFormat="1"/>
    <row r="23035" spans="1:3" s="566" customFormat="1"/>
    <row r="23036" spans="1:3" s="566" customFormat="1"/>
    <row r="23037" spans="1:3" s="566" customFormat="1"/>
    <row r="23038" spans="1:3" s="566" customFormat="1"/>
    <row r="23039" spans="1:3" s="566" customFormat="1"/>
    <row r="23040" spans="1:3" s="566" customFormat="1"/>
    <row r="23041" spans="1:3" s="566" customFormat="1"/>
    <row r="23042" spans="1:3" s="566" customFormat="1"/>
    <row r="23043" spans="1:3" s="566" customFormat="1"/>
    <row r="23044" spans="1:3" s="566" customFormat="1"/>
    <row r="23045" spans="1:3" s="566" customFormat="1"/>
    <row r="23046" spans="1:3" s="566" customFormat="1"/>
    <row r="23047" spans="1:3" s="566" customFormat="1"/>
    <row r="23048" spans="1:3" s="566" customFormat="1"/>
    <row r="23049" spans="1:3" s="566" customFormat="1"/>
    <row r="23050" spans="1:3" s="566" customFormat="1"/>
    <row r="23051" spans="1:3" s="566" customFormat="1"/>
    <row r="23052" spans="1:3" s="566" customFormat="1"/>
    <row r="23053" spans="1:3" s="566" customFormat="1"/>
    <row r="23054" spans="1:3" s="566" customFormat="1"/>
    <row r="23055" spans="1:3" s="566" customFormat="1"/>
    <row r="23056" spans="1:3" s="566" customFormat="1"/>
    <row r="23057" spans="1:3" s="566" customFormat="1"/>
    <row r="23058" spans="1:3" s="566" customFormat="1"/>
    <row r="23059" spans="1:3" s="566" customFormat="1"/>
    <row r="23060" spans="1:3" s="566" customFormat="1"/>
    <row r="23061" spans="1:3" s="566" customFormat="1"/>
    <row r="23062" spans="1:3" s="566" customFormat="1"/>
    <row r="23063" spans="1:3" s="566" customFormat="1"/>
    <row r="23064" spans="1:3" s="566" customFormat="1"/>
    <row r="23065" spans="1:3" s="566" customFormat="1"/>
    <row r="23066" spans="1:3" s="566" customFormat="1"/>
    <row r="23067" spans="1:3" s="566" customFormat="1"/>
    <row r="23068" spans="1:3" s="566" customFormat="1"/>
    <row r="23069" spans="1:3" s="566" customFormat="1"/>
    <row r="23070" spans="1:3" s="566" customFormat="1"/>
    <row r="23071" spans="1:3" s="566" customFormat="1"/>
    <row r="23072" spans="1:3" s="566" customFormat="1"/>
    <row r="23073" spans="1:3" s="566" customFormat="1"/>
    <row r="23074" spans="1:3" s="566" customFormat="1"/>
    <row r="23075" spans="1:3" s="566" customFormat="1"/>
    <row r="23076" spans="1:3" s="566" customFormat="1"/>
    <row r="23077" spans="1:3" s="566" customFormat="1"/>
    <row r="23078" spans="1:3" s="566" customFormat="1"/>
    <row r="23079" spans="1:3" s="566" customFormat="1"/>
    <row r="23080" spans="1:3" s="566" customFormat="1"/>
    <row r="23081" spans="1:3" s="566" customFormat="1"/>
    <row r="23082" spans="1:3" s="566" customFormat="1"/>
    <row r="23083" spans="1:3" s="566" customFormat="1"/>
    <row r="23084" spans="1:3" s="566" customFormat="1"/>
    <row r="23085" spans="1:3" s="566" customFormat="1"/>
    <row r="23086" spans="1:3" s="566" customFormat="1"/>
    <row r="23087" spans="1:3" s="566" customFormat="1"/>
    <row r="23088" spans="1:3" s="566" customFormat="1"/>
    <row r="23089" spans="1:3" s="566" customFormat="1"/>
    <row r="23090" spans="1:3" s="566" customFormat="1"/>
    <row r="23091" spans="1:3" s="566" customFormat="1"/>
    <row r="23092" spans="1:3" s="566" customFormat="1"/>
    <row r="23093" spans="1:3" s="566" customFormat="1"/>
    <row r="23094" spans="1:3" s="566" customFormat="1"/>
    <row r="23095" spans="1:3" s="566" customFormat="1"/>
    <row r="23096" spans="1:3" s="566" customFormat="1"/>
    <row r="23097" spans="1:3" s="566" customFormat="1"/>
    <row r="23098" spans="1:3" s="566" customFormat="1"/>
    <row r="23099" spans="1:3" s="566" customFormat="1"/>
    <row r="23100" spans="1:3" s="566" customFormat="1"/>
    <row r="23101" spans="1:3" s="566" customFormat="1"/>
    <row r="23102" spans="1:3" s="566" customFormat="1"/>
    <row r="23103" spans="1:3" s="566" customFormat="1"/>
    <row r="23104" spans="1:3" s="566" customFormat="1"/>
    <row r="23105" spans="1:3" s="566" customFormat="1"/>
    <row r="23106" spans="1:3" s="566" customFormat="1"/>
    <row r="23107" spans="1:3" s="566" customFormat="1"/>
    <row r="23108" spans="1:3" s="566" customFormat="1"/>
    <row r="23109" spans="1:3" s="566" customFormat="1"/>
    <row r="23110" spans="1:3" s="566" customFormat="1"/>
    <row r="23111" spans="1:3" s="566" customFormat="1"/>
    <row r="23112" spans="1:3" s="566" customFormat="1"/>
    <row r="23113" spans="1:3" s="566" customFormat="1"/>
    <row r="23114" spans="1:3" s="566" customFormat="1"/>
    <row r="23115" spans="1:3" s="566" customFormat="1"/>
    <row r="23116" spans="1:3" s="566" customFormat="1"/>
    <row r="23117" spans="1:3" s="566" customFormat="1"/>
    <row r="23118" spans="1:3" s="566" customFormat="1"/>
    <row r="23119" spans="1:3" s="566" customFormat="1"/>
    <row r="23120" spans="1:3" s="566" customFormat="1"/>
    <row r="23121" spans="1:3" s="566" customFormat="1"/>
    <row r="23122" spans="1:3" s="566" customFormat="1"/>
    <row r="23123" spans="1:3" s="566" customFormat="1"/>
    <row r="23124" spans="1:3" s="566" customFormat="1"/>
    <row r="23125" spans="1:3" s="566" customFormat="1"/>
    <row r="23126" spans="1:3" s="566" customFormat="1"/>
    <row r="23127" spans="1:3" s="566" customFormat="1"/>
    <row r="23128" spans="1:3" s="566" customFormat="1"/>
    <row r="23129" spans="1:3" s="566" customFormat="1"/>
    <row r="23130" spans="1:3" s="566" customFormat="1"/>
    <row r="23131" spans="1:3" s="566" customFormat="1"/>
    <row r="23132" spans="1:3" s="566" customFormat="1"/>
    <row r="23133" spans="1:3" s="566" customFormat="1"/>
    <row r="23134" spans="1:3" s="566" customFormat="1"/>
    <row r="23135" spans="1:3" s="566" customFormat="1"/>
    <row r="23136" spans="1:3" s="566" customFormat="1"/>
    <row r="23137" spans="1:3" s="566" customFormat="1"/>
    <row r="23138" spans="1:3" s="566" customFormat="1"/>
    <row r="23139" spans="1:3" s="566" customFormat="1"/>
    <row r="23140" spans="1:3" s="566" customFormat="1"/>
    <row r="23141" spans="1:3" s="566" customFormat="1"/>
    <row r="23142" spans="1:3" s="566" customFormat="1"/>
    <row r="23143" spans="1:3" s="566" customFormat="1"/>
    <row r="23144" spans="1:3" s="566" customFormat="1"/>
    <row r="23145" spans="1:3" s="566" customFormat="1"/>
    <row r="23146" spans="1:3" s="566" customFormat="1"/>
    <row r="23147" spans="1:3" s="566" customFormat="1"/>
    <row r="23148" spans="1:3" s="566" customFormat="1"/>
    <row r="23149" spans="1:3" s="566" customFormat="1"/>
    <row r="23150" spans="1:3" s="566" customFormat="1"/>
    <row r="23151" spans="1:3" s="566" customFormat="1"/>
    <row r="23152" spans="1:3" s="566" customFormat="1"/>
    <row r="23153" spans="1:3" s="566" customFormat="1"/>
    <row r="23154" spans="1:3" s="566" customFormat="1"/>
    <row r="23155" spans="1:3" s="566" customFormat="1"/>
    <row r="23156" spans="1:3" s="566" customFormat="1"/>
    <row r="23157" spans="1:3" s="566" customFormat="1"/>
    <row r="23158" spans="1:3" s="566" customFormat="1"/>
    <row r="23159" spans="1:3" s="566" customFormat="1"/>
    <row r="23160" spans="1:3" s="566" customFormat="1"/>
    <row r="23161" spans="1:3" s="566" customFormat="1"/>
    <row r="23162" spans="1:3" s="566" customFormat="1"/>
    <row r="23163" spans="1:3" s="566" customFormat="1"/>
    <row r="23164" spans="1:3" s="566" customFormat="1"/>
    <row r="23165" spans="1:3" s="566" customFormat="1"/>
    <row r="23166" spans="1:3" s="566" customFormat="1"/>
    <row r="23167" spans="1:3" s="566" customFormat="1"/>
    <row r="23168" spans="1:3" s="566" customFormat="1"/>
    <row r="23169" spans="1:3" s="566" customFormat="1"/>
    <row r="23170" spans="1:3" s="566" customFormat="1"/>
    <row r="23171" spans="1:3" s="566" customFormat="1"/>
    <row r="23172" spans="1:3" s="566" customFormat="1"/>
    <row r="23173" spans="1:3" s="566" customFormat="1"/>
    <row r="23174" spans="1:3" s="566" customFormat="1"/>
    <row r="23175" spans="1:3" s="566" customFormat="1"/>
    <row r="23176" spans="1:3" s="566" customFormat="1"/>
    <row r="23177" spans="1:3" s="566" customFormat="1"/>
    <row r="23178" spans="1:3" s="566" customFormat="1"/>
    <row r="23179" spans="1:3" s="566" customFormat="1"/>
    <row r="23180" spans="1:3" s="566" customFormat="1"/>
    <row r="23181" spans="1:3" s="566" customFormat="1"/>
    <row r="23182" spans="1:3" s="566" customFormat="1"/>
    <row r="23183" spans="1:3" s="566" customFormat="1"/>
    <row r="23184" spans="1:3" s="566" customFormat="1"/>
    <row r="23185" spans="1:3" s="566" customFormat="1"/>
    <row r="23186" spans="1:3" s="566" customFormat="1"/>
    <row r="23187" spans="1:3" s="566" customFormat="1"/>
    <row r="23188" spans="1:3" s="566" customFormat="1"/>
    <row r="23189" spans="1:3" s="566" customFormat="1"/>
    <row r="23190" spans="1:3" s="566" customFormat="1"/>
    <row r="23191" spans="1:3" s="566" customFormat="1"/>
    <row r="23192" spans="1:3" s="566" customFormat="1"/>
    <row r="23193" spans="1:3" s="566" customFormat="1"/>
    <row r="23194" spans="1:3" s="566" customFormat="1"/>
    <row r="23195" spans="1:3" s="566" customFormat="1"/>
    <row r="23196" spans="1:3" s="566" customFormat="1"/>
    <row r="23197" spans="1:3" s="566" customFormat="1"/>
    <row r="23198" spans="1:3" s="566" customFormat="1"/>
    <row r="23199" spans="1:3" s="566" customFormat="1"/>
    <row r="23200" spans="1:3" s="566" customFormat="1"/>
    <row r="23201" spans="1:3" s="566" customFormat="1"/>
    <row r="23202" spans="1:3" s="566" customFormat="1"/>
    <row r="23203" spans="1:3" s="566" customFormat="1"/>
    <row r="23204" spans="1:3" s="566" customFormat="1"/>
    <row r="23205" spans="1:3" s="566" customFormat="1"/>
    <row r="23206" spans="1:3" s="566" customFormat="1"/>
    <row r="23207" spans="1:3" s="566" customFormat="1"/>
    <row r="23208" spans="1:3" s="566" customFormat="1"/>
    <row r="23209" spans="1:3" s="566" customFormat="1"/>
    <row r="23210" spans="1:3" s="566" customFormat="1"/>
    <row r="23211" spans="1:3" s="566" customFormat="1"/>
    <row r="23212" spans="1:3" s="566" customFormat="1"/>
    <row r="23213" spans="1:3" s="566" customFormat="1"/>
    <row r="23214" spans="1:3" s="566" customFormat="1"/>
    <row r="23215" spans="1:3" s="566" customFormat="1"/>
    <row r="23216" spans="1:3" s="566" customFormat="1"/>
    <row r="23217" spans="1:3" s="566" customFormat="1"/>
    <row r="23218" spans="1:3" s="566" customFormat="1"/>
    <row r="23219" spans="1:3" s="566" customFormat="1"/>
    <row r="23220" spans="1:3" s="566" customFormat="1"/>
    <row r="23221" spans="1:3" s="566" customFormat="1"/>
    <row r="23222" spans="1:3" s="566" customFormat="1"/>
    <row r="23223" spans="1:3" s="566" customFormat="1"/>
    <row r="23224" spans="1:3" s="566" customFormat="1"/>
    <row r="23225" spans="1:3" s="566" customFormat="1"/>
    <row r="23226" spans="1:3" s="566" customFormat="1"/>
    <row r="23227" spans="1:3" s="566" customFormat="1"/>
    <row r="23228" spans="1:3" s="566" customFormat="1"/>
    <row r="23229" spans="1:3" s="566" customFormat="1"/>
    <row r="23230" spans="1:3" s="566" customFormat="1"/>
    <row r="23231" spans="1:3" s="566" customFormat="1"/>
    <row r="23232" spans="1:3" s="566" customFormat="1"/>
    <row r="23233" spans="1:3" s="566" customFormat="1"/>
    <row r="23234" spans="1:3" s="566" customFormat="1"/>
    <row r="23235" spans="1:3" s="566" customFormat="1"/>
    <row r="23236" spans="1:3" s="566" customFormat="1"/>
    <row r="23237" spans="1:3" s="566" customFormat="1"/>
    <row r="23238" spans="1:3" s="566" customFormat="1"/>
    <row r="23239" spans="1:3" s="566" customFormat="1"/>
    <row r="23240" spans="1:3" s="566" customFormat="1"/>
    <row r="23241" spans="1:3" s="566" customFormat="1"/>
    <row r="23242" spans="1:3" s="566" customFormat="1"/>
    <row r="23243" spans="1:3" s="566" customFormat="1"/>
    <row r="23244" spans="1:3" s="566" customFormat="1"/>
    <row r="23245" spans="1:3" s="566" customFormat="1"/>
    <row r="23246" spans="1:3" s="566" customFormat="1"/>
    <row r="23247" spans="1:3" s="566" customFormat="1"/>
    <row r="23248" spans="1:3" s="566" customFormat="1"/>
    <row r="23249" spans="1:3" s="566" customFormat="1"/>
    <row r="23250" spans="1:3" s="566" customFormat="1"/>
    <row r="23251" spans="1:3" s="566" customFormat="1"/>
    <row r="23252" spans="1:3" s="566" customFormat="1"/>
    <row r="23253" spans="1:3" s="566" customFormat="1"/>
    <row r="23254" spans="1:3" s="566" customFormat="1"/>
    <row r="23255" spans="1:3" s="566" customFormat="1"/>
    <row r="23256" spans="1:3" s="566" customFormat="1"/>
    <row r="23257" spans="1:3" s="566" customFormat="1"/>
    <row r="23258" spans="1:3" s="566" customFormat="1"/>
    <row r="23259" spans="1:3" s="566" customFormat="1"/>
    <row r="23260" spans="1:3" s="566" customFormat="1"/>
    <row r="23261" spans="1:3" s="566" customFormat="1"/>
    <row r="23262" spans="1:3" s="566" customFormat="1"/>
    <row r="23263" spans="1:3" s="566" customFormat="1"/>
    <row r="23264" spans="1:3" s="566" customFormat="1"/>
    <row r="23265" spans="1:3" s="566" customFormat="1"/>
    <row r="23266" spans="1:3" s="566" customFormat="1"/>
    <row r="23267" spans="1:3" s="566" customFormat="1"/>
    <row r="23268" spans="1:3" s="566" customFormat="1"/>
    <row r="23269" spans="1:3" s="566" customFormat="1"/>
    <row r="23270" spans="1:3" s="566" customFormat="1"/>
    <row r="23271" spans="1:3" s="566" customFormat="1"/>
    <row r="23272" spans="1:3" s="566" customFormat="1"/>
    <row r="23273" spans="1:3" s="566" customFormat="1"/>
    <row r="23274" spans="1:3" s="566" customFormat="1"/>
    <row r="23275" spans="1:3" s="566" customFormat="1"/>
    <row r="23276" spans="1:3" s="566" customFormat="1"/>
    <row r="23277" spans="1:3" s="566" customFormat="1"/>
    <row r="23278" spans="1:3" s="566" customFormat="1"/>
    <row r="23279" spans="1:3" s="566" customFormat="1"/>
    <row r="23280" spans="1:3" s="566" customFormat="1"/>
    <row r="23281" spans="1:3" s="566" customFormat="1"/>
    <row r="23282" spans="1:3" s="566" customFormat="1"/>
    <row r="23283" spans="1:3" s="566" customFormat="1"/>
    <row r="23284" spans="1:3" s="566" customFormat="1"/>
    <row r="23285" spans="1:3" s="566" customFormat="1"/>
    <row r="23286" spans="1:3" s="566" customFormat="1"/>
    <row r="23287" spans="1:3" s="566" customFormat="1"/>
    <row r="23288" spans="1:3" s="566" customFormat="1"/>
    <row r="23289" spans="1:3" s="566" customFormat="1"/>
    <row r="23290" spans="1:3" s="566" customFormat="1"/>
    <row r="23291" spans="1:3" s="566" customFormat="1"/>
    <row r="23292" spans="1:3" s="566" customFormat="1"/>
    <row r="23293" spans="1:3" s="566" customFormat="1"/>
    <row r="23294" spans="1:3" s="566" customFormat="1"/>
    <row r="23295" spans="1:3" s="566" customFormat="1"/>
    <row r="23296" spans="1:3" s="566" customFormat="1"/>
    <row r="23297" spans="1:3" s="566" customFormat="1"/>
    <row r="23298" spans="1:3" s="566" customFormat="1"/>
    <row r="23299" spans="1:3" s="566" customFormat="1"/>
    <row r="23300" spans="1:3" s="566" customFormat="1"/>
    <row r="23301" spans="1:3" s="566" customFormat="1"/>
    <row r="23302" spans="1:3" s="566" customFormat="1"/>
    <row r="23303" spans="1:3" s="566" customFormat="1"/>
    <row r="23304" spans="1:3" s="566" customFormat="1"/>
    <row r="23305" spans="1:3" s="566" customFormat="1"/>
    <row r="23306" spans="1:3" s="566" customFormat="1"/>
    <row r="23307" spans="1:3" s="566" customFormat="1"/>
    <row r="23308" spans="1:3" s="566" customFormat="1"/>
    <row r="23309" spans="1:3" s="566" customFormat="1"/>
    <row r="23310" spans="1:3" s="566" customFormat="1"/>
    <row r="23311" spans="1:3" s="566" customFormat="1"/>
    <row r="23312" spans="1:3" s="566" customFormat="1"/>
    <row r="23313" spans="1:3" s="566" customFormat="1"/>
    <row r="23314" spans="1:3" s="566" customFormat="1"/>
    <row r="23315" spans="1:3" s="566" customFormat="1"/>
    <row r="23316" spans="1:3" s="566" customFormat="1"/>
    <row r="23317" spans="1:3" s="566" customFormat="1"/>
    <row r="23318" spans="1:3" s="566" customFormat="1"/>
    <row r="23319" spans="1:3" s="566" customFormat="1"/>
    <row r="23320" spans="1:3" s="566" customFormat="1"/>
    <row r="23321" spans="1:3" s="566" customFormat="1"/>
    <row r="23322" spans="1:3" s="566" customFormat="1"/>
    <row r="23323" spans="1:3" s="566" customFormat="1"/>
    <row r="23324" spans="1:3" s="566" customFormat="1"/>
    <row r="23325" spans="1:3" s="566" customFormat="1"/>
    <row r="23326" spans="1:3" s="566" customFormat="1"/>
    <row r="23327" spans="1:3" s="566" customFormat="1"/>
    <row r="23328" spans="1:3" s="566" customFormat="1"/>
    <row r="23329" spans="1:3" s="566" customFormat="1"/>
    <row r="23330" spans="1:3" s="566" customFormat="1"/>
    <row r="23331" spans="1:3" s="566" customFormat="1"/>
    <row r="23332" spans="1:3" s="566" customFormat="1"/>
    <row r="23333" spans="1:3" s="566" customFormat="1"/>
    <row r="23334" spans="1:3" s="566" customFormat="1"/>
    <row r="23335" spans="1:3" s="566" customFormat="1"/>
    <row r="23336" spans="1:3" s="566" customFormat="1"/>
    <row r="23337" spans="1:3" s="566" customFormat="1"/>
    <row r="23338" spans="1:3" s="566" customFormat="1"/>
    <row r="23339" spans="1:3" s="566" customFormat="1"/>
    <row r="23340" spans="1:3" s="566" customFormat="1"/>
    <row r="23341" spans="1:3" s="566" customFormat="1"/>
    <row r="23342" spans="1:3" s="566" customFormat="1"/>
    <row r="23343" spans="1:3" s="566" customFormat="1"/>
    <row r="23344" spans="1:3" s="566" customFormat="1"/>
    <row r="23345" spans="1:3" s="566" customFormat="1"/>
    <row r="23346" spans="1:3" s="566" customFormat="1"/>
    <row r="23347" spans="1:3" s="566" customFormat="1"/>
    <row r="23348" spans="1:3" s="566" customFormat="1"/>
    <row r="23349" spans="1:3" s="566" customFormat="1"/>
    <row r="23350" spans="1:3" s="566" customFormat="1"/>
    <row r="23351" spans="1:3" s="566" customFormat="1"/>
    <row r="23352" spans="1:3" s="566" customFormat="1"/>
    <row r="23353" spans="1:3" s="566" customFormat="1"/>
    <row r="23354" spans="1:3" s="566" customFormat="1"/>
    <row r="23355" spans="1:3" s="566" customFormat="1"/>
    <row r="23356" spans="1:3" s="566" customFormat="1"/>
    <row r="23357" spans="1:3" s="566" customFormat="1"/>
    <row r="23358" spans="1:3" s="566" customFormat="1"/>
    <row r="23359" spans="1:3" s="566" customFormat="1"/>
    <row r="23360" spans="1:3" s="566" customFormat="1"/>
    <row r="23361" spans="1:3" s="566" customFormat="1"/>
    <row r="23362" spans="1:3" s="566" customFormat="1"/>
    <row r="23363" spans="1:3" s="566" customFormat="1"/>
    <row r="23364" spans="1:3" s="566" customFormat="1"/>
    <row r="23365" spans="1:3" s="566" customFormat="1"/>
    <row r="23366" spans="1:3" s="566" customFormat="1"/>
    <row r="23367" spans="1:3" s="566" customFormat="1"/>
    <row r="23368" spans="1:3" s="566" customFormat="1"/>
    <row r="23369" spans="1:3" s="566" customFormat="1"/>
    <row r="23370" spans="1:3" s="566" customFormat="1"/>
    <row r="23371" spans="1:3" s="566" customFormat="1"/>
    <row r="23372" spans="1:3" s="566" customFormat="1"/>
    <row r="23373" spans="1:3" s="566" customFormat="1"/>
    <row r="23374" spans="1:3" s="566" customFormat="1"/>
    <row r="23375" spans="1:3" s="566" customFormat="1"/>
    <row r="23376" spans="1:3" s="566" customFormat="1"/>
    <row r="23377" spans="1:3" s="566" customFormat="1"/>
    <row r="23378" spans="1:3" s="566" customFormat="1"/>
    <row r="23379" spans="1:3" s="566" customFormat="1"/>
    <row r="23380" spans="1:3" s="566" customFormat="1"/>
    <row r="23381" spans="1:3" s="566" customFormat="1"/>
    <row r="23382" spans="1:3" s="566" customFormat="1"/>
    <row r="23383" spans="1:3" s="566" customFormat="1"/>
    <row r="23384" spans="1:3" s="566" customFormat="1"/>
    <row r="23385" spans="1:3" s="566" customFormat="1"/>
    <row r="23386" spans="1:3" s="566" customFormat="1"/>
    <row r="23387" spans="1:3" s="566" customFormat="1"/>
    <row r="23388" spans="1:3" s="566" customFormat="1"/>
    <row r="23389" spans="1:3" s="566" customFormat="1"/>
    <row r="23390" spans="1:3" s="566" customFormat="1"/>
    <row r="23391" spans="1:3" s="566" customFormat="1"/>
    <row r="23392" spans="1:3" s="566" customFormat="1"/>
    <row r="23393" spans="1:3" s="566" customFormat="1"/>
    <row r="23394" spans="1:3" s="566" customFormat="1"/>
    <row r="23395" spans="1:3" s="566" customFormat="1"/>
    <row r="23396" spans="1:3" s="566" customFormat="1"/>
    <row r="23397" spans="1:3" s="566" customFormat="1"/>
    <row r="23398" spans="1:3" s="566" customFormat="1"/>
    <row r="23399" spans="1:3" s="566" customFormat="1"/>
    <row r="23400" spans="1:3" s="566" customFormat="1"/>
    <row r="23401" spans="1:3" s="566" customFormat="1"/>
    <row r="23402" spans="1:3" s="566" customFormat="1"/>
    <row r="23403" spans="1:3" s="566" customFormat="1"/>
    <row r="23404" spans="1:3" s="566" customFormat="1"/>
    <row r="23405" spans="1:3" s="566" customFormat="1"/>
    <row r="23406" spans="1:3" s="566" customFormat="1"/>
    <row r="23407" spans="1:3" s="566" customFormat="1"/>
    <row r="23408" spans="1:3" s="566" customFormat="1"/>
    <row r="23409" spans="1:3" s="566" customFormat="1"/>
    <row r="23410" spans="1:3" s="566" customFormat="1"/>
    <row r="23411" spans="1:3" s="566" customFormat="1"/>
    <row r="23412" spans="1:3" s="566" customFormat="1"/>
    <row r="23413" spans="1:3" s="566" customFormat="1"/>
    <row r="23414" spans="1:3" s="566" customFormat="1"/>
    <row r="23415" spans="1:3" s="566" customFormat="1"/>
    <row r="23416" spans="1:3" s="566" customFormat="1"/>
    <row r="23417" spans="1:3" s="566" customFormat="1"/>
    <row r="23418" spans="1:3" s="566" customFormat="1"/>
    <row r="23419" spans="1:3" s="566" customFormat="1"/>
    <row r="23420" spans="1:3" s="566" customFormat="1"/>
    <row r="23421" spans="1:3" s="566" customFormat="1"/>
    <row r="23422" spans="1:3" s="566" customFormat="1"/>
    <row r="23423" spans="1:3" s="566" customFormat="1"/>
    <row r="23424" spans="1:3" s="566" customFormat="1"/>
    <row r="23425" spans="1:3" s="566" customFormat="1"/>
    <row r="23426" spans="1:3" s="566" customFormat="1"/>
    <row r="23427" spans="1:3" s="566" customFormat="1"/>
    <row r="23428" spans="1:3" s="566" customFormat="1"/>
    <row r="23429" spans="1:3" s="566" customFormat="1"/>
    <row r="23430" spans="1:3" s="566" customFormat="1"/>
    <row r="23431" spans="1:3" s="566" customFormat="1"/>
    <row r="23432" spans="1:3" s="566" customFormat="1"/>
    <row r="23433" spans="1:3" s="566" customFormat="1"/>
    <row r="23434" spans="1:3" s="566" customFormat="1"/>
    <row r="23435" spans="1:3" s="566" customFormat="1"/>
    <row r="23436" spans="1:3" s="566" customFormat="1"/>
    <row r="23437" spans="1:3" s="566" customFormat="1"/>
    <row r="23438" spans="1:3" s="566" customFormat="1"/>
    <row r="23439" spans="1:3" s="566" customFormat="1"/>
    <row r="23440" spans="1:3" s="566" customFormat="1"/>
    <row r="23441" spans="1:3" s="566" customFormat="1"/>
    <row r="23442" spans="1:3" s="566" customFormat="1"/>
    <row r="23443" spans="1:3" s="566" customFormat="1"/>
    <row r="23444" spans="1:3" s="566" customFormat="1"/>
    <row r="23445" spans="1:3" s="566" customFormat="1"/>
    <row r="23446" spans="1:3" s="566" customFormat="1"/>
    <row r="23447" spans="1:3" s="566" customFormat="1"/>
    <row r="23448" spans="1:3" s="566" customFormat="1"/>
    <row r="23449" spans="1:3" s="566" customFormat="1"/>
    <row r="23450" spans="1:3" s="566" customFormat="1"/>
    <row r="23451" spans="1:3" s="566" customFormat="1"/>
    <row r="23452" spans="1:3" s="566" customFormat="1"/>
    <row r="23453" spans="1:3" s="566" customFormat="1"/>
    <row r="23454" spans="1:3" s="566" customFormat="1"/>
    <row r="23455" spans="1:3" s="566" customFormat="1"/>
    <row r="23456" spans="1:3" s="566" customFormat="1"/>
    <row r="23457" spans="1:3" s="566" customFormat="1"/>
    <row r="23458" spans="1:3" s="566" customFormat="1"/>
    <row r="23459" spans="1:3" s="566" customFormat="1"/>
    <row r="23460" spans="1:3" s="566" customFormat="1"/>
    <row r="23461" spans="1:3" s="566" customFormat="1"/>
    <row r="23462" spans="1:3" s="566" customFormat="1"/>
    <row r="23463" spans="1:3" s="566" customFormat="1"/>
    <row r="23464" spans="1:3" s="566" customFormat="1"/>
    <row r="23465" spans="1:3" s="566" customFormat="1"/>
    <row r="23466" spans="1:3" s="566" customFormat="1"/>
    <row r="23467" spans="1:3" s="566" customFormat="1"/>
    <row r="23468" spans="1:3" s="566" customFormat="1"/>
    <row r="23469" spans="1:3" s="566" customFormat="1"/>
    <row r="23470" spans="1:3" s="566" customFormat="1"/>
    <row r="23471" spans="1:3" s="566" customFormat="1"/>
    <row r="23472" spans="1:3" s="566" customFormat="1"/>
    <row r="23473" spans="1:3" s="566" customFormat="1"/>
    <row r="23474" spans="1:3" s="566" customFormat="1"/>
    <row r="23475" spans="1:3" s="566" customFormat="1"/>
    <row r="23476" spans="1:3" s="566" customFormat="1"/>
    <row r="23477" spans="1:3" s="566" customFormat="1"/>
    <row r="23478" spans="1:3" s="566" customFormat="1"/>
    <row r="23479" spans="1:3" s="566" customFormat="1"/>
    <row r="23480" spans="1:3" s="566" customFormat="1"/>
    <row r="23481" spans="1:3" s="566" customFormat="1"/>
    <row r="23482" spans="1:3" s="566" customFormat="1"/>
    <row r="23483" spans="1:3" s="566" customFormat="1"/>
    <row r="23484" spans="1:3" s="566" customFormat="1"/>
    <row r="23485" spans="1:3" s="566" customFormat="1"/>
    <row r="23486" spans="1:3" s="566" customFormat="1"/>
    <row r="23487" spans="1:3" s="566" customFormat="1"/>
    <row r="23488" spans="1:3" s="566" customFormat="1"/>
    <row r="23489" spans="1:3" s="566" customFormat="1"/>
    <row r="23490" spans="1:3" s="566" customFormat="1"/>
    <row r="23491" spans="1:3" s="566" customFormat="1"/>
    <row r="23492" spans="1:3" s="566" customFormat="1"/>
    <row r="23493" spans="1:3" s="566" customFormat="1"/>
    <row r="23494" spans="1:3" s="566" customFormat="1"/>
    <row r="23495" spans="1:3" s="566" customFormat="1"/>
    <row r="23496" spans="1:3" s="566" customFormat="1"/>
    <row r="23497" spans="1:3" s="566" customFormat="1"/>
    <row r="23498" spans="1:3" s="566" customFormat="1"/>
    <row r="23499" spans="1:3" s="566" customFormat="1"/>
    <row r="23500" spans="1:3" s="566" customFormat="1"/>
    <row r="23501" spans="1:3" s="566" customFormat="1"/>
    <row r="23502" spans="1:3" s="566" customFormat="1"/>
    <row r="23503" spans="1:3" s="566" customFormat="1"/>
    <row r="23504" spans="1:3" s="566" customFormat="1"/>
    <row r="23505" spans="1:3" s="566" customFormat="1"/>
    <row r="23506" spans="1:3" s="566" customFormat="1"/>
    <row r="23507" spans="1:3" s="566" customFormat="1"/>
    <row r="23508" spans="1:3" s="566" customFormat="1"/>
    <row r="23509" spans="1:3" s="566" customFormat="1"/>
    <row r="23510" spans="1:3" s="566" customFormat="1"/>
    <row r="23511" spans="1:3" s="566" customFormat="1"/>
    <row r="23512" spans="1:3" s="566" customFormat="1"/>
    <row r="23513" spans="1:3" s="566" customFormat="1"/>
    <row r="23514" spans="1:3" s="566" customFormat="1"/>
    <row r="23515" spans="1:3" s="566" customFormat="1"/>
    <row r="23516" spans="1:3" s="566" customFormat="1"/>
    <row r="23517" spans="1:3" s="566" customFormat="1"/>
    <row r="23518" spans="1:3" s="566" customFormat="1"/>
    <row r="23519" spans="1:3" s="566" customFormat="1"/>
    <row r="23520" spans="1:3" s="566" customFormat="1"/>
    <row r="23521" spans="1:3" s="566" customFormat="1"/>
    <row r="23522" spans="1:3" s="566" customFormat="1"/>
    <row r="23523" spans="1:3" s="566" customFormat="1"/>
    <row r="23524" spans="1:3" s="566" customFormat="1"/>
    <row r="23525" spans="1:3" s="566" customFormat="1"/>
    <row r="23526" spans="1:3" s="566" customFormat="1"/>
    <row r="23527" spans="1:3" s="566" customFormat="1"/>
    <row r="23528" spans="1:3" s="566" customFormat="1"/>
    <row r="23529" spans="1:3" s="566" customFormat="1"/>
    <row r="23530" spans="1:3" s="566" customFormat="1"/>
    <row r="23531" spans="1:3" s="566" customFormat="1"/>
    <row r="23532" spans="1:3" s="566" customFormat="1"/>
    <row r="23533" spans="1:3" s="566" customFormat="1"/>
    <row r="23534" spans="1:3" s="566" customFormat="1"/>
    <row r="23535" spans="1:3" s="566" customFormat="1"/>
    <row r="23536" spans="1:3" s="566" customFormat="1"/>
    <row r="23537" spans="1:3" s="566" customFormat="1"/>
    <row r="23538" spans="1:3" s="566" customFormat="1"/>
    <row r="23539" spans="1:3" s="566" customFormat="1"/>
    <row r="23540" spans="1:3" s="566" customFormat="1"/>
    <row r="23541" spans="1:3" s="566" customFormat="1"/>
    <row r="23542" spans="1:3" s="566" customFormat="1"/>
    <row r="23543" spans="1:3" s="566" customFormat="1"/>
    <row r="23544" spans="1:3" s="566" customFormat="1"/>
    <row r="23545" spans="1:3" s="566" customFormat="1"/>
    <row r="23546" spans="1:3" s="566" customFormat="1"/>
    <row r="23547" spans="1:3" s="566" customFormat="1"/>
    <row r="23548" spans="1:3" s="566" customFormat="1"/>
    <row r="23549" spans="1:3" s="566" customFormat="1"/>
    <row r="23550" spans="1:3" s="566" customFormat="1"/>
    <row r="23551" spans="1:3" s="566" customFormat="1"/>
    <row r="23552" spans="1:3" s="566" customFormat="1"/>
    <row r="23553" spans="1:3" s="566" customFormat="1"/>
    <row r="23554" spans="1:3" s="566" customFormat="1"/>
    <row r="23555" spans="1:3" s="566" customFormat="1"/>
    <row r="23556" spans="1:3" s="566" customFormat="1"/>
    <row r="23557" spans="1:3" s="566" customFormat="1"/>
    <row r="23558" spans="1:3" s="566" customFormat="1"/>
    <row r="23559" spans="1:3" s="566" customFormat="1"/>
    <row r="23560" spans="1:3" s="566" customFormat="1"/>
    <row r="23561" spans="1:3" s="566" customFormat="1"/>
    <row r="23562" spans="1:3" s="566" customFormat="1"/>
    <row r="23563" spans="1:3" s="566" customFormat="1"/>
    <row r="23564" spans="1:3" s="566" customFormat="1"/>
    <row r="23565" spans="1:3" s="566" customFormat="1"/>
    <row r="23566" spans="1:3" s="566" customFormat="1"/>
    <row r="23567" spans="1:3" s="566" customFormat="1"/>
    <row r="23568" spans="1:3" s="566" customFormat="1"/>
    <row r="23569" spans="1:3" s="566" customFormat="1"/>
    <row r="23570" spans="1:3" s="566" customFormat="1"/>
    <row r="23571" spans="1:3" s="566" customFormat="1"/>
    <row r="23572" spans="1:3" s="566" customFormat="1"/>
    <row r="23573" spans="1:3" s="566" customFormat="1"/>
    <row r="23574" spans="1:3" s="566" customFormat="1"/>
    <row r="23575" spans="1:3" s="566" customFormat="1"/>
    <row r="23576" spans="1:3" s="566" customFormat="1"/>
    <row r="23577" spans="1:3" s="566" customFormat="1"/>
    <row r="23578" spans="1:3" s="566" customFormat="1"/>
    <row r="23579" spans="1:3" s="566" customFormat="1"/>
    <row r="23580" spans="1:3" s="566" customFormat="1"/>
    <row r="23581" spans="1:3" s="566" customFormat="1"/>
    <row r="23582" spans="1:3" s="566" customFormat="1"/>
    <row r="23583" spans="1:3" s="566" customFormat="1"/>
    <row r="23584" spans="1:3" s="566" customFormat="1"/>
    <row r="23585" spans="1:3" s="566" customFormat="1"/>
    <row r="23586" spans="1:3" s="566" customFormat="1"/>
    <row r="23587" spans="1:3" s="566" customFormat="1"/>
    <row r="23588" spans="1:3" s="566" customFormat="1"/>
    <row r="23589" spans="1:3" s="566" customFormat="1"/>
    <row r="23590" spans="1:3" s="566" customFormat="1"/>
    <row r="23591" spans="1:3" s="566" customFormat="1"/>
    <row r="23592" spans="1:3" s="566" customFormat="1"/>
    <row r="23593" spans="1:3" s="566" customFormat="1"/>
    <row r="23594" spans="1:3" s="566" customFormat="1"/>
    <row r="23595" spans="1:3" s="566" customFormat="1"/>
    <row r="23596" spans="1:3" s="566" customFormat="1"/>
    <row r="23597" spans="1:3" s="566" customFormat="1"/>
    <row r="23598" spans="1:3" s="566" customFormat="1"/>
    <row r="23599" spans="1:3" s="566" customFormat="1"/>
    <row r="23600" spans="1:3" s="566" customFormat="1"/>
    <row r="23601" spans="1:3" s="566" customFormat="1"/>
    <row r="23602" spans="1:3" s="566" customFormat="1"/>
    <row r="23603" spans="1:3" s="566" customFormat="1"/>
    <row r="23604" spans="1:3" s="566" customFormat="1"/>
    <row r="23605" spans="1:3" s="566" customFormat="1"/>
    <row r="23606" spans="1:3" s="566" customFormat="1"/>
    <row r="23607" spans="1:3" s="566" customFormat="1"/>
    <row r="23608" spans="1:3" s="566" customFormat="1"/>
    <row r="23609" spans="1:3" s="566" customFormat="1"/>
    <row r="23610" spans="1:3" s="566" customFormat="1"/>
    <row r="23611" spans="1:3" s="566" customFormat="1"/>
    <row r="23612" spans="1:3" s="566" customFormat="1"/>
    <row r="23613" spans="1:3" s="566" customFormat="1"/>
    <row r="23614" spans="1:3" s="566" customFormat="1"/>
    <row r="23615" spans="1:3" s="566" customFormat="1"/>
    <row r="23616" spans="1:3" s="566" customFormat="1"/>
    <row r="23617" spans="1:3" s="566" customFormat="1"/>
    <row r="23618" spans="1:3" s="566" customFormat="1"/>
    <row r="23619" spans="1:3" s="566" customFormat="1"/>
    <row r="23620" spans="1:3" s="566" customFormat="1"/>
    <row r="23621" spans="1:3" s="566" customFormat="1"/>
    <row r="23622" spans="1:3" s="566" customFormat="1"/>
    <row r="23623" spans="1:3" s="566" customFormat="1"/>
    <row r="23624" spans="1:3" s="566" customFormat="1"/>
    <row r="23625" spans="1:3" s="566" customFormat="1"/>
    <row r="23626" spans="1:3" s="566" customFormat="1"/>
    <row r="23627" spans="1:3" s="566" customFormat="1"/>
    <row r="23628" spans="1:3" s="566" customFormat="1"/>
    <row r="23629" spans="1:3" s="566" customFormat="1"/>
    <row r="23630" spans="1:3" s="566" customFormat="1"/>
    <row r="23631" spans="1:3" s="566" customFormat="1"/>
    <row r="23632" spans="1:3" s="566" customFormat="1"/>
    <row r="23633" spans="1:3" s="566" customFormat="1"/>
    <row r="23634" spans="1:3" s="566" customFormat="1"/>
    <row r="23635" spans="1:3" s="566" customFormat="1"/>
    <row r="23636" spans="1:3" s="566" customFormat="1"/>
    <row r="23637" spans="1:3" s="566" customFormat="1"/>
    <row r="23638" spans="1:3" s="566" customFormat="1"/>
    <row r="23639" spans="1:3" s="566" customFormat="1"/>
    <row r="23640" spans="1:3" s="566" customFormat="1"/>
    <row r="23641" spans="1:3" s="566" customFormat="1"/>
    <row r="23642" spans="1:3" s="566" customFormat="1"/>
    <row r="23643" spans="1:3" s="566" customFormat="1"/>
    <row r="23644" spans="1:3" s="566" customFormat="1"/>
    <row r="23645" spans="1:3" s="566" customFormat="1"/>
    <row r="23646" spans="1:3" s="566" customFormat="1"/>
    <row r="23647" spans="1:3" s="566" customFormat="1"/>
    <row r="23648" spans="1:3" s="566" customFormat="1"/>
    <row r="23649" spans="1:3" s="566" customFormat="1"/>
    <row r="23650" spans="1:3" s="566" customFormat="1"/>
    <row r="23651" spans="1:3" s="566" customFormat="1"/>
    <row r="23652" spans="1:3" s="566" customFormat="1"/>
    <row r="23653" spans="1:3" s="566" customFormat="1"/>
    <row r="23654" spans="1:3" s="566" customFormat="1"/>
    <row r="23655" spans="1:3" s="566" customFormat="1"/>
    <row r="23656" spans="1:3" s="566" customFormat="1"/>
    <row r="23657" spans="1:3" s="566" customFormat="1"/>
    <row r="23658" spans="1:3" s="566" customFormat="1"/>
    <row r="23659" spans="1:3" s="566" customFormat="1"/>
    <row r="23660" spans="1:3" s="566" customFormat="1"/>
    <row r="23661" spans="1:3" s="566" customFormat="1"/>
    <row r="23662" spans="1:3" s="566" customFormat="1"/>
    <row r="23663" spans="1:3" s="566" customFormat="1"/>
    <row r="23664" spans="1:3" s="566" customFormat="1"/>
    <row r="23665" spans="1:3" s="566" customFormat="1"/>
    <row r="23666" spans="1:3" s="566" customFormat="1"/>
    <row r="23667" spans="1:3" s="566" customFormat="1"/>
    <row r="23668" spans="1:3" s="566" customFormat="1"/>
    <row r="23669" spans="1:3" s="566" customFormat="1"/>
    <row r="23670" spans="1:3" s="566" customFormat="1"/>
    <row r="23671" spans="1:3" s="566" customFormat="1"/>
    <row r="23672" spans="1:3" s="566" customFormat="1"/>
    <row r="23673" spans="1:3" s="566" customFormat="1"/>
    <row r="23674" spans="1:3" s="566" customFormat="1"/>
    <row r="23675" spans="1:3" s="566" customFormat="1"/>
    <row r="23676" spans="1:3" s="566" customFormat="1"/>
    <row r="23677" spans="1:3" s="566" customFormat="1"/>
    <row r="23678" spans="1:3" s="566" customFormat="1"/>
    <row r="23679" spans="1:3" s="566" customFormat="1"/>
    <row r="23680" spans="1:3" s="566" customFormat="1"/>
    <row r="23681" spans="1:3" s="566" customFormat="1"/>
    <row r="23682" spans="1:3" s="566" customFormat="1"/>
    <row r="23683" spans="1:3" s="566" customFormat="1"/>
    <row r="23684" spans="1:3" s="566" customFormat="1"/>
    <row r="23685" spans="1:3" s="566" customFormat="1"/>
    <row r="23686" spans="1:3" s="566" customFormat="1"/>
    <row r="23687" spans="1:3" s="566" customFormat="1"/>
    <row r="23688" spans="1:3" s="566" customFormat="1"/>
    <row r="23689" spans="1:3" s="566" customFormat="1"/>
    <row r="23690" spans="1:3" s="566" customFormat="1"/>
    <row r="23691" spans="1:3" s="566" customFormat="1"/>
    <row r="23692" spans="1:3" s="566" customFormat="1"/>
    <row r="23693" spans="1:3" s="566" customFormat="1"/>
    <row r="23694" spans="1:3" s="566" customFormat="1"/>
    <row r="23695" spans="1:3" s="566" customFormat="1"/>
    <row r="23696" spans="1:3" s="566" customFormat="1"/>
    <row r="23697" spans="1:3" s="566" customFormat="1"/>
    <row r="23698" spans="1:3" s="566" customFormat="1"/>
    <row r="23699" spans="1:3" s="566" customFormat="1"/>
    <row r="23700" spans="1:3" s="566" customFormat="1"/>
    <row r="23701" spans="1:3" s="566" customFormat="1"/>
    <row r="23702" spans="1:3" s="566" customFormat="1"/>
    <row r="23703" spans="1:3" s="566" customFormat="1"/>
    <row r="23704" spans="1:3" s="566" customFormat="1"/>
    <row r="23705" spans="1:3" s="566" customFormat="1"/>
    <row r="23706" spans="1:3" s="566" customFormat="1"/>
    <row r="23707" spans="1:3" s="566" customFormat="1"/>
    <row r="23708" spans="1:3" s="566" customFormat="1"/>
    <row r="23709" spans="1:3" s="566" customFormat="1"/>
    <row r="23710" spans="1:3" s="566" customFormat="1"/>
    <row r="23711" spans="1:3" s="566" customFormat="1"/>
    <row r="23712" spans="1:3" s="566" customFormat="1"/>
    <row r="23713" spans="1:3" s="566" customFormat="1"/>
    <row r="23714" spans="1:3" s="566" customFormat="1"/>
    <row r="23715" spans="1:3" s="566" customFormat="1"/>
    <row r="23716" spans="1:3" s="566" customFormat="1"/>
    <row r="23717" spans="1:3" s="566" customFormat="1"/>
    <row r="23718" spans="1:3" s="566" customFormat="1"/>
    <row r="23719" spans="1:3" s="566" customFormat="1"/>
    <row r="23720" spans="1:3" s="566" customFormat="1"/>
    <row r="23721" spans="1:3" s="566" customFormat="1"/>
    <row r="23722" spans="1:3" s="566" customFormat="1"/>
    <row r="23723" spans="1:3" s="566" customFormat="1"/>
    <row r="23724" spans="1:3" s="566" customFormat="1"/>
    <row r="23725" spans="1:3" s="566" customFormat="1"/>
    <row r="23726" spans="1:3" s="566" customFormat="1"/>
    <row r="23727" spans="1:3" s="566" customFormat="1"/>
    <row r="23728" spans="1:3" s="566" customFormat="1"/>
    <row r="23729" spans="1:3" s="566" customFormat="1"/>
    <row r="23730" spans="1:3" s="566" customFormat="1"/>
    <row r="23731" spans="1:3" s="566" customFormat="1"/>
    <row r="23732" spans="1:3" s="566" customFormat="1"/>
    <row r="23733" spans="1:3" s="566" customFormat="1"/>
    <row r="23734" spans="1:3" s="566" customFormat="1"/>
    <row r="23735" spans="1:3" s="566" customFormat="1"/>
    <row r="23736" spans="1:3" s="566" customFormat="1"/>
    <row r="23737" spans="1:3" s="566" customFormat="1"/>
    <row r="23738" spans="1:3" s="566" customFormat="1"/>
    <row r="23739" spans="1:3" s="566" customFormat="1"/>
    <row r="23740" spans="1:3" s="566" customFormat="1"/>
    <row r="23741" spans="1:3" s="566" customFormat="1"/>
    <row r="23742" spans="1:3" s="566" customFormat="1"/>
    <row r="23743" spans="1:3" s="566" customFormat="1"/>
    <row r="23744" spans="1:3" s="566" customFormat="1"/>
    <row r="23745" spans="1:3" s="566" customFormat="1"/>
    <row r="23746" spans="1:3" s="566" customFormat="1"/>
    <row r="23747" spans="1:3" s="566" customFormat="1"/>
    <row r="23748" spans="1:3" s="566" customFormat="1"/>
    <row r="23749" spans="1:3" s="566" customFormat="1"/>
    <row r="23750" spans="1:3" s="566" customFormat="1"/>
    <row r="23751" spans="1:3" s="566" customFormat="1"/>
    <row r="23752" spans="1:3" s="566" customFormat="1"/>
    <row r="23753" spans="1:3" s="566" customFormat="1"/>
    <row r="23754" spans="1:3" s="566" customFormat="1"/>
    <row r="23755" spans="1:3" s="566" customFormat="1"/>
    <row r="23756" spans="1:3" s="566" customFormat="1"/>
    <row r="23757" spans="1:3" s="566" customFormat="1"/>
    <row r="23758" spans="1:3" s="566" customFormat="1"/>
    <row r="23759" spans="1:3" s="566" customFormat="1"/>
    <row r="23760" spans="1:3" s="566" customFormat="1"/>
    <row r="23761" spans="1:3" s="566" customFormat="1"/>
    <row r="23762" spans="1:3" s="566" customFormat="1"/>
    <row r="23763" spans="1:3" s="566" customFormat="1"/>
    <row r="23764" spans="1:3" s="566" customFormat="1"/>
    <row r="23765" spans="1:3" s="566" customFormat="1"/>
    <row r="23766" spans="1:3" s="566" customFormat="1"/>
    <row r="23767" spans="1:3" s="566" customFormat="1"/>
    <row r="23768" spans="1:3" s="566" customFormat="1"/>
    <row r="23769" spans="1:3" s="566" customFormat="1"/>
    <row r="23770" spans="1:3" s="566" customFormat="1"/>
    <row r="23771" spans="1:3" s="566" customFormat="1"/>
    <row r="23772" spans="1:3" s="566" customFormat="1"/>
    <row r="23773" spans="1:3" s="566" customFormat="1"/>
    <row r="23774" spans="1:3" s="566" customFormat="1"/>
    <row r="23775" spans="1:3" s="566" customFormat="1"/>
    <row r="23776" spans="1:3" s="566" customFormat="1"/>
    <row r="23777" spans="1:3" s="566" customFormat="1"/>
    <row r="23778" spans="1:3" s="566" customFormat="1"/>
    <row r="23779" spans="1:3" s="566" customFormat="1"/>
    <row r="23780" spans="1:3" s="566" customFormat="1"/>
    <row r="23781" spans="1:3" s="566" customFormat="1"/>
    <row r="23782" spans="1:3" s="566" customFormat="1"/>
    <row r="23783" spans="1:3" s="566" customFormat="1"/>
    <row r="23784" spans="1:3" s="566" customFormat="1"/>
    <row r="23785" spans="1:3" s="566" customFormat="1"/>
    <row r="23786" spans="1:3" s="566" customFormat="1"/>
    <row r="23787" spans="1:3" s="566" customFormat="1"/>
    <row r="23788" spans="1:3" s="566" customFormat="1"/>
    <row r="23789" spans="1:3" s="566" customFormat="1"/>
    <row r="23790" spans="1:3" s="566" customFormat="1"/>
    <row r="23791" spans="1:3" s="566" customFormat="1"/>
    <row r="23792" spans="1:3" s="566" customFormat="1"/>
    <row r="23793" spans="1:3" s="566" customFormat="1"/>
    <row r="23794" spans="1:3" s="566" customFormat="1"/>
    <row r="23795" spans="1:3" s="566" customFormat="1"/>
    <row r="23796" spans="1:3" s="566" customFormat="1"/>
    <row r="23797" spans="1:3" s="566" customFormat="1"/>
    <row r="23798" spans="1:3" s="566" customFormat="1"/>
    <row r="23799" spans="1:3" s="566" customFormat="1"/>
    <row r="23800" spans="1:3" s="566" customFormat="1"/>
    <row r="23801" spans="1:3" s="566" customFormat="1"/>
    <row r="23802" spans="1:3" s="566" customFormat="1"/>
    <row r="23803" spans="1:3" s="566" customFormat="1"/>
    <row r="23804" spans="1:3" s="566" customFormat="1"/>
    <row r="23805" spans="1:3" s="566" customFormat="1"/>
    <row r="23806" spans="1:3" s="566" customFormat="1"/>
    <row r="23807" spans="1:3" s="566" customFormat="1"/>
    <row r="23808" spans="1:3" s="566" customFormat="1"/>
    <row r="23809" spans="1:3" s="566" customFormat="1"/>
    <row r="23810" spans="1:3" s="566" customFormat="1"/>
    <row r="23811" spans="1:3" s="566" customFormat="1"/>
    <row r="23812" spans="1:3" s="566" customFormat="1"/>
    <row r="23813" spans="1:3" s="566" customFormat="1"/>
    <row r="23814" spans="1:3" s="566" customFormat="1"/>
    <row r="23815" spans="1:3" s="566" customFormat="1"/>
    <row r="23816" spans="1:3" s="566" customFormat="1"/>
    <row r="23817" spans="1:3" s="566" customFormat="1"/>
    <row r="23818" spans="1:3" s="566" customFormat="1"/>
    <row r="23819" spans="1:3" s="566" customFormat="1"/>
    <row r="23820" spans="1:3" s="566" customFormat="1"/>
    <row r="23821" spans="1:3" s="566" customFormat="1"/>
    <row r="23822" spans="1:3" s="566" customFormat="1"/>
    <row r="23823" spans="1:3" s="566" customFormat="1"/>
    <row r="23824" spans="1:3" s="566" customFormat="1"/>
    <row r="23825" spans="1:3" s="566" customFormat="1"/>
    <row r="23826" spans="1:3" s="566" customFormat="1"/>
    <row r="23827" spans="1:3" s="566" customFormat="1"/>
    <row r="23828" spans="1:3" s="566" customFormat="1"/>
    <row r="23829" spans="1:3" s="566" customFormat="1"/>
    <row r="23830" spans="1:3" s="566" customFormat="1"/>
    <row r="23831" spans="1:3" s="566" customFormat="1"/>
    <row r="23832" spans="1:3" s="566" customFormat="1"/>
    <row r="23833" spans="1:3" s="566" customFormat="1"/>
    <row r="23834" spans="1:3" s="566" customFormat="1"/>
    <row r="23835" spans="1:3" s="566" customFormat="1"/>
    <row r="23836" spans="1:3" s="566" customFormat="1"/>
    <row r="23837" spans="1:3" s="566" customFormat="1"/>
    <row r="23838" spans="1:3" s="566" customFormat="1"/>
    <row r="23839" spans="1:3" s="566" customFormat="1"/>
    <row r="23840" spans="1:3" s="566" customFormat="1"/>
    <row r="23841" spans="1:3" s="566" customFormat="1"/>
    <row r="23842" spans="1:3" s="566" customFormat="1"/>
    <row r="23843" spans="1:3" s="566" customFormat="1"/>
    <row r="23844" spans="1:3" s="566" customFormat="1"/>
    <row r="23845" spans="1:3" s="566" customFormat="1"/>
    <row r="23846" spans="1:3" s="566" customFormat="1"/>
    <row r="23847" spans="1:3" s="566" customFormat="1"/>
    <row r="23848" spans="1:3" s="566" customFormat="1"/>
    <row r="23849" spans="1:3" s="566" customFormat="1"/>
    <row r="23850" spans="1:3" s="566" customFormat="1"/>
    <row r="23851" spans="1:3" s="566" customFormat="1"/>
    <row r="23852" spans="1:3" s="566" customFormat="1"/>
    <row r="23853" spans="1:3" s="566" customFormat="1"/>
    <row r="23854" spans="1:3" s="566" customFormat="1"/>
    <row r="23855" spans="1:3" s="566" customFormat="1"/>
    <row r="23856" spans="1:3" s="566" customFormat="1"/>
    <row r="23857" spans="1:3" s="566" customFormat="1"/>
    <row r="23858" spans="1:3" s="566" customFormat="1"/>
    <row r="23859" spans="1:3" s="566" customFormat="1"/>
    <row r="23860" spans="1:3" s="566" customFormat="1"/>
    <row r="23861" spans="1:3" s="566" customFormat="1"/>
    <row r="23862" spans="1:3" s="566" customFormat="1"/>
    <row r="23863" spans="1:3" s="566" customFormat="1"/>
    <row r="23864" spans="1:3" s="566" customFormat="1"/>
    <row r="23865" spans="1:3" s="566" customFormat="1"/>
    <row r="23866" spans="1:3" s="566" customFormat="1"/>
    <row r="23867" spans="1:3" s="566" customFormat="1"/>
    <row r="23868" spans="1:3" s="566" customFormat="1"/>
    <row r="23869" spans="1:3" s="566" customFormat="1"/>
    <row r="23870" spans="1:3" s="566" customFormat="1"/>
    <row r="23871" spans="1:3" s="566" customFormat="1"/>
    <row r="23872" spans="1:3" s="566" customFormat="1"/>
    <row r="23873" spans="1:3" s="566" customFormat="1"/>
    <row r="23874" spans="1:3" s="566" customFormat="1"/>
    <row r="23875" spans="1:3" s="566" customFormat="1"/>
    <row r="23876" spans="1:3" s="566" customFormat="1"/>
    <row r="23877" spans="1:3" s="566" customFormat="1"/>
    <row r="23878" spans="1:3" s="566" customFormat="1"/>
    <row r="23879" spans="1:3" s="566" customFormat="1"/>
    <row r="23880" spans="1:3" s="566" customFormat="1"/>
    <row r="23881" spans="1:3" s="566" customFormat="1"/>
    <row r="23882" spans="1:3" s="566" customFormat="1"/>
    <row r="23883" spans="1:3" s="566" customFormat="1"/>
    <row r="23884" spans="1:3" s="566" customFormat="1"/>
    <row r="23885" spans="1:3" s="566" customFormat="1"/>
    <row r="23886" spans="1:3" s="566" customFormat="1"/>
    <row r="23887" spans="1:3" s="566" customFormat="1"/>
    <row r="23888" spans="1:3" s="566" customFormat="1"/>
    <row r="23889" spans="1:3" s="566" customFormat="1"/>
    <row r="23890" spans="1:3" s="566" customFormat="1"/>
    <row r="23891" spans="1:3" s="566" customFormat="1"/>
    <row r="23892" spans="1:3" s="566" customFormat="1"/>
    <row r="23893" spans="1:3" s="566" customFormat="1"/>
    <row r="23894" spans="1:3" s="566" customFormat="1"/>
    <row r="23895" spans="1:3" s="566" customFormat="1"/>
    <row r="23896" spans="1:3" s="566" customFormat="1"/>
    <row r="23897" spans="1:3" s="566" customFormat="1"/>
    <row r="23898" spans="1:3" s="566" customFormat="1"/>
    <row r="23899" spans="1:3" s="566" customFormat="1"/>
    <row r="23900" spans="1:3" s="566" customFormat="1"/>
    <row r="23901" spans="1:3" s="566" customFormat="1"/>
    <row r="23902" spans="1:3" s="566" customFormat="1"/>
    <row r="23903" spans="1:3" s="566" customFormat="1"/>
    <row r="23904" spans="1:3" s="566" customFormat="1"/>
    <row r="23905" spans="1:3" s="566" customFormat="1"/>
    <row r="23906" spans="1:3" s="566" customFormat="1"/>
    <row r="23907" spans="1:3" s="566" customFormat="1"/>
    <row r="23908" spans="1:3" s="566" customFormat="1"/>
    <row r="23909" spans="1:3" s="566" customFormat="1"/>
    <row r="23910" spans="1:3" s="566" customFormat="1"/>
    <row r="23911" spans="1:3" s="566" customFormat="1"/>
    <row r="23912" spans="1:3" s="566" customFormat="1"/>
    <row r="23913" spans="1:3" s="566" customFormat="1"/>
    <row r="23914" spans="1:3" s="566" customFormat="1"/>
    <row r="23915" spans="1:3" s="566" customFormat="1"/>
    <row r="23916" spans="1:3" s="566" customFormat="1"/>
    <row r="23917" spans="1:3" s="566" customFormat="1"/>
    <row r="23918" spans="1:3" s="566" customFormat="1"/>
    <row r="23919" spans="1:3" s="566" customFormat="1"/>
    <row r="23920" spans="1:3" s="566" customFormat="1"/>
    <row r="23921" spans="1:3" s="566" customFormat="1"/>
    <row r="23922" spans="1:3" s="566" customFormat="1"/>
    <row r="23923" spans="1:3" s="566" customFormat="1"/>
    <row r="23924" spans="1:3" s="566" customFormat="1"/>
    <row r="23925" spans="1:3" s="566" customFormat="1"/>
    <row r="23926" spans="1:3" s="566" customFormat="1"/>
    <row r="23927" spans="1:3" s="566" customFormat="1"/>
    <row r="23928" spans="1:3" s="566" customFormat="1"/>
    <row r="23929" spans="1:3" s="566" customFormat="1"/>
    <row r="23930" spans="1:3" s="566" customFormat="1"/>
    <row r="23931" spans="1:3" s="566" customFormat="1"/>
    <row r="23932" spans="1:3" s="566" customFormat="1"/>
    <row r="23933" spans="1:3" s="566" customFormat="1"/>
    <row r="23934" spans="1:3" s="566" customFormat="1"/>
    <row r="23935" spans="1:3" s="566" customFormat="1"/>
    <row r="23936" spans="1:3" s="566" customFormat="1"/>
    <row r="23937" spans="1:3" s="566" customFormat="1"/>
    <row r="23938" spans="1:3" s="566" customFormat="1"/>
    <row r="23939" spans="1:3" s="566" customFormat="1"/>
    <row r="23940" spans="1:3" s="566" customFormat="1"/>
    <row r="23941" spans="1:3" s="566" customFormat="1"/>
    <row r="23942" spans="1:3" s="566" customFormat="1"/>
    <row r="23943" spans="1:3" s="566" customFormat="1"/>
    <row r="23944" spans="1:3" s="566" customFormat="1"/>
    <row r="23945" spans="1:3" s="566" customFormat="1"/>
    <row r="23946" spans="1:3" s="566" customFormat="1"/>
    <row r="23947" spans="1:3" s="566" customFormat="1"/>
    <row r="23948" spans="1:3" s="566" customFormat="1"/>
    <row r="23949" spans="1:3" s="566" customFormat="1"/>
    <row r="23950" spans="1:3" s="566" customFormat="1"/>
    <row r="23951" spans="1:3" s="566" customFormat="1"/>
    <row r="23952" spans="1:3" s="566" customFormat="1"/>
    <row r="23953" spans="1:3" s="566" customFormat="1"/>
    <row r="23954" spans="1:3" s="566" customFormat="1"/>
    <row r="23955" spans="1:3" s="566" customFormat="1"/>
    <row r="23956" spans="1:3" s="566" customFormat="1"/>
    <row r="23957" spans="1:3" s="566" customFormat="1"/>
    <row r="23958" spans="1:3" s="566" customFormat="1"/>
    <row r="23959" spans="1:3" s="566" customFormat="1"/>
    <row r="23960" spans="1:3" s="566" customFormat="1"/>
    <row r="23961" spans="1:3" s="566" customFormat="1"/>
    <row r="23962" spans="1:3" s="566" customFormat="1"/>
    <row r="23963" spans="1:3" s="566" customFormat="1"/>
    <row r="23964" spans="1:3" s="566" customFormat="1"/>
    <row r="23965" spans="1:3" s="566" customFormat="1"/>
    <row r="23966" spans="1:3" s="566" customFormat="1"/>
    <row r="23967" spans="1:3" s="566" customFormat="1"/>
    <row r="23968" spans="1:3" s="566" customFormat="1"/>
    <row r="23969" spans="1:3" s="566" customFormat="1"/>
    <row r="23970" spans="1:3" s="566" customFormat="1"/>
    <row r="23971" spans="1:3" s="566" customFormat="1"/>
    <row r="23972" spans="1:3" s="566" customFormat="1"/>
    <row r="23973" spans="1:3" s="566" customFormat="1"/>
    <row r="23974" spans="1:3" s="566" customFormat="1"/>
    <row r="23975" spans="1:3" s="566" customFormat="1"/>
    <row r="23976" spans="1:3" s="566" customFormat="1"/>
    <row r="23977" spans="1:3" s="566" customFormat="1"/>
    <row r="23978" spans="1:3" s="566" customFormat="1"/>
    <row r="23979" spans="1:3" s="566" customFormat="1"/>
    <row r="23980" spans="1:3" s="566" customFormat="1"/>
    <row r="23981" spans="1:3" s="566" customFormat="1"/>
    <row r="23982" spans="1:3" s="566" customFormat="1"/>
    <row r="23983" spans="1:3" s="566" customFormat="1"/>
    <row r="23984" spans="1:3" s="566" customFormat="1"/>
    <row r="23985" spans="1:3" s="566" customFormat="1"/>
    <row r="23986" spans="1:3" s="566" customFormat="1"/>
    <row r="23987" spans="1:3" s="566" customFormat="1"/>
    <row r="23988" spans="1:3" s="566" customFormat="1"/>
    <row r="23989" spans="1:3" s="566" customFormat="1"/>
    <row r="23990" spans="1:3" s="566" customFormat="1"/>
    <row r="23991" spans="1:3" s="566" customFormat="1"/>
    <row r="23992" spans="1:3" s="566" customFormat="1"/>
    <row r="23993" spans="1:3" s="566" customFormat="1"/>
    <row r="23994" spans="1:3" s="566" customFormat="1"/>
    <row r="23995" spans="1:3" s="566" customFormat="1"/>
    <row r="23996" spans="1:3" s="566" customFormat="1"/>
    <row r="23997" spans="1:3" s="566" customFormat="1"/>
    <row r="23998" spans="1:3" s="566" customFormat="1"/>
    <row r="23999" spans="1:3" s="566" customFormat="1"/>
    <row r="24000" spans="1:3" s="566" customFormat="1"/>
    <row r="24001" spans="1:3" s="566" customFormat="1"/>
    <row r="24002" spans="1:3" s="566" customFormat="1"/>
    <row r="24003" spans="1:3" s="566" customFormat="1"/>
    <row r="24004" spans="1:3" s="566" customFormat="1"/>
    <row r="24005" spans="1:3" s="566" customFormat="1"/>
    <row r="24006" spans="1:3" s="566" customFormat="1"/>
    <row r="24007" spans="1:3" s="566" customFormat="1"/>
    <row r="24008" spans="1:3" s="566" customFormat="1"/>
    <row r="24009" spans="1:3" s="566" customFormat="1"/>
    <row r="24010" spans="1:3" s="566" customFormat="1"/>
    <row r="24011" spans="1:3" s="566" customFormat="1"/>
    <row r="24012" spans="1:3" s="566" customFormat="1"/>
    <row r="24013" spans="1:3" s="566" customFormat="1"/>
    <row r="24014" spans="1:3" s="566" customFormat="1"/>
    <row r="24015" spans="1:3" s="566" customFormat="1"/>
    <row r="24016" spans="1:3" s="566" customFormat="1"/>
    <row r="24017" spans="1:3" s="566" customFormat="1"/>
    <row r="24018" spans="1:3" s="566" customFormat="1"/>
    <row r="24019" spans="1:3" s="566" customFormat="1"/>
    <row r="24020" spans="1:3" s="566" customFormat="1"/>
    <row r="24021" spans="1:3" s="566" customFormat="1"/>
    <row r="24022" spans="1:3" s="566" customFormat="1"/>
    <row r="24023" spans="1:3" s="566" customFormat="1"/>
    <row r="24024" spans="1:3" s="566" customFormat="1"/>
    <row r="24025" spans="1:3" s="566" customFormat="1"/>
    <row r="24026" spans="1:3" s="566" customFormat="1"/>
    <row r="24027" spans="1:3" s="566" customFormat="1"/>
    <row r="24028" spans="1:3" s="566" customFormat="1"/>
    <row r="24029" spans="1:3" s="566" customFormat="1"/>
    <row r="24030" spans="1:3" s="566" customFormat="1"/>
    <row r="24031" spans="1:3" s="566" customFormat="1"/>
    <row r="24032" spans="1:3" s="566" customFormat="1"/>
    <row r="24033" spans="1:3" s="566" customFormat="1"/>
    <row r="24034" spans="1:3" s="566" customFormat="1"/>
    <row r="24035" spans="1:3" s="566" customFormat="1"/>
    <row r="24036" spans="1:3" s="566" customFormat="1"/>
    <row r="24037" spans="1:3" s="566" customFormat="1"/>
    <row r="24038" spans="1:3" s="566" customFormat="1"/>
    <row r="24039" spans="1:3" s="566" customFormat="1"/>
    <row r="24040" spans="1:3" s="566" customFormat="1"/>
    <row r="24041" spans="1:3" s="566" customFormat="1"/>
    <row r="24042" spans="1:3" s="566" customFormat="1"/>
    <row r="24043" spans="1:3" s="566" customFormat="1"/>
    <row r="24044" spans="1:3" s="566" customFormat="1"/>
    <row r="24045" spans="1:3" s="566" customFormat="1"/>
    <row r="24046" spans="1:3" s="566" customFormat="1"/>
    <row r="24047" spans="1:3" s="566" customFormat="1"/>
    <row r="24048" spans="1:3" s="566" customFormat="1"/>
    <row r="24049" spans="1:3" s="566" customFormat="1"/>
    <row r="24050" spans="1:3" s="566" customFormat="1"/>
    <row r="24051" spans="1:3" s="566" customFormat="1"/>
    <row r="24052" spans="1:3" s="566" customFormat="1"/>
    <row r="24053" spans="1:3" s="566" customFormat="1"/>
    <row r="24054" spans="1:3" s="566" customFormat="1"/>
    <row r="24055" spans="1:3" s="566" customFormat="1"/>
    <row r="24056" spans="1:3" s="566" customFormat="1"/>
    <row r="24057" spans="1:3" s="566" customFormat="1"/>
    <row r="24058" spans="1:3" s="566" customFormat="1"/>
    <row r="24059" spans="1:3" s="566" customFormat="1"/>
    <row r="24060" spans="1:3" s="566" customFormat="1"/>
    <row r="24061" spans="1:3" s="566" customFormat="1"/>
    <row r="24062" spans="1:3" s="566" customFormat="1"/>
    <row r="24063" spans="1:3" s="566" customFormat="1"/>
    <row r="24064" spans="1:3" s="566" customFormat="1"/>
    <row r="24065" spans="1:3" s="566" customFormat="1"/>
    <row r="24066" spans="1:3" s="566" customFormat="1"/>
    <row r="24067" spans="1:3" s="566" customFormat="1"/>
    <row r="24068" spans="1:3" s="566" customFormat="1"/>
    <row r="24069" spans="1:3" s="566" customFormat="1"/>
    <row r="24070" spans="1:3" s="566" customFormat="1"/>
    <row r="24071" spans="1:3" s="566" customFormat="1"/>
    <row r="24072" spans="1:3" s="566" customFormat="1"/>
    <row r="24073" spans="1:3" s="566" customFormat="1"/>
    <row r="24074" spans="1:3" s="566" customFormat="1"/>
    <row r="24075" spans="1:3" s="566" customFormat="1"/>
    <row r="24076" spans="1:3" s="566" customFormat="1"/>
    <row r="24077" spans="1:3" s="566" customFormat="1"/>
    <row r="24078" spans="1:3" s="566" customFormat="1"/>
    <row r="24079" spans="1:3" s="566" customFormat="1"/>
    <row r="24080" spans="1:3" s="566" customFormat="1"/>
    <row r="24081" spans="1:3" s="566" customFormat="1"/>
    <row r="24082" spans="1:3" s="566" customFormat="1"/>
    <row r="24083" spans="1:3" s="566" customFormat="1"/>
    <row r="24084" spans="1:3" s="566" customFormat="1"/>
    <row r="24085" spans="1:3" s="566" customFormat="1"/>
    <row r="24086" spans="1:3" s="566" customFormat="1"/>
    <row r="24087" spans="1:3" s="566" customFormat="1"/>
    <row r="24088" spans="1:3" s="566" customFormat="1"/>
    <row r="24089" spans="1:3" s="566" customFormat="1"/>
    <row r="24090" spans="1:3" s="566" customFormat="1"/>
    <row r="24091" spans="1:3" s="566" customFormat="1"/>
    <row r="24092" spans="1:3" s="566" customFormat="1"/>
    <row r="24093" spans="1:3" s="566" customFormat="1"/>
    <row r="24094" spans="1:3" s="566" customFormat="1"/>
    <row r="24095" spans="1:3" s="566" customFormat="1"/>
    <row r="24096" spans="1:3" s="566" customFormat="1"/>
    <row r="24097" spans="1:3" s="566" customFormat="1"/>
    <row r="24098" spans="1:3" s="566" customFormat="1"/>
    <row r="24099" spans="1:3" s="566" customFormat="1"/>
    <row r="24100" spans="1:3" s="566" customFormat="1"/>
    <row r="24101" spans="1:3" s="566" customFormat="1"/>
    <row r="24102" spans="1:3" s="566" customFormat="1"/>
    <row r="24103" spans="1:3" s="566" customFormat="1"/>
    <row r="24104" spans="1:3" s="566" customFormat="1"/>
    <row r="24105" spans="1:3" s="566" customFormat="1"/>
    <row r="24106" spans="1:3" s="566" customFormat="1"/>
    <row r="24107" spans="1:3" s="566" customFormat="1"/>
    <row r="24108" spans="1:3" s="566" customFormat="1"/>
    <row r="24109" spans="1:3" s="566" customFormat="1"/>
    <row r="24110" spans="1:3" s="566" customFormat="1"/>
    <row r="24111" spans="1:3" s="566" customFormat="1"/>
    <row r="24112" spans="1:3" s="566" customFormat="1"/>
    <row r="24113" spans="1:3" s="566" customFormat="1"/>
    <row r="24114" spans="1:3" s="566" customFormat="1"/>
    <row r="24115" spans="1:3" s="566" customFormat="1"/>
    <row r="24116" spans="1:3" s="566" customFormat="1"/>
    <row r="24117" spans="1:3" s="566" customFormat="1"/>
    <row r="24118" spans="1:3" s="566" customFormat="1"/>
    <row r="24119" spans="1:3" s="566" customFormat="1"/>
    <row r="24120" spans="1:3" s="566" customFormat="1"/>
    <row r="24121" spans="1:3" s="566" customFormat="1"/>
    <row r="24122" spans="1:3" s="566" customFormat="1"/>
    <row r="24123" spans="1:3" s="566" customFormat="1"/>
    <row r="24124" spans="1:3" s="566" customFormat="1"/>
    <row r="24125" spans="1:3" s="566" customFormat="1"/>
    <row r="24126" spans="1:3" s="566" customFormat="1"/>
    <row r="24127" spans="1:3" s="566" customFormat="1"/>
    <row r="24128" spans="1:3" s="566" customFormat="1"/>
    <row r="24129" spans="1:3" s="566" customFormat="1"/>
    <row r="24130" spans="1:3" s="566" customFormat="1"/>
    <row r="24131" spans="1:3" s="566" customFormat="1"/>
    <row r="24132" spans="1:3" s="566" customFormat="1"/>
    <row r="24133" spans="1:3" s="566" customFormat="1"/>
    <row r="24134" spans="1:3" s="566" customFormat="1"/>
    <row r="24135" spans="1:3" s="566" customFormat="1"/>
    <row r="24136" spans="1:3" s="566" customFormat="1"/>
    <row r="24137" spans="1:3" s="566" customFormat="1"/>
    <row r="24138" spans="1:3" s="566" customFormat="1"/>
    <row r="24139" spans="1:3" s="566" customFormat="1"/>
    <row r="24140" spans="1:3" s="566" customFormat="1"/>
    <row r="24141" spans="1:3" s="566" customFormat="1"/>
    <row r="24142" spans="1:3" s="566" customFormat="1"/>
    <row r="24143" spans="1:3" s="566" customFormat="1"/>
    <row r="24144" spans="1:3" s="566" customFormat="1"/>
    <row r="24145" spans="1:3" s="566" customFormat="1"/>
    <row r="24146" spans="1:3" s="566" customFormat="1"/>
    <row r="24147" spans="1:3" s="566" customFormat="1"/>
    <row r="24148" spans="1:3" s="566" customFormat="1"/>
    <row r="24149" spans="1:3" s="566" customFormat="1"/>
    <row r="24150" spans="1:3" s="566" customFormat="1"/>
    <row r="24151" spans="1:3" s="566" customFormat="1"/>
    <row r="24152" spans="1:3" s="566" customFormat="1"/>
    <row r="24153" spans="1:3" s="566" customFormat="1"/>
    <row r="24154" spans="1:3" s="566" customFormat="1"/>
    <row r="24155" spans="1:3" s="566" customFormat="1"/>
    <row r="24156" spans="1:3" s="566" customFormat="1"/>
    <row r="24157" spans="1:3" s="566" customFormat="1"/>
    <row r="24158" spans="1:3" s="566" customFormat="1"/>
    <row r="24159" spans="1:3" s="566" customFormat="1"/>
    <row r="24160" spans="1:3" s="566" customFormat="1"/>
    <row r="24161" spans="1:3" s="566" customFormat="1"/>
    <row r="24162" spans="1:3" s="566" customFormat="1"/>
    <row r="24163" spans="1:3" s="566" customFormat="1"/>
    <row r="24164" spans="1:3" s="566" customFormat="1"/>
    <row r="24165" spans="1:3" s="566" customFormat="1"/>
    <row r="24166" spans="1:3" s="566" customFormat="1"/>
    <row r="24167" spans="1:3" s="566" customFormat="1"/>
    <row r="24168" spans="1:3" s="566" customFormat="1"/>
    <row r="24169" spans="1:3" s="566" customFormat="1"/>
    <row r="24170" spans="1:3" s="566" customFormat="1"/>
    <row r="24171" spans="1:3" s="566" customFormat="1"/>
    <row r="24172" spans="1:3" s="566" customFormat="1"/>
    <row r="24173" spans="1:3" s="566" customFormat="1"/>
    <row r="24174" spans="1:3" s="566" customFormat="1"/>
    <row r="24175" spans="1:3" s="566" customFormat="1"/>
    <row r="24176" spans="1:3" s="566" customFormat="1"/>
    <row r="24177" spans="1:3" s="566" customFormat="1"/>
    <row r="24178" spans="1:3" s="566" customFormat="1"/>
    <row r="24179" spans="1:3" s="566" customFormat="1"/>
    <row r="24180" spans="1:3" s="566" customFormat="1"/>
    <row r="24181" spans="1:3" s="566" customFormat="1"/>
    <row r="24182" spans="1:3" s="566" customFormat="1"/>
    <row r="24183" spans="1:3" s="566" customFormat="1"/>
    <row r="24184" spans="1:3" s="566" customFormat="1"/>
    <row r="24185" spans="1:3" s="566" customFormat="1"/>
    <row r="24186" spans="1:3" s="566" customFormat="1"/>
    <row r="24187" spans="1:3" s="566" customFormat="1"/>
    <row r="24188" spans="1:3" s="566" customFormat="1"/>
    <row r="24189" spans="1:3" s="566" customFormat="1"/>
    <row r="24190" spans="1:3" s="566" customFormat="1"/>
    <row r="24191" spans="1:3" s="566" customFormat="1"/>
    <row r="24192" spans="1:3" s="566" customFormat="1"/>
    <row r="24193" spans="1:3" s="566" customFormat="1"/>
    <row r="24194" spans="1:3" s="566" customFormat="1"/>
    <row r="24195" spans="1:3" s="566" customFormat="1"/>
    <row r="24196" spans="1:3" s="566" customFormat="1"/>
    <row r="24197" spans="1:3" s="566" customFormat="1"/>
    <row r="24198" spans="1:3" s="566" customFormat="1"/>
    <row r="24199" spans="1:3" s="566" customFormat="1"/>
    <row r="24200" spans="1:3" s="566" customFormat="1"/>
    <row r="24201" spans="1:3" s="566" customFormat="1"/>
    <row r="24202" spans="1:3" s="566" customFormat="1"/>
    <row r="24203" spans="1:3" s="566" customFormat="1"/>
    <row r="24204" spans="1:3" s="566" customFormat="1"/>
    <row r="24205" spans="1:3" s="566" customFormat="1"/>
    <row r="24206" spans="1:3" s="566" customFormat="1"/>
    <row r="24207" spans="1:3" s="566" customFormat="1"/>
    <row r="24208" spans="1:3" s="566" customFormat="1"/>
    <row r="24209" spans="1:3" s="566" customFormat="1"/>
    <row r="24210" spans="1:3" s="566" customFormat="1"/>
    <row r="24211" spans="1:3" s="566" customFormat="1"/>
    <row r="24212" spans="1:3" s="566" customFormat="1"/>
    <row r="24213" spans="1:3" s="566" customFormat="1"/>
    <row r="24214" spans="1:3" s="566" customFormat="1"/>
    <row r="24215" spans="1:3" s="566" customFormat="1"/>
    <row r="24216" spans="1:3" s="566" customFormat="1"/>
    <row r="24217" spans="1:3" s="566" customFormat="1"/>
    <row r="24218" spans="1:3" s="566" customFormat="1"/>
    <row r="24219" spans="1:3" s="566" customFormat="1"/>
    <row r="24220" spans="1:3" s="566" customFormat="1"/>
    <row r="24221" spans="1:3" s="566" customFormat="1"/>
    <row r="24222" spans="1:3" s="566" customFormat="1"/>
    <row r="24223" spans="1:3" s="566" customFormat="1"/>
    <row r="24224" spans="1:3" s="566" customFormat="1"/>
    <row r="24225" spans="1:3" s="566" customFormat="1"/>
    <row r="24226" spans="1:3" s="566" customFormat="1"/>
    <row r="24227" spans="1:3" s="566" customFormat="1"/>
    <row r="24228" spans="1:3" s="566" customFormat="1"/>
    <row r="24229" spans="1:3" s="566" customFormat="1"/>
    <row r="24230" spans="1:3" s="566" customFormat="1"/>
    <row r="24231" spans="1:3" s="566" customFormat="1"/>
    <row r="24232" spans="1:3" s="566" customFormat="1"/>
    <row r="24233" spans="1:3" s="566" customFormat="1"/>
    <row r="24234" spans="1:3" s="566" customFormat="1"/>
    <row r="24235" spans="1:3" s="566" customFormat="1"/>
    <row r="24236" spans="1:3" s="566" customFormat="1"/>
    <row r="24237" spans="1:3" s="566" customFormat="1"/>
    <row r="24238" spans="1:3" s="566" customFormat="1"/>
    <row r="24239" spans="1:3" s="566" customFormat="1"/>
    <row r="24240" spans="1:3" s="566" customFormat="1"/>
    <row r="24241" spans="1:3" s="566" customFormat="1"/>
    <row r="24242" spans="1:3" s="566" customFormat="1"/>
    <row r="24243" spans="1:3" s="566" customFormat="1"/>
    <row r="24244" spans="1:3" s="566" customFormat="1"/>
    <row r="24245" spans="1:3" s="566" customFormat="1"/>
    <row r="24246" spans="1:3" s="566" customFormat="1"/>
    <row r="24247" spans="1:3" s="566" customFormat="1"/>
    <row r="24248" spans="1:3" s="566" customFormat="1"/>
    <row r="24249" spans="1:3" s="566" customFormat="1"/>
    <row r="24250" spans="1:3" s="566" customFormat="1"/>
    <row r="24251" spans="1:3" s="566" customFormat="1"/>
    <row r="24252" spans="1:3" s="566" customFormat="1"/>
    <row r="24253" spans="1:3" s="566" customFormat="1"/>
    <row r="24254" spans="1:3" s="566" customFormat="1"/>
    <row r="24255" spans="1:3" s="566" customFormat="1"/>
    <row r="24256" spans="1:3" s="566" customFormat="1"/>
    <row r="24257" spans="1:3" s="566" customFormat="1"/>
    <row r="24258" spans="1:3" s="566" customFormat="1"/>
    <row r="24259" spans="1:3" s="566" customFormat="1"/>
    <row r="24260" spans="1:3" s="566" customFormat="1"/>
    <row r="24261" spans="1:3" s="566" customFormat="1"/>
    <row r="24262" spans="1:3" s="566" customFormat="1"/>
    <row r="24263" spans="1:3" s="566" customFormat="1"/>
    <row r="24264" spans="1:3" s="566" customFormat="1"/>
    <row r="24265" spans="1:3" s="566" customFormat="1"/>
    <row r="24266" spans="1:3" s="566" customFormat="1"/>
    <row r="24267" spans="1:3" s="566" customFormat="1"/>
    <row r="24268" spans="1:3" s="566" customFormat="1"/>
    <row r="24269" spans="1:3" s="566" customFormat="1"/>
    <row r="24270" spans="1:3" s="566" customFormat="1"/>
    <row r="24271" spans="1:3" s="566" customFormat="1"/>
    <row r="24272" spans="1:3" s="566" customFormat="1"/>
    <row r="24273" spans="1:3" s="566" customFormat="1"/>
    <row r="24274" spans="1:3" s="566" customFormat="1"/>
    <row r="24275" spans="1:3" s="566" customFormat="1"/>
    <row r="24276" spans="1:3" s="566" customFormat="1"/>
    <row r="24277" spans="1:3" s="566" customFormat="1"/>
    <row r="24278" spans="1:3" s="566" customFormat="1"/>
    <row r="24279" spans="1:3" s="566" customFormat="1"/>
    <row r="24280" spans="1:3" s="566" customFormat="1"/>
    <row r="24281" spans="1:3" s="566" customFormat="1"/>
    <row r="24282" spans="1:3" s="566" customFormat="1"/>
    <row r="24283" spans="1:3" s="566" customFormat="1"/>
    <row r="24284" spans="1:3" s="566" customFormat="1"/>
    <row r="24285" spans="1:3" s="566" customFormat="1"/>
    <row r="24286" spans="1:3" s="566" customFormat="1"/>
    <row r="24287" spans="1:3" s="566" customFormat="1"/>
    <row r="24288" spans="1:3" s="566" customFormat="1"/>
    <row r="24289" spans="1:3" s="566" customFormat="1"/>
    <row r="24290" spans="1:3" s="566" customFormat="1"/>
    <row r="24291" spans="1:3" s="566" customFormat="1"/>
    <row r="24292" spans="1:3" s="566" customFormat="1"/>
    <row r="24293" spans="1:3" s="566" customFormat="1"/>
    <row r="24294" spans="1:3" s="566" customFormat="1"/>
    <row r="24295" spans="1:3" s="566" customFormat="1"/>
    <row r="24296" spans="1:3" s="566" customFormat="1"/>
    <row r="24297" spans="1:3" s="566" customFormat="1"/>
    <row r="24298" spans="1:3" s="566" customFormat="1"/>
    <row r="24299" spans="1:3" s="566" customFormat="1"/>
    <row r="24300" spans="1:3" s="566" customFormat="1"/>
    <row r="24301" spans="1:3" s="566" customFormat="1"/>
    <row r="24302" spans="1:3" s="566" customFormat="1"/>
    <row r="24303" spans="1:3" s="566" customFormat="1"/>
    <row r="24304" spans="1:3" s="566" customFormat="1"/>
    <row r="24305" spans="1:3" s="566" customFormat="1"/>
    <row r="24306" spans="1:3" s="566" customFormat="1"/>
    <row r="24307" spans="1:3" s="566" customFormat="1"/>
    <row r="24308" spans="1:3" s="566" customFormat="1"/>
    <row r="24309" spans="1:3" s="566" customFormat="1"/>
    <row r="24310" spans="1:3" s="566" customFormat="1"/>
    <row r="24311" spans="1:3" s="566" customFormat="1"/>
    <row r="24312" spans="1:3" s="566" customFormat="1"/>
    <row r="24313" spans="1:3" s="566" customFormat="1"/>
    <row r="24314" spans="1:3" s="566" customFormat="1"/>
    <row r="24315" spans="1:3" s="566" customFormat="1"/>
    <row r="24316" spans="1:3" s="566" customFormat="1"/>
    <row r="24317" spans="1:3" s="566" customFormat="1"/>
    <row r="24318" spans="1:3" s="566" customFormat="1"/>
    <row r="24319" spans="1:3" s="566" customFormat="1"/>
    <row r="24320" spans="1:3" s="566" customFormat="1"/>
    <row r="24321" spans="1:3" s="566" customFormat="1"/>
    <row r="24322" spans="1:3" s="566" customFormat="1"/>
    <row r="24323" spans="1:3" s="566" customFormat="1"/>
    <row r="24324" spans="1:3" s="566" customFormat="1"/>
    <row r="24325" spans="1:3" s="566" customFormat="1"/>
    <row r="24326" spans="1:3" s="566" customFormat="1"/>
    <row r="24327" spans="1:3" s="566" customFormat="1"/>
    <row r="24328" spans="1:3" s="566" customFormat="1"/>
    <row r="24329" spans="1:3" s="566" customFormat="1"/>
    <row r="24330" spans="1:3" s="566" customFormat="1"/>
    <row r="24331" spans="1:3" s="566" customFormat="1"/>
    <row r="24332" spans="1:3" s="566" customFormat="1"/>
    <row r="24333" spans="1:3" s="566" customFormat="1"/>
    <row r="24334" spans="1:3" s="566" customFormat="1"/>
    <row r="24335" spans="1:3" s="566" customFormat="1"/>
    <row r="24336" spans="1:3" s="566" customFormat="1"/>
    <row r="24337" spans="1:3" s="566" customFormat="1"/>
    <row r="24338" spans="1:3" s="566" customFormat="1"/>
    <row r="24339" spans="1:3" s="566" customFormat="1"/>
    <row r="24340" spans="1:3" s="566" customFormat="1"/>
    <row r="24341" spans="1:3" s="566" customFormat="1"/>
    <row r="24342" spans="1:3" s="566" customFormat="1"/>
    <row r="24343" spans="1:3" s="566" customFormat="1"/>
    <row r="24344" spans="1:3" s="566" customFormat="1"/>
    <row r="24345" spans="1:3" s="566" customFormat="1"/>
    <row r="24346" spans="1:3" s="566" customFormat="1"/>
    <row r="24347" spans="1:3" s="566" customFormat="1"/>
    <row r="24348" spans="1:3" s="566" customFormat="1"/>
    <row r="24349" spans="1:3" s="566" customFormat="1"/>
    <row r="24350" spans="1:3" s="566" customFormat="1"/>
    <row r="24351" spans="1:3" s="566" customFormat="1"/>
    <row r="24352" spans="1:3" s="566" customFormat="1"/>
    <row r="24353" spans="1:3" s="566" customFormat="1"/>
    <row r="24354" spans="1:3" s="566" customFormat="1"/>
    <row r="24355" spans="1:3" s="566" customFormat="1"/>
    <row r="24356" spans="1:3" s="566" customFormat="1"/>
    <row r="24357" spans="1:3" s="566" customFormat="1"/>
    <row r="24358" spans="1:3" s="566" customFormat="1"/>
    <row r="24359" spans="1:3" s="566" customFormat="1"/>
    <row r="24360" spans="1:3" s="566" customFormat="1"/>
    <row r="24361" spans="1:3" s="566" customFormat="1"/>
    <row r="24362" spans="1:3" s="566" customFormat="1"/>
    <row r="24363" spans="1:3" s="566" customFormat="1"/>
    <row r="24364" spans="1:3" s="566" customFormat="1"/>
    <row r="24365" spans="1:3" s="566" customFormat="1"/>
    <row r="24366" spans="1:3" s="566" customFormat="1"/>
    <row r="24367" spans="1:3" s="566" customFormat="1"/>
    <row r="24368" spans="1:3" s="566" customFormat="1"/>
    <row r="24369" spans="1:3" s="566" customFormat="1"/>
    <row r="24370" spans="1:3" s="566" customFormat="1"/>
    <row r="24371" spans="1:3" s="566" customFormat="1"/>
    <row r="24372" spans="1:3" s="566" customFormat="1"/>
    <row r="24373" spans="1:3" s="566" customFormat="1"/>
    <row r="24374" spans="1:3" s="566" customFormat="1"/>
    <row r="24375" spans="1:3" s="566" customFormat="1"/>
    <row r="24376" spans="1:3" s="566" customFormat="1"/>
    <row r="24377" spans="1:3" s="566" customFormat="1"/>
    <row r="24378" spans="1:3" s="566" customFormat="1"/>
    <row r="24379" spans="1:3" s="566" customFormat="1"/>
    <row r="24380" spans="1:3" s="566" customFormat="1"/>
    <row r="24381" spans="1:3" s="566" customFormat="1"/>
    <row r="24382" spans="1:3" s="566" customFormat="1"/>
    <row r="24383" spans="1:3" s="566" customFormat="1"/>
    <row r="24384" spans="1:3" s="566" customFormat="1"/>
    <row r="24385" spans="1:3" s="566" customFormat="1"/>
    <row r="24386" spans="1:3" s="566" customFormat="1"/>
    <row r="24387" spans="1:3" s="566" customFormat="1"/>
    <row r="24388" spans="1:3" s="566" customFormat="1"/>
    <row r="24389" spans="1:3" s="566" customFormat="1"/>
    <row r="24390" spans="1:3" s="566" customFormat="1"/>
    <row r="24391" spans="1:3" s="566" customFormat="1"/>
    <row r="24392" spans="1:3" s="566" customFormat="1"/>
    <row r="24393" spans="1:3" s="566" customFormat="1"/>
    <row r="24394" spans="1:3" s="566" customFormat="1"/>
    <row r="24395" spans="1:3" s="566" customFormat="1"/>
    <row r="24396" spans="1:3" s="566" customFormat="1"/>
    <row r="24397" spans="1:3" s="566" customFormat="1"/>
    <row r="24398" spans="1:3" s="566" customFormat="1"/>
    <row r="24399" spans="1:3" s="566" customFormat="1"/>
    <row r="24400" spans="1:3" s="566" customFormat="1"/>
    <row r="24401" spans="1:3" s="566" customFormat="1"/>
    <row r="24402" spans="1:3" s="566" customFormat="1"/>
    <row r="24403" spans="1:3" s="566" customFormat="1"/>
    <row r="24404" spans="1:3" s="566" customFormat="1"/>
    <row r="24405" spans="1:3" s="566" customFormat="1"/>
    <row r="24406" spans="1:3" s="566" customFormat="1"/>
    <row r="24407" spans="1:3" s="566" customFormat="1"/>
    <row r="24408" spans="1:3" s="566" customFormat="1"/>
    <row r="24409" spans="1:3" s="566" customFormat="1"/>
    <row r="24410" spans="1:3" s="566" customFormat="1"/>
    <row r="24411" spans="1:3" s="566" customFormat="1"/>
    <row r="24412" spans="1:3" s="566" customFormat="1"/>
    <row r="24413" spans="1:3" s="566" customFormat="1"/>
    <row r="24414" spans="1:3" s="566" customFormat="1"/>
    <row r="24415" spans="1:3" s="566" customFormat="1"/>
    <row r="24416" spans="1:3" s="566" customFormat="1"/>
    <row r="24417" spans="1:3" s="566" customFormat="1"/>
    <row r="24418" spans="1:3" s="566" customFormat="1"/>
    <row r="24419" spans="1:3" s="566" customFormat="1"/>
    <row r="24420" spans="1:3" s="566" customFormat="1"/>
    <row r="24421" spans="1:3" s="566" customFormat="1"/>
    <row r="24422" spans="1:3" s="566" customFormat="1"/>
    <row r="24423" spans="1:3" s="566" customFormat="1"/>
    <row r="24424" spans="1:3" s="566" customFormat="1"/>
    <row r="24425" spans="1:3" s="566" customFormat="1"/>
    <row r="24426" spans="1:3" s="566" customFormat="1"/>
    <row r="24427" spans="1:3" s="566" customFormat="1"/>
    <row r="24428" spans="1:3" s="566" customFormat="1"/>
    <row r="24429" spans="1:3" s="566" customFormat="1"/>
    <row r="24430" spans="1:3" s="566" customFormat="1"/>
    <row r="24431" spans="1:3" s="566" customFormat="1"/>
    <row r="24432" spans="1:3" s="566" customFormat="1"/>
    <row r="24433" spans="1:3" s="566" customFormat="1"/>
    <row r="24434" spans="1:3" s="566" customFormat="1"/>
    <row r="24435" spans="1:3" s="566" customFormat="1"/>
    <row r="24436" spans="1:3" s="566" customFormat="1"/>
    <row r="24437" spans="1:3" s="566" customFormat="1"/>
    <row r="24438" spans="1:3" s="566" customFormat="1"/>
    <row r="24439" spans="1:3" s="566" customFormat="1"/>
    <row r="24440" spans="1:3" s="566" customFormat="1"/>
    <row r="24441" spans="1:3" s="566" customFormat="1"/>
    <row r="24442" spans="1:3" s="566" customFormat="1"/>
    <row r="24443" spans="1:3" s="566" customFormat="1"/>
    <row r="24444" spans="1:3" s="566" customFormat="1"/>
    <row r="24445" spans="1:3" s="566" customFormat="1"/>
    <row r="24446" spans="1:3" s="566" customFormat="1"/>
    <row r="24447" spans="1:3" s="566" customFormat="1"/>
    <row r="24448" spans="1:3" s="566" customFormat="1"/>
    <row r="24449" spans="1:3" s="566" customFormat="1"/>
    <row r="24450" spans="1:3" s="566" customFormat="1"/>
    <row r="24451" spans="1:3" s="566" customFormat="1"/>
    <row r="24452" spans="1:3" s="566" customFormat="1"/>
    <row r="24453" spans="1:3" s="566" customFormat="1"/>
    <row r="24454" spans="1:3" s="566" customFormat="1"/>
    <row r="24455" spans="1:3" s="566" customFormat="1"/>
    <row r="24456" spans="1:3" s="566" customFormat="1"/>
    <row r="24457" spans="1:3" s="566" customFormat="1"/>
    <row r="24458" spans="1:3" s="566" customFormat="1"/>
    <row r="24459" spans="1:3" s="566" customFormat="1"/>
    <row r="24460" spans="1:3" s="566" customFormat="1"/>
    <row r="24461" spans="1:3" s="566" customFormat="1"/>
    <row r="24462" spans="1:3" s="566" customFormat="1"/>
    <row r="24463" spans="1:3" s="566" customFormat="1"/>
    <row r="24464" spans="1:3" s="566" customFormat="1"/>
    <row r="24465" spans="1:3" s="566" customFormat="1"/>
    <row r="24466" spans="1:3" s="566" customFormat="1"/>
    <row r="24467" spans="1:3" s="566" customFormat="1"/>
    <row r="24468" spans="1:3" s="566" customFormat="1"/>
    <row r="24469" spans="1:3" s="566" customFormat="1"/>
    <row r="24470" spans="1:3" s="566" customFormat="1"/>
    <row r="24471" spans="1:3" s="566" customFormat="1"/>
    <row r="24472" spans="1:3" s="566" customFormat="1"/>
    <row r="24473" spans="1:3" s="566" customFormat="1"/>
    <row r="24474" spans="1:3" s="566" customFormat="1"/>
    <row r="24475" spans="1:3" s="566" customFormat="1"/>
    <row r="24476" spans="1:3" s="566" customFormat="1"/>
    <row r="24477" spans="1:3" s="566" customFormat="1"/>
    <row r="24478" spans="1:3" s="566" customFormat="1"/>
    <row r="24479" spans="1:3" s="566" customFormat="1"/>
    <row r="24480" spans="1:3" s="566" customFormat="1"/>
    <row r="24481" spans="1:3" s="566" customFormat="1"/>
    <row r="24482" spans="1:3" s="566" customFormat="1"/>
    <row r="24483" spans="1:3" s="566" customFormat="1"/>
    <row r="24484" spans="1:3" s="566" customFormat="1"/>
    <row r="24485" spans="1:3" s="566" customFormat="1"/>
    <row r="24486" spans="1:3" s="566" customFormat="1"/>
    <row r="24487" spans="1:3" s="566" customFormat="1"/>
    <row r="24488" spans="1:3" s="566" customFormat="1"/>
    <row r="24489" spans="1:3" s="566" customFormat="1"/>
    <row r="24490" spans="1:3" s="566" customFormat="1"/>
    <row r="24491" spans="1:3" s="566" customFormat="1"/>
    <row r="24492" spans="1:3" s="566" customFormat="1"/>
    <row r="24493" spans="1:3" s="566" customFormat="1"/>
    <row r="24494" spans="1:3" s="566" customFormat="1"/>
    <row r="24495" spans="1:3" s="566" customFormat="1"/>
    <row r="24496" spans="1:3" s="566" customFormat="1"/>
    <row r="24497" spans="1:3" s="566" customFormat="1"/>
    <row r="24498" spans="1:3" s="566" customFormat="1"/>
    <row r="24499" spans="1:3" s="566" customFormat="1"/>
    <row r="24500" spans="1:3" s="566" customFormat="1"/>
    <row r="24501" spans="1:3" s="566" customFormat="1"/>
    <row r="24502" spans="1:3" s="566" customFormat="1"/>
    <row r="24503" spans="1:3" s="566" customFormat="1"/>
    <row r="24504" spans="1:3" s="566" customFormat="1"/>
    <row r="24505" spans="1:3" s="566" customFormat="1"/>
    <row r="24506" spans="1:3" s="566" customFormat="1"/>
    <row r="24507" spans="1:3" s="566" customFormat="1"/>
    <row r="24508" spans="1:3" s="566" customFormat="1"/>
    <row r="24509" spans="1:3" s="566" customFormat="1"/>
    <row r="24510" spans="1:3" s="566" customFormat="1"/>
    <row r="24511" spans="1:3" s="566" customFormat="1"/>
    <row r="24512" spans="1:3" s="566" customFormat="1"/>
    <row r="24513" spans="1:3" s="566" customFormat="1"/>
    <row r="24514" spans="1:3" s="566" customFormat="1"/>
    <row r="24515" spans="1:3" s="566" customFormat="1"/>
    <row r="24516" spans="1:3" s="566" customFormat="1"/>
    <row r="24517" spans="1:3" s="566" customFormat="1"/>
    <row r="24518" spans="1:3" s="566" customFormat="1"/>
    <row r="24519" spans="1:3" s="566" customFormat="1"/>
    <row r="24520" spans="1:3" s="566" customFormat="1"/>
    <row r="24521" spans="1:3" s="566" customFormat="1"/>
    <row r="24522" spans="1:3" s="566" customFormat="1"/>
    <row r="24523" spans="1:3" s="566" customFormat="1"/>
    <row r="24524" spans="1:3" s="566" customFormat="1"/>
    <row r="24525" spans="1:3" s="566" customFormat="1"/>
    <row r="24526" spans="1:3" s="566" customFormat="1"/>
    <row r="24527" spans="1:3" s="566" customFormat="1"/>
    <row r="24528" spans="1:3" s="566" customFormat="1"/>
    <row r="24529" spans="1:3" s="566" customFormat="1"/>
    <row r="24530" spans="1:3" s="566" customFormat="1"/>
    <row r="24531" spans="1:3" s="566" customFormat="1"/>
    <row r="24532" spans="1:3" s="566" customFormat="1"/>
    <row r="24533" spans="1:3" s="566" customFormat="1"/>
    <row r="24534" spans="1:3" s="566" customFormat="1"/>
    <row r="24535" spans="1:3" s="566" customFormat="1"/>
    <row r="24536" spans="1:3" s="566" customFormat="1"/>
    <row r="24537" spans="1:3" s="566" customFormat="1"/>
    <row r="24538" spans="1:3" s="566" customFormat="1"/>
    <row r="24539" spans="1:3" s="566" customFormat="1"/>
    <row r="24540" spans="1:3" s="566" customFormat="1"/>
    <row r="24541" spans="1:3" s="566" customFormat="1"/>
    <row r="24542" spans="1:3" s="566" customFormat="1"/>
    <row r="24543" spans="1:3" s="566" customFormat="1"/>
    <row r="24544" spans="1:3" s="566" customFormat="1"/>
    <row r="24545" spans="1:3" s="566" customFormat="1"/>
    <row r="24546" spans="1:3" s="566" customFormat="1"/>
    <row r="24547" spans="1:3" s="566" customFormat="1"/>
    <row r="24548" spans="1:3" s="566" customFormat="1"/>
    <row r="24549" spans="1:3" s="566" customFormat="1"/>
    <row r="24550" spans="1:3" s="566" customFormat="1"/>
    <row r="24551" spans="1:3" s="566" customFormat="1"/>
    <row r="24552" spans="1:3" s="566" customFormat="1"/>
    <row r="24553" spans="1:3" s="566" customFormat="1"/>
    <row r="24554" spans="1:3" s="566" customFormat="1"/>
    <row r="24555" spans="1:3" s="566" customFormat="1"/>
    <row r="24556" spans="1:3" s="566" customFormat="1"/>
    <row r="24557" spans="1:3" s="566" customFormat="1"/>
    <row r="24558" spans="1:3" s="566" customFormat="1"/>
    <row r="24559" spans="1:3" s="566" customFormat="1"/>
    <row r="24560" spans="1:3" s="566" customFormat="1"/>
    <row r="24561" spans="1:3" s="566" customFormat="1"/>
    <row r="24562" spans="1:3" s="566" customFormat="1"/>
    <row r="24563" spans="1:3" s="566" customFormat="1"/>
    <row r="24564" spans="1:3" s="566" customFormat="1"/>
    <row r="24565" spans="1:3" s="566" customFormat="1"/>
    <row r="24566" spans="1:3" s="566" customFormat="1"/>
    <row r="24567" spans="1:3" s="566" customFormat="1"/>
    <row r="24568" spans="1:3" s="566" customFormat="1"/>
    <row r="24569" spans="1:3" s="566" customFormat="1"/>
    <row r="24570" spans="1:3" s="566" customFormat="1"/>
    <row r="24571" spans="1:3" s="566" customFormat="1"/>
    <row r="24572" spans="1:3" s="566" customFormat="1"/>
    <row r="24573" spans="1:3" s="566" customFormat="1"/>
    <row r="24574" spans="1:3" s="566" customFormat="1"/>
    <row r="24575" spans="1:3" s="566" customFormat="1"/>
    <row r="24576" spans="1:3" s="566" customFormat="1"/>
    <row r="24577" spans="1:3" s="566" customFormat="1"/>
    <row r="24578" spans="1:3" s="566" customFormat="1"/>
    <row r="24579" spans="1:3" s="566" customFormat="1"/>
    <row r="24580" spans="1:3" s="566" customFormat="1"/>
    <row r="24581" spans="1:3" s="566" customFormat="1"/>
    <row r="24582" spans="1:3" s="566" customFormat="1"/>
    <row r="24583" spans="1:3" s="566" customFormat="1"/>
    <row r="24584" spans="1:3" s="566" customFormat="1"/>
    <row r="24585" spans="1:3" s="566" customFormat="1"/>
    <row r="24586" spans="1:3" s="566" customFormat="1"/>
    <row r="24587" spans="1:3" s="566" customFormat="1"/>
    <row r="24588" spans="1:3" s="566" customFormat="1"/>
    <row r="24589" spans="1:3" s="566" customFormat="1"/>
    <row r="24590" spans="1:3" s="566" customFormat="1"/>
    <row r="24591" spans="1:3" s="566" customFormat="1"/>
    <row r="24592" spans="1:3" s="566" customFormat="1"/>
    <row r="24593" spans="1:3" s="566" customFormat="1"/>
    <row r="24594" spans="1:3" s="566" customFormat="1"/>
    <row r="24595" spans="1:3" s="566" customFormat="1"/>
    <row r="24596" spans="1:3" s="566" customFormat="1"/>
    <row r="24597" spans="1:3" s="566" customFormat="1"/>
    <row r="24598" spans="1:3" s="566" customFormat="1"/>
    <row r="24599" spans="1:3" s="566" customFormat="1"/>
    <row r="24600" spans="1:3" s="566" customFormat="1"/>
    <row r="24601" spans="1:3" s="566" customFormat="1"/>
    <row r="24602" spans="1:3" s="566" customFormat="1"/>
    <row r="24603" spans="1:3" s="566" customFormat="1"/>
    <row r="24604" spans="1:3" s="566" customFormat="1"/>
    <row r="24605" spans="1:3" s="566" customFormat="1"/>
    <row r="24606" spans="1:3" s="566" customFormat="1"/>
    <row r="24607" spans="1:3" s="566" customFormat="1"/>
    <row r="24608" spans="1:3" s="566" customFormat="1"/>
    <row r="24609" spans="1:3" s="566" customFormat="1"/>
    <row r="24610" spans="1:3" s="566" customFormat="1"/>
    <row r="24611" spans="1:3" s="566" customFormat="1"/>
    <row r="24612" spans="1:3" s="566" customFormat="1"/>
    <row r="24613" spans="1:3" s="566" customFormat="1"/>
    <row r="24614" spans="1:3" s="566" customFormat="1"/>
    <row r="24615" spans="1:3" s="566" customFormat="1"/>
    <row r="24616" spans="1:3" s="566" customFormat="1"/>
    <row r="24617" spans="1:3" s="566" customFormat="1"/>
    <row r="24618" spans="1:3" s="566" customFormat="1"/>
    <row r="24619" spans="1:3" s="566" customFormat="1"/>
    <row r="24620" spans="1:3" s="566" customFormat="1"/>
    <row r="24621" spans="1:3" s="566" customFormat="1"/>
    <row r="24622" spans="1:3" s="566" customFormat="1"/>
    <row r="24623" spans="1:3" s="566" customFormat="1"/>
    <row r="24624" spans="1:3" s="566" customFormat="1"/>
    <row r="24625" spans="1:3" s="566" customFormat="1"/>
    <row r="24626" spans="1:3" s="566" customFormat="1"/>
    <row r="24627" spans="1:3" s="566" customFormat="1"/>
    <row r="24628" spans="1:3" s="566" customFormat="1"/>
    <row r="24629" spans="1:3" s="566" customFormat="1"/>
    <row r="24630" spans="1:3" s="566" customFormat="1"/>
    <row r="24631" spans="1:3" s="566" customFormat="1"/>
    <row r="24632" spans="1:3" s="566" customFormat="1"/>
    <row r="24633" spans="1:3" s="566" customFormat="1"/>
    <row r="24634" spans="1:3" s="566" customFormat="1"/>
    <row r="24635" spans="1:3" s="566" customFormat="1"/>
    <row r="24636" spans="1:3" s="566" customFormat="1"/>
    <row r="24637" spans="1:3" s="566" customFormat="1"/>
    <row r="24638" spans="1:3" s="566" customFormat="1"/>
    <row r="24639" spans="1:3" s="566" customFormat="1"/>
    <row r="24640" spans="1:3" s="566" customFormat="1"/>
    <row r="24641" spans="1:3" s="566" customFormat="1"/>
    <row r="24642" spans="1:3" s="566" customFormat="1"/>
    <row r="24643" spans="1:3" s="566" customFormat="1"/>
    <row r="24644" spans="1:3" s="566" customFormat="1"/>
    <row r="24645" spans="1:3" s="566" customFormat="1"/>
    <row r="24646" spans="1:3" s="566" customFormat="1"/>
    <row r="24647" spans="1:3" s="566" customFormat="1"/>
    <row r="24648" spans="1:3" s="566" customFormat="1"/>
    <row r="24649" spans="1:3" s="566" customFormat="1"/>
    <row r="24650" spans="1:3" s="566" customFormat="1"/>
    <row r="24651" spans="1:3" s="566" customFormat="1"/>
    <row r="24652" spans="1:3" s="566" customFormat="1"/>
    <row r="24653" spans="1:3" s="566" customFormat="1"/>
    <row r="24654" spans="1:3" s="566" customFormat="1"/>
    <row r="24655" spans="1:3" s="566" customFormat="1"/>
    <row r="24656" spans="1:3" s="566" customFormat="1"/>
    <row r="24657" spans="1:3" s="566" customFormat="1"/>
    <row r="24658" spans="1:3" s="566" customFormat="1"/>
    <row r="24659" spans="1:3" s="566" customFormat="1"/>
    <row r="24660" spans="1:3" s="566" customFormat="1"/>
    <row r="24661" spans="1:3" s="566" customFormat="1"/>
    <row r="24662" spans="1:3" s="566" customFormat="1"/>
    <row r="24663" spans="1:3" s="566" customFormat="1"/>
    <row r="24664" spans="1:3" s="566" customFormat="1"/>
    <row r="24665" spans="1:3" s="566" customFormat="1"/>
    <row r="24666" spans="1:3" s="566" customFormat="1"/>
    <row r="24667" spans="1:3" s="566" customFormat="1"/>
    <row r="24668" spans="1:3" s="566" customFormat="1"/>
    <row r="24669" spans="1:3" s="566" customFormat="1"/>
    <row r="24670" spans="1:3" s="566" customFormat="1"/>
    <row r="24671" spans="1:3" s="566" customFormat="1"/>
    <row r="24672" spans="1:3" s="566" customFormat="1"/>
    <row r="24673" spans="1:3" s="566" customFormat="1"/>
    <row r="24674" spans="1:3" s="566" customFormat="1"/>
    <row r="24675" spans="1:3" s="566" customFormat="1"/>
    <row r="24676" spans="1:3" s="566" customFormat="1"/>
    <row r="24677" spans="1:3" s="566" customFormat="1"/>
    <row r="24678" spans="1:3" s="566" customFormat="1"/>
    <row r="24679" spans="1:3" s="566" customFormat="1"/>
    <row r="24680" spans="1:3" s="566" customFormat="1"/>
    <row r="24681" spans="1:3" s="566" customFormat="1"/>
    <row r="24682" spans="1:3" s="566" customFormat="1"/>
    <row r="24683" spans="1:3" s="566" customFormat="1"/>
    <row r="24684" spans="1:3" s="566" customFormat="1"/>
    <row r="24685" spans="1:3" s="566" customFormat="1"/>
    <row r="24686" spans="1:3" s="566" customFormat="1"/>
    <row r="24687" spans="1:3" s="566" customFormat="1"/>
    <row r="24688" spans="1:3" s="566" customFormat="1"/>
    <row r="24689" spans="1:3" s="566" customFormat="1"/>
    <row r="24690" spans="1:3" s="566" customFormat="1"/>
    <row r="24691" spans="1:3" s="566" customFormat="1"/>
    <row r="24692" spans="1:3" s="566" customFormat="1"/>
    <row r="24693" spans="1:3" s="566" customFormat="1"/>
    <row r="24694" spans="1:3" s="566" customFormat="1"/>
    <row r="24695" spans="1:3" s="566" customFormat="1"/>
    <row r="24696" spans="1:3" s="566" customFormat="1"/>
    <row r="24697" spans="1:3" s="566" customFormat="1"/>
    <row r="24698" spans="1:3" s="566" customFormat="1"/>
    <row r="24699" spans="1:3" s="566" customFormat="1"/>
    <row r="24700" spans="1:3" s="566" customFormat="1"/>
    <row r="24701" spans="1:3" s="566" customFormat="1"/>
    <row r="24702" spans="1:3" s="566" customFormat="1"/>
    <row r="24703" spans="1:3" s="566" customFormat="1"/>
    <row r="24704" spans="1:3" s="566" customFormat="1"/>
    <row r="24705" spans="1:3" s="566" customFormat="1"/>
    <row r="24706" spans="1:3" s="566" customFormat="1"/>
    <row r="24707" spans="1:3" s="566" customFormat="1"/>
    <row r="24708" spans="1:3" s="566" customFormat="1"/>
    <row r="24709" spans="1:3" s="566" customFormat="1"/>
    <row r="24710" spans="1:3" s="566" customFormat="1"/>
    <row r="24711" spans="1:3" s="566" customFormat="1"/>
    <row r="24712" spans="1:3" s="566" customFormat="1"/>
    <row r="24713" spans="1:3" s="566" customFormat="1"/>
    <row r="24714" spans="1:3" s="566" customFormat="1"/>
    <row r="24715" spans="1:3" s="566" customFormat="1"/>
    <row r="24716" spans="1:3" s="566" customFormat="1"/>
    <row r="24717" spans="1:3" s="566" customFormat="1"/>
    <row r="24718" spans="1:3" s="566" customFormat="1"/>
    <row r="24719" spans="1:3" s="566" customFormat="1"/>
    <row r="24720" spans="1:3" s="566" customFormat="1"/>
    <row r="24721" spans="1:3" s="566" customFormat="1"/>
    <row r="24722" spans="1:3" s="566" customFormat="1"/>
    <row r="24723" spans="1:3" s="566" customFormat="1"/>
    <row r="24724" spans="1:3" s="566" customFormat="1"/>
    <row r="24725" spans="1:3" s="566" customFormat="1"/>
    <row r="24726" spans="1:3" s="566" customFormat="1"/>
    <row r="24727" spans="1:3" s="566" customFormat="1"/>
    <row r="24728" spans="1:3" s="566" customFormat="1"/>
    <row r="24729" spans="1:3" s="566" customFormat="1"/>
    <row r="24730" spans="1:3" s="566" customFormat="1"/>
    <row r="24731" spans="1:3" s="566" customFormat="1"/>
    <row r="24732" spans="1:3" s="566" customFormat="1"/>
    <row r="24733" spans="1:3" s="566" customFormat="1"/>
    <row r="24734" spans="1:3" s="566" customFormat="1"/>
    <row r="24735" spans="1:3" s="566" customFormat="1"/>
    <row r="24736" spans="1:3" s="566" customFormat="1"/>
    <row r="24737" spans="1:3" s="566" customFormat="1"/>
    <row r="24738" spans="1:3" s="566" customFormat="1"/>
    <row r="24739" spans="1:3" s="566" customFormat="1"/>
    <row r="24740" spans="1:3" s="566" customFormat="1"/>
    <row r="24741" spans="1:3" s="566" customFormat="1"/>
    <row r="24742" spans="1:3" s="566" customFormat="1"/>
    <row r="24743" spans="1:3" s="566" customFormat="1"/>
    <row r="24744" spans="1:3" s="566" customFormat="1"/>
    <row r="24745" spans="1:3" s="566" customFormat="1"/>
    <row r="24746" spans="1:3" s="566" customFormat="1"/>
    <row r="24747" spans="1:3" s="566" customFormat="1"/>
    <row r="24748" spans="1:3" s="566" customFormat="1"/>
    <row r="24749" spans="1:3" s="566" customFormat="1"/>
    <row r="24750" spans="1:3" s="566" customFormat="1"/>
    <row r="24751" spans="1:3" s="566" customFormat="1"/>
    <row r="24752" spans="1:3" s="566" customFormat="1"/>
    <row r="24753" spans="1:3" s="566" customFormat="1"/>
    <row r="24754" spans="1:3" s="566" customFormat="1"/>
    <row r="24755" spans="1:3" s="566" customFormat="1"/>
    <row r="24756" spans="1:3" s="566" customFormat="1"/>
    <row r="24757" spans="1:3" s="566" customFormat="1"/>
    <row r="24758" spans="1:3" s="566" customFormat="1"/>
    <row r="24759" spans="1:3" s="566" customFormat="1"/>
    <row r="24760" spans="1:3" s="566" customFormat="1"/>
    <row r="24761" spans="1:3" s="566" customFormat="1"/>
    <row r="24762" spans="1:3" s="566" customFormat="1"/>
    <row r="24763" spans="1:3" s="566" customFormat="1"/>
    <row r="24764" spans="1:3" s="566" customFormat="1"/>
    <row r="24765" spans="1:3" s="566" customFormat="1"/>
    <row r="24766" spans="1:3" s="566" customFormat="1"/>
    <row r="24767" spans="1:3" s="566" customFormat="1"/>
    <row r="24768" spans="1:3" s="566" customFormat="1"/>
    <row r="24769" spans="1:3" s="566" customFormat="1"/>
    <row r="24770" spans="1:3" s="566" customFormat="1"/>
    <row r="24771" spans="1:3" s="566" customFormat="1"/>
    <row r="24772" spans="1:3" s="566" customFormat="1"/>
    <row r="24773" spans="1:3" s="566" customFormat="1"/>
    <row r="24774" spans="1:3" s="566" customFormat="1"/>
    <row r="24775" spans="1:3" s="566" customFormat="1"/>
    <row r="24776" spans="1:3" s="566" customFormat="1"/>
    <row r="24777" spans="1:3" s="566" customFormat="1"/>
    <row r="24778" spans="1:3" s="566" customFormat="1"/>
    <row r="24779" spans="1:3" s="566" customFormat="1"/>
    <row r="24780" spans="1:3" s="566" customFormat="1"/>
    <row r="24781" spans="1:3" s="566" customFormat="1"/>
    <row r="24782" spans="1:3" s="566" customFormat="1"/>
    <row r="24783" spans="1:3" s="566" customFormat="1"/>
    <row r="24784" spans="1:3" s="566" customFormat="1"/>
    <row r="24785" spans="1:3" s="566" customFormat="1"/>
    <row r="24786" spans="1:3" s="566" customFormat="1"/>
    <row r="24787" spans="1:3" s="566" customFormat="1"/>
    <row r="24788" spans="1:3" s="566" customFormat="1"/>
    <row r="24789" spans="1:3" s="566" customFormat="1"/>
    <row r="24790" spans="1:3" s="566" customFormat="1"/>
    <row r="24791" spans="1:3" s="566" customFormat="1"/>
    <row r="24792" spans="1:3" s="566" customFormat="1"/>
    <row r="24793" spans="1:3" s="566" customFormat="1"/>
    <row r="24794" spans="1:3" s="566" customFormat="1"/>
    <row r="24795" spans="1:3" s="566" customFormat="1"/>
    <row r="24796" spans="1:3" s="566" customFormat="1"/>
    <row r="24797" spans="1:3" s="566" customFormat="1"/>
    <row r="24798" spans="1:3" s="566" customFormat="1"/>
    <row r="24799" spans="1:3" s="566" customFormat="1"/>
    <row r="24800" spans="1:3" s="566" customFormat="1"/>
    <row r="24801" spans="1:3" s="566" customFormat="1"/>
    <row r="24802" spans="1:3" s="566" customFormat="1"/>
    <row r="24803" spans="1:3" s="566" customFormat="1"/>
    <row r="24804" spans="1:3" s="566" customFormat="1"/>
    <row r="24805" spans="1:3" s="566" customFormat="1"/>
    <row r="24806" spans="1:3" s="566" customFormat="1"/>
    <row r="24807" spans="1:3" s="566" customFormat="1"/>
    <row r="24808" spans="1:3" s="566" customFormat="1"/>
    <row r="24809" spans="1:3" s="566" customFormat="1"/>
    <row r="24810" spans="1:3" s="566" customFormat="1"/>
    <row r="24811" spans="1:3" s="566" customFormat="1"/>
    <row r="24812" spans="1:3" s="566" customFormat="1"/>
    <row r="24813" spans="1:3" s="566" customFormat="1"/>
    <row r="24814" spans="1:3" s="566" customFormat="1"/>
    <row r="24815" spans="1:3" s="566" customFormat="1"/>
    <row r="24816" spans="1:3" s="566" customFormat="1"/>
    <row r="24817" spans="1:3" s="566" customFormat="1"/>
    <row r="24818" spans="1:3" s="566" customFormat="1"/>
    <row r="24819" spans="1:3" s="566" customFormat="1"/>
    <row r="24820" spans="1:3" s="566" customFormat="1"/>
    <row r="24821" spans="1:3" s="566" customFormat="1"/>
    <row r="24822" spans="1:3" s="566" customFormat="1"/>
    <row r="24823" spans="1:3" s="566" customFormat="1"/>
    <row r="24824" spans="1:3" s="566" customFormat="1"/>
    <row r="24825" spans="1:3" s="566" customFormat="1"/>
    <row r="24826" spans="1:3" s="566" customFormat="1"/>
    <row r="24827" spans="1:3" s="566" customFormat="1"/>
    <row r="24828" spans="1:3" s="566" customFormat="1"/>
    <row r="24829" spans="1:3" s="566" customFormat="1"/>
    <row r="24830" spans="1:3" s="566" customFormat="1"/>
    <row r="24831" spans="1:3" s="566" customFormat="1"/>
    <row r="24832" spans="1:3" s="566" customFormat="1"/>
    <row r="24833" spans="1:3" s="566" customFormat="1"/>
    <row r="24834" spans="1:3" s="566" customFormat="1"/>
    <row r="24835" spans="1:3" s="566" customFormat="1"/>
    <row r="24836" spans="1:3" s="566" customFormat="1"/>
    <row r="24837" spans="1:3" s="566" customFormat="1"/>
    <row r="24838" spans="1:3" s="566" customFormat="1"/>
    <row r="24839" spans="1:3" s="566" customFormat="1"/>
    <row r="24840" spans="1:3" s="566" customFormat="1"/>
    <row r="24841" spans="1:3" s="566" customFormat="1"/>
    <row r="24842" spans="1:3" s="566" customFormat="1"/>
    <row r="24843" spans="1:3" s="566" customFormat="1"/>
    <row r="24844" spans="1:3" s="566" customFormat="1"/>
    <row r="24845" spans="1:3" s="566" customFormat="1"/>
    <row r="24846" spans="1:3" s="566" customFormat="1"/>
    <row r="24847" spans="1:3" s="566" customFormat="1"/>
    <row r="24848" spans="1:3" s="566" customFormat="1"/>
    <row r="24849" spans="1:3" s="566" customFormat="1"/>
    <row r="24850" spans="1:3" s="566" customFormat="1"/>
    <row r="24851" spans="1:3" s="566" customFormat="1"/>
    <row r="24852" spans="1:3" s="566" customFormat="1"/>
    <row r="24853" spans="1:3" s="566" customFormat="1"/>
    <row r="24854" spans="1:3" s="566" customFormat="1"/>
    <row r="24855" spans="1:3" s="566" customFormat="1"/>
    <row r="24856" spans="1:3" s="566" customFormat="1"/>
    <row r="24857" spans="1:3" s="566" customFormat="1"/>
    <row r="24858" spans="1:3" s="566" customFormat="1"/>
    <row r="24859" spans="1:3" s="566" customFormat="1"/>
    <row r="24860" spans="1:3" s="566" customFormat="1"/>
    <row r="24861" spans="1:3" s="566" customFormat="1"/>
    <row r="24862" spans="1:3" s="566" customFormat="1"/>
    <row r="24863" spans="1:3" s="566" customFormat="1"/>
    <row r="24864" spans="1:3" s="566" customFormat="1"/>
    <row r="24865" spans="1:3" s="566" customFormat="1"/>
    <row r="24866" spans="1:3" s="566" customFormat="1"/>
    <row r="24867" spans="1:3" s="566" customFormat="1"/>
    <row r="24868" spans="1:3" s="566" customFormat="1"/>
    <row r="24869" spans="1:3" s="566" customFormat="1"/>
    <row r="24870" spans="1:3" s="566" customFormat="1"/>
    <row r="24871" spans="1:3" s="566" customFormat="1"/>
    <row r="24872" spans="1:3" s="566" customFormat="1"/>
    <row r="24873" spans="1:3" s="566" customFormat="1"/>
    <row r="24874" spans="1:3" s="566" customFormat="1"/>
    <row r="24875" spans="1:3" s="566" customFormat="1"/>
    <row r="24876" spans="1:3" s="566" customFormat="1"/>
    <row r="24877" spans="1:3" s="566" customFormat="1"/>
    <row r="24878" spans="1:3" s="566" customFormat="1"/>
    <row r="24879" spans="1:3" s="566" customFormat="1"/>
    <row r="24880" spans="1:3" s="566" customFormat="1"/>
    <row r="24881" spans="1:3" s="566" customFormat="1"/>
    <row r="24882" spans="1:3" s="566" customFormat="1"/>
    <row r="24883" spans="1:3" s="566" customFormat="1"/>
    <row r="24884" spans="1:3" s="566" customFormat="1"/>
    <row r="24885" spans="1:3" s="566" customFormat="1"/>
    <row r="24886" spans="1:3" s="566" customFormat="1"/>
    <row r="24887" spans="1:3" s="566" customFormat="1"/>
    <row r="24888" spans="1:3" s="566" customFormat="1"/>
    <row r="24889" spans="1:3" s="566" customFormat="1"/>
    <row r="24890" spans="1:3" s="566" customFormat="1"/>
    <row r="24891" spans="1:3" s="566" customFormat="1"/>
    <row r="24892" spans="1:3" s="566" customFormat="1"/>
    <row r="24893" spans="1:3" s="566" customFormat="1"/>
    <row r="24894" spans="1:3" s="566" customFormat="1"/>
    <row r="24895" spans="1:3" s="566" customFormat="1"/>
    <row r="24896" spans="1:3" s="566" customFormat="1"/>
    <row r="24897" spans="1:3" s="566" customFormat="1"/>
    <row r="24898" spans="1:3" s="566" customFormat="1"/>
    <row r="24899" spans="1:3" s="566" customFormat="1"/>
    <row r="24900" spans="1:3" s="566" customFormat="1"/>
    <row r="24901" spans="1:3" s="566" customFormat="1"/>
    <row r="24902" spans="1:3" s="566" customFormat="1"/>
    <row r="24903" spans="1:3" s="566" customFormat="1"/>
    <row r="24904" spans="1:3" s="566" customFormat="1"/>
    <row r="24905" spans="1:3" s="566" customFormat="1"/>
    <row r="24906" spans="1:3" s="566" customFormat="1"/>
    <row r="24907" spans="1:3" s="566" customFormat="1"/>
    <row r="24908" spans="1:3" s="566" customFormat="1"/>
    <row r="24909" spans="1:3" s="566" customFormat="1"/>
    <row r="24910" spans="1:3" s="566" customFormat="1"/>
    <row r="24911" spans="1:3" s="566" customFormat="1"/>
    <row r="24912" spans="1:3" s="566" customFormat="1"/>
    <row r="24913" spans="1:3" s="566" customFormat="1"/>
    <row r="24914" spans="1:3" s="566" customFormat="1"/>
    <row r="24915" spans="1:3" s="566" customFormat="1"/>
    <row r="24916" spans="1:3" s="566" customFormat="1"/>
    <row r="24917" spans="1:3" s="566" customFormat="1"/>
    <row r="24918" spans="1:3" s="566" customFormat="1"/>
    <row r="24919" spans="1:3" s="566" customFormat="1"/>
    <row r="24920" spans="1:3" s="566" customFormat="1"/>
    <row r="24921" spans="1:3" s="566" customFormat="1"/>
    <row r="24922" spans="1:3" s="566" customFormat="1"/>
    <row r="24923" spans="1:3" s="566" customFormat="1"/>
    <row r="24924" spans="1:3" s="566" customFormat="1"/>
    <row r="24925" spans="1:3" s="566" customFormat="1"/>
    <row r="24926" spans="1:3" s="566" customFormat="1"/>
    <row r="24927" spans="1:3" s="566" customFormat="1"/>
    <row r="24928" spans="1:3" s="566" customFormat="1"/>
    <row r="24929" spans="1:3" s="566" customFormat="1"/>
    <row r="24930" spans="1:3" s="566" customFormat="1"/>
    <row r="24931" spans="1:3" s="566" customFormat="1"/>
    <row r="24932" spans="1:3" s="566" customFormat="1"/>
    <row r="24933" spans="1:3" s="566" customFormat="1"/>
    <row r="24934" spans="1:3" s="566" customFormat="1"/>
    <row r="24935" spans="1:3" s="566" customFormat="1"/>
    <row r="24936" spans="1:3" s="566" customFormat="1"/>
    <row r="24937" spans="1:3" s="566" customFormat="1"/>
    <row r="24938" spans="1:3" s="566" customFormat="1"/>
    <row r="24939" spans="1:3" s="566" customFormat="1"/>
    <row r="24940" spans="1:3" s="566" customFormat="1"/>
    <row r="24941" spans="1:3" s="566" customFormat="1"/>
    <row r="24942" spans="1:3" s="566" customFormat="1"/>
    <row r="24943" spans="1:3" s="566" customFormat="1"/>
    <row r="24944" spans="1:3" s="566" customFormat="1"/>
    <row r="24945" spans="1:3" s="566" customFormat="1"/>
    <row r="24946" spans="1:3" s="566" customFormat="1"/>
    <row r="24947" spans="1:3" s="566" customFormat="1"/>
    <row r="24948" spans="1:3" s="566" customFormat="1"/>
    <row r="24949" spans="1:3" s="566" customFormat="1"/>
    <row r="24950" spans="1:3" s="566" customFormat="1"/>
    <row r="24951" spans="1:3" s="566" customFormat="1"/>
    <row r="24952" spans="1:3" s="566" customFormat="1"/>
    <row r="24953" spans="1:3" s="566" customFormat="1"/>
    <row r="24954" spans="1:3" s="566" customFormat="1"/>
    <row r="24955" spans="1:3" s="566" customFormat="1"/>
    <row r="24956" spans="1:3" s="566" customFormat="1"/>
    <row r="24957" spans="1:3" s="566" customFormat="1"/>
    <row r="24958" spans="1:3" s="566" customFormat="1"/>
    <row r="24959" spans="1:3" s="566" customFormat="1"/>
    <row r="24960" spans="1:3" s="566" customFormat="1"/>
    <row r="24961" spans="1:3" s="566" customFormat="1"/>
    <row r="24962" spans="1:3" s="566" customFormat="1"/>
    <row r="24963" spans="1:3" s="566" customFormat="1"/>
    <row r="24964" spans="1:3" s="566" customFormat="1"/>
    <row r="24965" spans="1:3" s="566" customFormat="1"/>
    <row r="24966" spans="1:3" s="566" customFormat="1"/>
    <row r="24967" spans="1:3" s="566" customFormat="1"/>
    <row r="24968" spans="1:3" s="566" customFormat="1"/>
    <row r="24969" spans="1:3" s="566" customFormat="1"/>
    <row r="24970" spans="1:3" s="566" customFormat="1"/>
    <row r="24971" spans="1:3" s="566" customFormat="1"/>
    <row r="24972" spans="1:3" s="566" customFormat="1"/>
    <row r="24973" spans="1:3" s="566" customFormat="1"/>
    <row r="24974" spans="1:3" s="566" customFormat="1"/>
    <row r="24975" spans="1:3" s="566" customFormat="1"/>
    <row r="24976" spans="1:3" s="566" customFormat="1"/>
    <row r="24977" spans="1:3" s="566" customFormat="1"/>
    <row r="24978" spans="1:3" s="566" customFormat="1"/>
    <row r="24979" spans="1:3" s="566" customFormat="1"/>
    <row r="24980" spans="1:3" s="566" customFormat="1"/>
    <row r="24981" spans="1:3" s="566" customFormat="1"/>
    <row r="24982" spans="1:3" s="566" customFormat="1"/>
    <row r="24983" spans="1:3" s="566" customFormat="1"/>
    <row r="24984" spans="1:3" s="566" customFormat="1"/>
    <row r="24985" spans="1:3" s="566" customFormat="1"/>
    <row r="24986" spans="1:3" s="566" customFormat="1"/>
    <row r="24987" spans="1:3" s="566" customFormat="1"/>
    <row r="24988" spans="1:3" s="566" customFormat="1"/>
    <row r="24989" spans="1:3" s="566" customFormat="1"/>
    <row r="24990" spans="1:3" s="566" customFormat="1"/>
    <row r="24991" spans="1:3" s="566" customFormat="1"/>
    <row r="24992" spans="1:3" s="566" customFormat="1"/>
    <row r="24993" spans="1:3" s="566" customFormat="1"/>
    <row r="24994" spans="1:3" s="566" customFormat="1"/>
    <row r="24995" spans="1:3" s="566" customFormat="1"/>
    <row r="24996" spans="1:3" s="566" customFormat="1"/>
    <row r="24997" spans="1:3" s="566" customFormat="1"/>
    <row r="24998" spans="1:3" s="566" customFormat="1"/>
    <row r="24999" spans="1:3" s="566" customFormat="1"/>
    <row r="25000" spans="1:3" s="566" customFormat="1"/>
    <row r="25001" spans="1:3" s="566" customFormat="1"/>
    <row r="25002" spans="1:3" s="566" customFormat="1"/>
    <row r="25003" spans="1:3" s="566" customFormat="1"/>
    <row r="25004" spans="1:3" s="566" customFormat="1"/>
    <row r="25005" spans="1:3" s="566" customFormat="1"/>
    <row r="25006" spans="1:3" s="566" customFormat="1"/>
    <row r="25007" spans="1:3" s="566" customFormat="1"/>
    <row r="25008" spans="1:3" s="566" customFormat="1"/>
    <row r="25009" spans="1:3" s="566" customFormat="1"/>
    <row r="25010" spans="1:3" s="566" customFormat="1"/>
    <row r="25011" spans="1:3" s="566" customFormat="1"/>
    <row r="25012" spans="1:3" s="566" customFormat="1"/>
    <row r="25013" spans="1:3" s="566" customFormat="1"/>
    <row r="25014" spans="1:3" s="566" customFormat="1"/>
    <row r="25015" spans="1:3" s="566" customFormat="1"/>
    <row r="25016" spans="1:3" s="566" customFormat="1"/>
    <row r="25017" spans="1:3" s="566" customFormat="1"/>
    <row r="25018" spans="1:3" s="566" customFormat="1"/>
    <row r="25019" spans="1:3" s="566" customFormat="1"/>
    <row r="25020" spans="1:3" s="566" customFormat="1"/>
    <row r="25021" spans="1:3" s="566" customFormat="1"/>
    <row r="25022" spans="1:3" s="566" customFormat="1"/>
    <row r="25023" spans="1:3" s="566" customFormat="1"/>
    <row r="25024" spans="1:3" s="566" customFormat="1"/>
    <row r="25025" spans="1:3" s="566" customFormat="1"/>
    <row r="25026" spans="1:3" s="566" customFormat="1"/>
    <row r="25027" spans="1:3" s="566" customFormat="1"/>
    <row r="25028" spans="1:3" s="566" customFormat="1"/>
    <row r="25029" spans="1:3" s="566" customFormat="1"/>
    <row r="25030" spans="1:3" s="566" customFormat="1"/>
    <row r="25031" spans="1:3" s="566" customFormat="1"/>
    <row r="25032" spans="1:3" s="566" customFormat="1"/>
    <row r="25033" spans="1:3" s="566" customFormat="1"/>
    <row r="25034" spans="1:3" s="566" customFormat="1"/>
    <row r="25035" spans="1:3" s="566" customFormat="1"/>
    <row r="25036" spans="1:3" s="566" customFormat="1"/>
    <row r="25037" spans="1:3" s="566" customFormat="1"/>
    <row r="25038" spans="1:3" s="566" customFormat="1"/>
    <row r="25039" spans="1:3" s="566" customFormat="1"/>
    <row r="25040" spans="1:3" s="566" customFormat="1"/>
    <row r="25041" spans="1:3" s="566" customFormat="1"/>
    <row r="25042" spans="1:3" s="566" customFormat="1"/>
    <row r="25043" spans="1:3" s="566" customFormat="1"/>
    <row r="25044" spans="1:3" s="566" customFormat="1"/>
    <row r="25045" spans="1:3" s="566" customFormat="1"/>
    <row r="25046" spans="1:3" s="566" customFormat="1"/>
    <row r="25047" spans="1:3" s="566" customFormat="1"/>
    <row r="25048" spans="1:3" s="566" customFormat="1"/>
    <row r="25049" spans="1:3" s="566" customFormat="1"/>
    <row r="25050" spans="1:3" s="566" customFormat="1"/>
    <row r="25051" spans="1:3" s="566" customFormat="1"/>
    <row r="25052" spans="1:3" s="566" customFormat="1"/>
    <row r="25053" spans="1:3" s="566" customFormat="1"/>
    <row r="25054" spans="1:3" s="566" customFormat="1"/>
    <row r="25055" spans="1:3" s="566" customFormat="1"/>
    <row r="25056" spans="1:3" s="566" customFormat="1"/>
    <row r="25057" spans="1:3" s="566" customFormat="1"/>
    <row r="25058" spans="1:3" s="566" customFormat="1"/>
    <row r="25059" spans="1:3" s="566" customFormat="1"/>
    <row r="25060" spans="1:3" s="566" customFormat="1"/>
    <row r="25061" spans="1:3" s="566" customFormat="1"/>
    <row r="25062" spans="1:3" s="566" customFormat="1"/>
    <row r="25063" spans="1:3" s="566" customFormat="1"/>
    <row r="25064" spans="1:3" s="566" customFormat="1"/>
    <row r="25065" spans="1:3" s="566" customFormat="1"/>
    <row r="25066" spans="1:3" s="566" customFormat="1"/>
    <row r="25067" spans="1:3" s="566" customFormat="1"/>
    <row r="25068" spans="1:3" s="566" customFormat="1"/>
    <row r="25069" spans="1:3" s="566" customFormat="1"/>
    <row r="25070" spans="1:3" s="566" customFormat="1"/>
    <row r="25071" spans="1:3" s="566" customFormat="1"/>
    <row r="25072" spans="1:3" s="566" customFormat="1"/>
    <row r="25073" spans="1:3" s="566" customFormat="1"/>
    <row r="25074" spans="1:3" s="566" customFormat="1"/>
    <row r="25075" spans="1:3" s="566" customFormat="1"/>
    <row r="25076" spans="1:3" s="566" customFormat="1"/>
    <row r="25077" spans="1:3" s="566" customFormat="1"/>
    <row r="25078" spans="1:3" s="566" customFormat="1"/>
    <row r="25079" spans="1:3" s="566" customFormat="1"/>
    <row r="25080" spans="1:3" s="566" customFormat="1"/>
    <row r="25081" spans="1:3" s="566" customFormat="1"/>
    <row r="25082" spans="1:3" s="566" customFormat="1"/>
    <row r="25083" spans="1:3" s="566" customFormat="1"/>
    <row r="25084" spans="1:3" s="566" customFormat="1"/>
    <row r="25085" spans="1:3" s="566" customFormat="1"/>
    <row r="25086" spans="1:3" s="566" customFormat="1"/>
    <row r="25087" spans="1:3" s="566" customFormat="1"/>
    <row r="25088" spans="1:3" s="566" customFormat="1"/>
    <row r="25089" spans="1:3" s="566" customFormat="1"/>
    <row r="25090" spans="1:3" s="566" customFormat="1"/>
    <row r="25091" spans="1:3" s="566" customFormat="1"/>
    <row r="25092" spans="1:3" s="566" customFormat="1"/>
    <row r="25093" spans="1:3" s="566" customFormat="1"/>
    <row r="25094" spans="1:3" s="566" customFormat="1"/>
    <row r="25095" spans="1:3" s="566" customFormat="1"/>
    <row r="25096" spans="1:3" s="566" customFormat="1"/>
    <row r="25097" spans="1:3" s="566" customFormat="1"/>
    <row r="25098" spans="1:3" s="566" customFormat="1"/>
    <row r="25099" spans="1:3" s="566" customFormat="1"/>
    <row r="25100" spans="1:3" s="566" customFormat="1"/>
    <row r="25101" spans="1:3" s="566" customFormat="1"/>
    <row r="25102" spans="1:3" s="566" customFormat="1"/>
    <row r="25103" spans="1:3" s="566" customFormat="1"/>
    <row r="25104" spans="1:3" s="566" customFormat="1"/>
    <row r="25105" spans="1:3" s="566" customFormat="1"/>
    <row r="25106" spans="1:3" s="566" customFormat="1"/>
    <row r="25107" spans="1:3" s="566" customFormat="1"/>
    <row r="25108" spans="1:3" s="566" customFormat="1"/>
    <row r="25109" spans="1:3" s="566" customFormat="1"/>
    <row r="25110" spans="1:3" s="566" customFormat="1"/>
    <row r="25111" spans="1:3" s="566" customFormat="1"/>
    <row r="25112" spans="1:3" s="566" customFormat="1"/>
    <row r="25113" spans="1:3" s="566" customFormat="1"/>
    <row r="25114" spans="1:3" s="566" customFormat="1"/>
    <row r="25115" spans="1:3" s="566" customFormat="1"/>
    <row r="25116" spans="1:3" s="566" customFormat="1"/>
    <row r="25117" spans="1:3" s="566" customFormat="1"/>
    <row r="25118" spans="1:3" s="566" customFormat="1"/>
    <row r="25119" spans="1:3" s="566" customFormat="1"/>
    <row r="25120" spans="1:3" s="566" customFormat="1"/>
    <row r="25121" spans="1:3" s="566" customFormat="1"/>
    <row r="25122" spans="1:3" s="566" customFormat="1"/>
    <row r="25123" spans="1:3" s="566" customFormat="1"/>
    <row r="25124" spans="1:3" s="566" customFormat="1"/>
    <row r="25125" spans="1:3" s="566" customFormat="1"/>
    <row r="25126" spans="1:3" s="566" customFormat="1"/>
    <row r="25127" spans="1:3" s="566" customFormat="1"/>
    <row r="25128" spans="1:3" s="566" customFormat="1"/>
    <row r="25129" spans="1:3" s="566" customFormat="1"/>
    <row r="25130" spans="1:3" s="566" customFormat="1"/>
    <row r="25131" spans="1:3" s="566" customFormat="1"/>
    <row r="25132" spans="1:3" s="566" customFormat="1"/>
    <row r="25133" spans="1:3" s="566" customFormat="1"/>
    <row r="25134" spans="1:3" s="566" customFormat="1"/>
    <row r="25135" spans="1:3" s="566" customFormat="1"/>
    <row r="25136" spans="1:3" s="566" customFormat="1"/>
    <row r="25137" spans="1:3" s="566" customFormat="1"/>
    <row r="25138" spans="1:3" s="566" customFormat="1"/>
    <row r="25139" spans="1:3" s="566" customFormat="1"/>
    <row r="25140" spans="1:3" s="566" customFormat="1"/>
    <row r="25141" spans="1:3" s="566" customFormat="1"/>
    <row r="25142" spans="1:3" s="566" customFormat="1"/>
    <row r="25143" spans="1:3" s="566" customFormat="1"/>
    <row r="25144" spans="1:3" s="566" customFormat="1"/>
    <row r="25145" spans="1:3" s="566" customFormat="1"/>
    <row r="25146" spans="1:3" s="566" customFormat="1"/>
    <row r="25147" spans="1:3" s="566" customFormat="1"/>
    <row r="25148" spans="1:3" s="566" customFormat="1"/>
    <row r="25149" spans="1:3" s="566" customFormat="1"/>
    <row r="25150" spans="1:3" s="566" customFormat="1"/>
    <row r="25151" spans="1:3" s="566" customFormat="1"/>
    <row r="25152" spans="1:3" s="566" customFormat="1"/>
    <row r="25153" spans="1:3" s="566" customFormat="1"/>
    <row r="25154" spans="1:3" s="566" customFormat="1"/>
    <row r="25155" spans="1:3" s="566" customFormat="1"/>
    <row r="25156" spans="1:3" s="566" customFormat="1"/>
    <row r="25157" spans="1:3" s="566" customFormat="1"/>
    <row r="25158" spans="1:3" s="566" customFormat="1"/>
    <row r="25159" spans="1:3" s="566" customFormat="1"/>
    <row r="25160" spans="1:3" s="566" customFormat="1"/>
    <row r="25161" spans="1:3" s="566" customFormat="1"/>
    <row r="25162" spans="1:3" s="566" customFormat="1"/>
    <row r="25163" spans="1:3" s="566" customFormat="1"/>
    <row r="25164" spans="1:3" s="566" customFormat="1"/>
    <row r="25165" spans="1:3" s="566" customFormat="1"/>
    <row r="25166" spans="1:3" s="566" customFormat="1"/>
    <row r="25167" spans="1:3" s="566" customFormat="1"/>
    <row r="25168" spans="1:3" s="566" customFormat="1"/>
    <row r="25169" spans="1:3" s="566" customFormat="1"/>
    <row r="25170" spans="1:3" s="566" customFormat="1"/>
    <row r="25171" spans="1:3" s="566" customFormat="1"/>
    <row r="25172" spans="1:3" s="566" customFormat="1"/>
    <row r="25173" spans="1:3" s="566" customFormat="1"/>
    <row r="25174" spans="1:3" s="566" customFormat="1"/>
    <row r="25175" spans="1:3" s="566" customFormat="1"/>
    <row r="25176" spans="1:3" s="566" customFormat="1"/>
    <row r="25177" spans="1:3" s="566" customFormat="1"/>
    <row r="25178" spans="1:3" s="566" customFormat="1"/>
    <row r="25179" spans="1:3" s="566" customFormat="1"/>
    <row r="25180" spans="1:3" s="566" customFormat="1"/>
    <row r="25181" spans="1:3" s="566" customFormat="1"/>
    <row r="25182" spans="1:3" s="566" customFormat="1"/>
    <row r="25183" spans="1:3" s="566" customFormat="1"/>
    <row r="25184" spans="1:3" s="566" customFormat="1"/>
    <row r="25185" spans="1:3" s="566" customFormat="1"/>
    <row r="25186" spans="1:3" s="566" customFormat="1"/>
    <row r="25187" spans="1:3" s="566" customFormat="1"/>
    <row r="25188" spans="1:3" s="566" customFormat="1"/>
    <row r="25189" spans="1:3" s="566" customFormat="1"/>
    <row r="25190" spans="1:3" s="566" customFormat="1"/>
    <row r="25191" spans="1:3" s="566" customFormat="1"/>
    <row r="25192" spans="1:3" s="566" customFormat="1"/>
    <row r="25193" spans="1:3" s="566" customFormat="1"/>
    <row r="25194" spans="1:3" s="566" customFormat="1"/>
    <row r="25195" spans="1:3" s="566" customFormat="1"/>
    <row r="25196" spans="1:3" s="566" customFormat="1"/>
    <row r="25197" spans="1:3" s="566" customFormat="1"/>
    <row r="25198" spans="1:3" s="566" customFormat="1"/>
    <row r="25199" spans="1:3" s="566" customFormat="1"/>
    <row r="25200" spans="1:3" s="566" customFormat="1"/>
    <row r="25201" spans="1:3" s="566" customFormat="1"/>
    <row r="25202" spans="1:3" s="566" customFormat="1"/>
    <row r="25203" spans="1:3" s="566" customFormat="1"/>
    <row r="25204" spans="1:3" s="566" customFormat="1"/>
    <row r="25205" spans="1:3" s="566" customFormat="1"/>
    <row r="25206" spans="1:3" s="566" customFormat="1"/>
    <row r="25207" spans="1:3" s="566" customFormat="1"/>
    <row r="25208" spans="1:3" s="566" customFormat="1"/>
    <row r="25209" spans="1:3" s="566" customFormat="1"/>
    <row r="25210" spans="1:3" s="566" customFormat="1"/>
    <row r="25211" spans="1:3" s="566" customFormat="1"/>
    <row r="25212" spans="1:3" s="566" customFormat="1"/>
    <row r="25213" spans="1:3" s="566" customFormat="1"/>
    <row r="25214" spans="1:3" s="566" customFormat="1"/>
    <row r="25215" spans="1:3" s="566" customFormat="1"/>
    <row r="25216" spans="1:3" s="566" customFormat="1"/>
    <row r="25217" spans="1:3" s="566" customFormat="1"/>
    <row r="25218" spans="1:3" s="566" customFormat="1"/>
    <row r="25219" spans="1:3" s="566" customFormat="1"/>
    <row r="25220" spans="1:3" s="566" customFormat="1"/>
    <row r="25221" spans="1:3" s="566" customFormat="1"/>
    <row r="25222" spans="1:3" s="566" customFormat="1"/>
    <row r="25223" spans="1:3" s="566" customFormat="1"/>
    <row r="25224" spans="1:3" s="566" customFormat="1"/>
    <row r="25225" spans="1:3" s="566" customFormat="1"/>
    <row r="25226" spans="1:3" s="566" customFormat="1"/>
    <row r="25227" spans="1:3" s="566" customFormat="1"/>
    <row r="25228" spans="1:3" s="566" customFormat="1"/>
    <row r="25229" spans="1:3" s="566" customFormat="1"/>
    <row r="25230" spans="1:3" s="566" customFormat="1"/>
    <row r="25231" spans="1:3" s="566" customFormat="1"/>
    <row r="25232" spans="1:3" s="566" customFormat="1"/>
    <row r="25233" spans="1:3" s="566" customFormat="1"/>
    <row r="25234" spans="1:3" s="566" customFormat="1"/>
    <row r="25235" spans="1:3" s="566" customFormat="1"/>
    <row r="25236" spans="1:3" s="566" customFormat="1"/>
    <row r="25237" spans="1:3" s="566" customFormat="1"/>
    <row r="25238" spans="1:3" s="566" customFormat="1"/>
    <row r="25239" spans="1:3" s="566" customFormat="1"/>
    <row r="25240" spans="1:3" s="566" customFormat="1"/>
    <row r="25241" spans="1:3" s="566" customFormat="1"/>
    <row r="25242" spans="1:3" s="566" customFormat="1"/>
    <row r="25243" spans="1:3" s="566" customFormat="1"/>
    <row r="25244" spans="1:3" s="566" customFormat="1"/>
    <row r="25245" spans="1:3" s="566" customFormat="1"/>
    <row r="25246" spans="1:3" s="566" customFormat="1"/>
    <row r="25247" spans="1:3" s="566" customFormat="1"/>
    <row r="25248" spans="1:3" s="566" customFormat="1"/>
    <row r="25249" spans="1:3" s="566" customFormat="1"/>
    <row r="25250" spans="1:3" s="566" customFormat="1"/>
    <row r="25251" spans="1:3" s="566" customFormat="1"/>
    <row r="25252" spans="1:3" s="566" customFormat="1"/>
    <row r="25253" spans="1:3" s="566" customFormat="1"/>
    <row r="25254" spans="1:3" s="566" customFormat="1"/>
    <row r="25255" spans="1:3" s="566" customFormat="1"/>
    <row r="25256" spans="1:3" s="566" customFormat="1"/>
    <row r="25257" spans="1:3" s="566" customFormat="1"/>
    <row r="25258" spans="1:3" s="566" customFormat="1"/>
    <row r="25259" spans="1:3" s="566" customFormat="1"/>
    <row r="25260" spans="1:3" s="566" customFormat="1"/>
    <row r="25261" spans="1:3" s="566" customFormat="1"/>
    <row r="25262" spans="1:3" s="566" customFormat="1"/>
    <row r="25263" spans="1:3" s="566" customFormat="1"/>
    <row r="25264" spans="1:3" s="566" customFormat="1"/>
    <row r="25265" spans="1:3" s="566" customFormat="1"/>
    <row r="25266" spans="1:3" s="566" customFormat="1"/>
    <row r="25267" spans="1:3" s="566" customFormat="1"/>
    <row r="25268" spans="1:3" s="566" customFormat="1"/>
    <row r="25269" spans="1:3" s="566" customFormat="1"/>
    <row r="25270" spans="1:3" s="566" customFormat="1"/>
    <row r="25271" spans="1:3" s="566" customFormat="1"/>
    <row r="25272" spans="1:3" s="566" customFormat="1"/>
    <row r="25273" spans="1:3" s="566" customFormat="1"/>
    <row r="25274" spans="1:3" s="566" customFormat="1"/>
    <row r="25275" spans="1:3" s="566" customFormat="1"/>
    <row r="25276" spans="1:3" s="566" customFormat="1"/>
    <row r="25277" spans="1:3" s="566" customFormat="1"/>
    <row r="25278" spans="1:3" s="566" customFormat="1"/>
    <row r="25279" spans="1:3" s="566" customFormat="1"/>
    <row r="25280" spans="1:3" s="566" customFormat="1"/>
    <row r="25281" spans="1:3" s="566" customFormat="1"/>
    <row r="25282" spans="1:3" s="566" customFormat="1"/>
    <row r="25283" spans="1:3" s="566" customFormat="1"/>
    <row r="25284" spans="1:3" s="566" customFormat="1"/>
    <row r="25285" spans="1:3" s="566" customFormat="1"/>
    <row r="25286" spans="1:3" s="566" customFormat="1"/>
    <row r="25287" spans="1:3" s="566" customFormat="1"/>
    <row r="25288" spans="1:3" s="566" customFormat="1"/>
    <row r="25289" spans="1:3" s="566" customFormat="1"/>
    <row r="25290" spans="1:3" s="566" customFormat="1"/>
    <row r="25291" spans="1:3" s="566" customFormat="1"/>
    <row r="25292" spans="1:3" s="566" customFormat="1"/>
    <row r="25293" spans="1:3" s="566" customFormat="1"/>
    <row r="25294" spans="1:3" s="566" customFormat="1"/>
    <row r="25295" spans="1:3" s="566" customFormat="1"/>
    <row r="25296" spans="1:3" s="566" customFormat="1"/>
    <row r="25297" spans="1:3" s="566" customFormat="1"/>
    <row r="25298" spans="1:3" s="566" customFormat="1"/>
    <row r="25299" spans="1:3" s="566" customFormat="1"/>
    <row r="25300" spans="1:3" s="566" customFormat="1"/>
    <row r="25301" spans="1:3" s="566" customFormat="1"/>
    <row r="25302" spans="1:3" s="566" customFormat="1"/>
    <row r="25303" spans="1:3" s="566" customFormat="1"/>
    <row r="25304" spans="1:3" s="566" customFormat="1"/>
    <row r="25305" spans="1:3" s="566" customFormat="1"/>
    <row r="25306" spans="1:3" s="566" customFormat="1"/>
    <row r="25307" spans="1:3" s="566" customFormat="1"/>
    <row r="25308" spans="1:3" s="566" customFormat="1"/>
    <row r="25309" spans="1:3" s="566" customFormat="1"/>
    <row r="25310" spans="1:3" s="566" customFormat="1"/>
    <row r="25311" spans="1:3" s="566" customFormat="1"/>
    <row r="25312" spans="1:3" s="566" customFormat="1"/>
    <row r="25313" spans="1:3" s="566" customFormat="1"/>
    <row r="25314" spans="1:3" s="566" customFormat="1"/>
    <row r="25315" spans="1:3" s="566" customFormat="1"/>
    <row r="25316" spans="1:3" s="566" customFormat="1"/>
    <row r="25317" spans="1:3" s="566" customFormat="1"/>
    <row r="25318" spans="1:3" s="566" customFormat="1"/>
    <row r="25319" spans="1:3" s="566" customFormat="1"/>
    <row r="25320" spans="1:3" s="566" customFormat="1"/>
    <row r="25321" spans="1:3" s="566" customFormat="1"/>
    <row r="25322" spans="1:3" s="566" customFormat="1"/>
    <row r="25323" spans="1:3" s="566" customFormat="1"/>
    <row r="25324" spans="1:3" s="566" customFormat="1"/>
    <row r="25325" spans="1:3" s="566" customFormat="1"/>
    <row r="25326" spans="1:3" s="566" customFormat="1"/>
    <row r="25327" spans="1:3" s="566" customFormat="1"/>
    <row r="25328" spans="1:3" s="566" customFormat="1"/>
    <row r="25329" spans="1:3" s="566" customFormat="1"/>
    <row r="25330" spans="1:3" s="566" customFormat="1"/>
    <row r="25331" spans="1:3" s="566" customFormat="1"/>
    <row r="25332" spans="1:3" s="566" customFormat="1"/>
    <row r="25333" spans="1:3" s="566" customFormat="1"/>
    <row r="25334" spans="1:3" s="566" customFormat="1"/>
    <row r="25335" spans="1:3" s="566" customFormat="1"/>
    <row r="25336" spans="1:3" s="566" customFormat="1"/>
    <row r="25337" spans="1:3" s="566" customFormat="1"/>
    <row r="25338" spans="1:3" s="566" customFormat="1"/>
    <row r="25339" spans="1:3" s="566" customFormat="1"/>
    <row r="25340" spans="1:3" s="566" customFormat="1"/>
    <row r="25341" spans="1:3" s="566" customFormat="1"/>
    <row r="25342" spans="1:3" s="566" customFormat="1"/>
    <row r="25343" spans="1:3" s="566" customFormat="1"/>
    <row r="25344" spans="1:3" s="566" customFormat="1"/>
    <row r="25345" spans="1:3" s="566" customFormat="1"/>
    <row r="25346" spans="1:3" s="566" customFormat="1"/>
    <row r="25347" spans="1:3" s="566" customFormat="1"/>
    <row r="25348" spans="1:3" s="566" customFormat="1"/>
    <row r="25349" spans="1:3" s="566" customFormat="1"/>
    <row r="25350" spans="1:3" s="566" customFormat="1"/>
    <row r="25351" spans="1:3" s="566" customFormat="1"/>
    <row r="25352" spans="1:3" s="566" customFormat="1"/>
    <row r="25353" spans="1:3" s="566" customFormat="1"/>
    <row r="25354" spans="1:3" s="566" customFormat="1"/>
    <row r="25355" spans="1:3" s="566" customFormat="1"/>
    <row r="25356" spans="1:3" s="566" customFormat="1"/>
    <row r="25357" spans="1:3" s="566" customFormat="1"/>
    <row r="25358" spans="1:3" s="566" customFormat="1"/>
    <row r="25359" spans="1:3" s="566" customFormat="1"/>
    <row r="25360" spans="1:3" s="566" customFormat="1"/>
    <row r="25361" spans="1:3" s="566" customFormat="1"/>
    <row r="25362" spans="1:3" s="566" customFormat="1"/>
    <row r="25363" spans="1:3" s="566" customFormat="1"/>
    <row r="25364" spans="1:3" s="566" customFormat="1"/>
    <row r="25365" spans="1:3" s="566" customFormat="1"/>
    <row r="25366" spans="1:3" s="566" customFormat="1"/>
    <row r="25367" spans="1:3" s="566" customFormat="1"/>
    <row r="25368" spans="1:3" s="566" customFormat="1"/>
    <row r="25369" spans="1:3" s="566" customFormat="1"/>
    <row r="25370" spans="1:3" s="566" customFormat="1"/>
    <row r="25371" spans="1:3" s="566" customFormat="1"/>
    <row r="25372" spans="1:3" s="566" customFormat="1"/>
    <row r="25373" spans="1:3" s="566" customFormat="1"/>
    <row r="25374" spans="1:3" s="566" customFormat="1"/>
    <row r="25375" spans="1:3" s="566" customFormat="1"/>
    <row r="25376" spans="1:3" s="566" customFormat="1"/>
    <row r="25377" spans="1:3" s="566" customFormat="1"/>
    <row r="25378" spans="1:3" s="566" customFormat="1"/>
    <row r="25379" spans="1:3" s="566" customFormat="1"/>
    <row r="25380" spans="1:3" s="566" customFormat="1"/>
    <row r="25381" spans="1:3" s="566" customFormat="1"/>
    <row r="25382" spans="1:3" s="566" customFormat="1"/>
    <row r="25383" spans="1:3" s="566" customFormat="1"/>
    <row r="25384" spans="1:3" s="566" customFormat="1"/>
    <row r="25385" spans="1:3" s="566" customFormat="1"/>
    <row r="25386" spans="1:3" s="566" customFormat="1"/>
    <row r="25387" spans="1:3" s="566" customFormat="1"/>
    <row r="25388" spans="1:3" s="566" customFormat="1"/>
    <row r="25389" spans="1:3" s="566" customFormat="1"/>
    <row r="25390" spans="1:3" s="566" customFormat="1"/>
    <row r="25391" spans="1:3" s="566" customFormat="1"/>
    <row r="25392" spans="1:3" s="566" customFormat="1"/>
    <row r="25393" spans="1:3" s="566" customFormat="1"/>
    <row r="25394" spans="1:3" s="566" customFormat="1"/>
    <row r="25395" spans="1:3" s="566" customFormat="1"/>
    <row r="25396" spans="1:3" s="566" customFormat="1"/>
    <row r="25397" spans="1:3" s="566" customFormat="1"/>
    <row r="25398" spans="1:3" s="566" customFormat="1"/>
    <row r="25399" spans="1:3" s="566" customFormat="1"/>
    <row r="25400" spans="1:3" s="566" customFormat="1"/>
    <row r="25401" spans="1:3" s="566" customFormat="1"/>
    <row r="25402" spans="1:3" s="566" customFormat="1"/>
    <row r="25403" spans="1:3" s="566" customFormat="1"/>
    <row r="25404" spans="1:3" s="566" customFormat="1"/>
    <row r="25405" spans="1:3" s="566" customFormat="1"/>
    <row r="25406" spans="1:3" s="566" customFormat="1"/>
    <row r="25407" spans="1:3" s="566" customFormat="1"/>
    <row r="25408" spans="1:3" s="566" customFormat="1"/>
    <row r="25409" spans="1:3" s="566" customFormat="1"/>
    <row r="25410" spans="1:3" s="566" customFormat="1"/>
    <row r="25411" spans="1:3" s="566" customFormat="1"/>
    <row r="25412" spans="1:3" s="566" customFormat="1"/>
    <row r="25413" spans="1:3" s="566" customFormat="1"/>
    <row r="25414" spans="1:3" s="566" customFormat="1"/>
    <row r="25415" spans="1:3" s="566" customFormat="1"/>
    <row r="25416" spans="1:3" s="566" customFormat="1"/>
    <row r="25417" spans="1:3" s="566" customFormat="1"/>
    <row r="25418" spans="1:3" s="566" customFormat="1"/>
    <row r="25419" spans="1:3" s="566" customFormat="1"/>
    <row r="25420" spans="1:3" s="566" customFormat="1"/>
    <row r="25421" spans="1:3" s="566" customFormat="1"/>
    <row r="25422" spans="1:3" s="566" customFormat="1"/>
    <row r="25423" spans="1:3" s="566" customFormat="1"/>
    <row r="25424" spans="1:3" s="566" customFormat="1"/>
    <row r="25425" spans="1:3" s="566" customFormat="1"/>
    <row r="25426" spans="1:3" s="566" customFormat="1"/>
    <row r="25427" spans="1:3" s="566" customFormat="1"/>
    <row r="25428" spans="1:3" s="566" customFormat="1"/>
    <row r="25429" spans="1:3" s="566" customFormat="1"/>
    <row r="25430" spans="1:3" s="566" customFormat="1"/>
    <row r="25431" spans="1:3" s="566" customFormat="1"/>
    <row r="25432" spans="1:3" s="566" customFormat="1"/>
    <row r="25433" spans="1:3" s="566" customFormat="1"/>
    <row r="25434" spans="1:3" s="566" customFormat="1"/>
    <row r="25435" spans="1:3" s="566" customFormat="1"/>
    <row r="25436" spans="1:3" s="566" customFormat="1"/>
    <row r="25437" spans="1:3" s="566" customFormat="1"/>
    <row r="25438" spans="1:3" s="566" customFormat="1"/>
    <row r="25439" spans="1:3" s="566" customFormat="1"/>
    <row r="25440" spans="1:3" s="566" customFormat="1"/>
    <row r="25441" spans="1:3" s="566" customFormat="1"/>
    <row r="25442" spans="1:3" s="566" customFormat="1"/>
    <row r="25443" spans="1:3" s="566" customFormat="1"/>
    <row r="25444" spans="1:3" s="566" customFormat="1"/>
    <row r="25445" spans="1:3" s="566" customFormat="1"/>
    <row r="25446" spans="1:3" s="566" customFormat="1"/>
    <row r="25447" spans="1:3" s="566" customFormat="1"/>
    <row r="25448" spans="1:3" s="566" customFormat="1"/>
    <row r="25449" spans="1:3" s="566" customFormat="1"/>
    <row r="25450" spans="1:3" s="566" customFormat="1"/>
    <row r="25451" spans="1:3" s="566" customFormat="1"/>
    <row r="25452" spans="1:3" s="566" customFormat="1"/>
    <row r="25453" spans="1:3" s="566" customFormat="1"/>
    <row r="25454" spans="1:3" s="566" customFormat="1"/>
    <row r="25455" spans="1:3" s="566" customFormat="1"/>
    <row r="25456" spans="1:3" s="566" customFormat="1"/>
    <row r="25457" spans="1:3" s="566" customFormat="1"/>
    <row r="25458" spans="1:3" s="566" customFormat="1"/>
    <row r="25459" spans="1:3" s="566" customFormat="1"/>
    <row r="25460" spans="1:3" s="566" customFormat="1"/>
    <row r="25461" spans="1:3" s="566" customFormat="1"/>
    <row r="25462" spans="1:3" s="566" customFormat="1"/>
    <row r="25463" spans="1:3" s="566" customFormat="1"/>
    <row r="25464" spans="1:3" s="566" customFormat="1"/>
    <row r="25465" spans="1:3" s="566" customFormat="1"/>
    <row r="25466" spans="1:3" s="566" customFormat="1"/>
    <row r="25467" spans="1:3" s="566" customFormat="1"/>
    <row r="25468" spans="1:3" s="566" customFormat="1"/>
    <row r="25469" spans="1:3" s="566" customFormat="1"/>
    <row r="25470" spans="1:3" s="566" customFormat="1"/>
    <row r="25471" spans="1:3" s="566" customFormat="1"/>
    <row r="25472" spans="1:3" s="566" customFormat="1"/>
    <row r="25473" spans="1:3" s="566" customFormat="1"/>
    <row r="25474" spans="1:3" s="566" customFormat="1"/>
    <row r="25475" spans="1:3" s="566" customFormat="1"/>
    <row r="25476" spans="1:3" s="566" customFormat="1"/>
    <row r="25477" spans="1:3" s="566" customFormat="1"/>
    <row r="25478" spans="1:3" s="566" customFormat="1"/>
    <row r="25479" spans="1:3" s="566" customFormat="1"/>
    <row r="25480" spans="1:3" s="566" customFormat="1"/>
    <row r="25481" spans="1:3" s="566" customFormat="1"/>
    <row r="25482" spans="1:3" s="566" customFormat="1"/>
    <row r="25483" spans="1:3" s="566" customFormat="1"/>
    <row r="25484" spans="1:3" s="566" customFormat="1"/>
    <row r="25485" spans="1:3" s="566" customFormat="1"/>
    <row r="25486" spans="1:3" s="566" customFormat="1"/>
    <row r="25487" spans="1:3" s="566" customFormat="1"/>
    <row r="25488" spans="1:3" s="566" customFormat="1"/>
    <row r="25489" spans="1:3" s="566" customFormat="1"/>
    <row r="25490" spans="1:3" s="566" customFormat="1"/>
    <row r="25491" spans="1:3" s="566" customFormat="1"/>
    <row r="25492" spans="1:3" s="566" customFormat="1"/>
    <row r="25493" spans="1:3" s="566" customFormat="1"/>
    <row r="25494" spans="1:3" s="566" customFormat="1"/>
    <row r="25495" spans="1:3" s="566" customFormat="1"/>
    <row r="25496" spans="1:3" s="566" customFormat="1"/>
    <row r="25497" spans="1:3" s="566" customFormat="1"/>
    <row r="25498" spans="1:3" s="566" customFormat="1"/>
    <row r="25499" spans="1:3" s="566" customFormat="1"/>
    <row r="25500" spans="1:3" s="566" customFormat="1"/>
    <row r="25501" spans="1:3" s="566" customFormat="1"/>
    <row r="25502" spans="1:3" s="566" customFormat="1"/>
    <row r="25503" spans="1:3" s="566" customFormat="1"/>
    <row r="25504" spans="1:3" s="566" customFormat="1"/>
    <row r="25505" spans="1:3" s="566" customFormat="1"/>
    <row r="25506" spans="1:3" s="566" customFormat="1"/>
    <row r="25507" spans="1:3" s="566" customFormat="1"/>
    <row r="25508" spans="1:3" s="566" customFormat="1"/>
    <row r="25509" spans="1:3" s="566" customFormat="1"/>
    <row r="25510" spans="1:3" s="566" customFormat="1"/>
    <row r="25511" spans="1:3" s="566" customFormat="1"/>
    <row r="25512" spans="1:3" s="566" customFormat="1"/>
    <row r="25513" spans="1:3" s="566" customFormat="1"/>
    <row r="25514" spans="1:3" s="566" customFormat="1"/>
    <row r="25515" spans="1:3" s="566" customFormat="1"/>
    <row r="25516" spans="1:3" s="566" customFormat="1"/>
    <row r="25517" spans="1:3" s="566" customFormat="1"/>
    <row r="25518" spans="1:3" s="566" customFormat="1"/>
    <row r="25519" spans="1:3" s="566" customFormat="1"/>
    <row r="25520" spans="1:3" s="566" customFormat="1"/>
    <row r="25521" spans="1:3" s="566" customFormat="1"/>
    <row r="25522" spans="1:3" s="566" customFormat="1"/>
    <row r="25523" spans="1:3" s="566" customFormat="1"/>
    <row r="25524" spans="1:3" s="566" customFormat="1"/>
    <row r="25525" spans="1:3" s="566" customFormat="1"/>
    <row r="25526" spans="1:3" s="566" customFormat="1"/>
    <row r="25527" spans="1:3" s="566" customFormat="1"/>
    <row r="25528" spans="1:3" s="566" customFormat="1"/>
    <row r="25529" spans="1:3" s="566" customFormat="1"/>
    <row r="25530" spans="1:3" s="566" customFormat="1"/>
    <row r="25531" spans="1:3" s="566" customFormat="1"/>
    <row r="25532" spans="1:3" s="566" customFormat="1"/>
    <row r="25533" spans="1:3" s="566" customFormat="1"/>
    <row r="25534" spans="1:3" s="566" customFormat="1"/>
    <row r="25535" spans="1:3" s="566" customFormat="1"/>
    <row r="25536" spans="1:3" s="566" customFormat="1"/>
    <row r="25537" spans="1:3" s="566" customFormat="1"/>
    <row r="25538" spans="1:3" s="566" customFormat="1"/>
    <row r="25539" spans="1:3" s="566" customFormat="1"/>
    <row r="25540" spans="1:3" s="566" customFormat="1"/>
    <row r="25541" spans="1:3" s="566" customFormat="1"/>
    <row r="25542" spans="1:3" s="566" customFormat="1"/>
    <row r="25543" spans="1:3" s="566" customFormat="1"/>
    <row r="25544" spans="1:3" s="566" customFormat="1"/>
    <row r="25545" spans="1:3" s="566" customFormat="1"/>
    <row r="25546" spans="1:3" s="566" customFormat="1"/>
    <row r="25547" spans="1:3" s="566" customFormat="1"/>
    <row r="25548" spans="1:3" s="566" customFormat="1"/>
    <row r="25549" spans="1:3" s="566" customFormat="1"/>
    <row r="25550" spans="1:3" s="566" customFormat="1"/>
    <row r="25551" spans="1:3" s="566" customFormat="1"/>
    <row r="25552" spans="1:3" s="566" customFormat="1"/>
    <row r="25553" spans="1:3" s="566" customFormat="1"/>
    <row r="25554" spans="1:3" s="566" customFormat="1"/>
    <row r="25555" spans="1:3" s="566" customFormat="1"/>
    <row r="25556" spans="1:3" s="566" customFormat="1"/>
    <row r="25557" spans="1:3" s="566" customFormat="1"/>
    <row r="25558" spans="1:3" s="566" customFormat="1"/>
    <row r="25559" spans="1:3" s="566" customFormat="1"/>
    <row r="25560" spans="1:3" s="566" customFormat="1"/>
    <row r="25561" spans="1:3" s="566" customFormat="1"/>
    <row r="25562" spans="1:3" s="566" customFormat="1"/>
    <row r="25563" spans="1:3" s="566" customFormat="1"/>
    <row r="25564" spans="1:3" s="566" customFormat="1"/>
    <row r="25565" spans="1:3" s="566" customFormat="1"/>
    <row r="25566" spans="1:3" s="566" customFormat="1"/>
    <row r="25567" spans="1:3" s="566" customFormat="1"/>
    <row r="25568" spans="1:3" s="566" customFormat="1"/>
    <row r="25569" spans="1:3" s="566" customFormat="1"/>
    <row r="25570" spans="1:3" s="566" customFormat="1"/>
    <row r="25571" spans="1:3" s="566" customFormat="1"/>
    <row r="25572" spans="1:3" s="566" customFormat="1"/>
    <row r="25573" spans="1:3" s="566" customFormat="1"/>
    <row r="25574" spans="1:3" s="566" customFormat="1"/>
    <row r="25575" spans="1:3" s="566" customFormat="1"/>
    <row r="25576" spans="1:3" s="566" customFormat="1"/>
    <row r="25577" spans="1:3" s="566" customFormat="1"/>
    <row r="25578" spans="1:3" s="566" customFormat="1"/>
    <row r="25579" spans="1:3" s="566" customFormat="1"/>
    <row r="25580" spans="1:3" s="566" customFormat="1"/>
    <row r="25581" spans="1:3" s="566" customFormat="1"/>
    <row r="25582" spans="1:3" s="566" customFormat="1"/>
    <row r="25583" spans="1:3" s="566" customFormat="1"/>
    <row r="25584" spans="1:3" s="566" customFormat="1"/>
    <row r="25585" spans="1:3" s="566" customFormat="1"/>
    <row r="25586" spans="1:3" s="566" customFormat="1"/>
    <row r="25587" spans="1:3" s="566" customFormat="1"/>
    <row r="25588" spans="1:3" s="566" customFormat="1"/>
    <row r="25589" spans="1:3" s="566" customFormat="1"/>
    <row r="25590" spans="1:3" s="566" customFormat="1"/>
    <row r="25591" spans="1:3" s="566" customFormat="1"/>
    <row r="25592" spans="1:3" s="566" customFormat="1"/>
    <row r="25593" spans="1:3" s="566" customFormat="1"/>
    <row r="25594" spans="1:3" s="566" customFormat="1"/>
    <row r="25595" spans="1:3" s="566" customFormat="1"/>
    <row r="25596" spans="1:3" s="566" customFormat="1"/>
    <row r="25597" spans="1:3" s="566" customFormat="1"/>
    <row r="25598" spans="1:3" s="566" customFormat="1"/>
    <row r="25599" spans="1:3" s="566" customFormat="1"/>
    <row r="25600" spans="1:3" s="566" customFormat="1"/>
    <row r="25601" spans="1:3" s="566" customFormat="1"/>
    <row r="25602" spans="1:3" s="566" customFormat="1"/>
    <row r="25603" spans="1:3" s="566" customFormat="1"/>
    <row r="25604" spans="1:3" s="566" customFormat="1"/>
    <row r="25605" spans="1:3" s="566" customFormat="1"/>
    <row r="25606" spans="1:3" s="566" customFormat="1"/>
    <row r="25607" spans="1:3" s="566" customFormat="1"/>
    <row r="25608" spans="1:3" s="566" customFormat="1"/>
    <row r="25609" spans="1:3" s="566" customFormat="1"/>
    <row r="25610" spans="1:3" s="566" customFormat="1"/>
    <row r="25611" spans="1:3" s="566" customFormat="1"/>
    <row r="25612" spans="1:3" s="566" customFormat="1"/>
    <row r="25613" spans="1:3" s="566" customFormat="1"/>
    <row r="25614" spans="1:3" s="566" customFormat="1"/>
    <row r="25615" spans="1:3" s="566" customFormat="1"/>
    <row r="25616" spans="1:3" s="566" customFormat="1"/>
    <row r="25617" spans="1:3" s="566" customFormat="1"/>
    <row r="25618" spans="1:3" s="566" customFormat="1"/>
    <row r="25619" spans="1:3" s="566" customFormat="1"/>
    <row r="25620" spans="1:3" s="566" customFormat="1"/>
    <row r="25621" spans="1:3" s="566" customFormat="1"/>
    <row r="25622" spans="1:3" s="566" customFormat="1"/>
    <row r="25623" spans="1:3" s="566" customFormat="1"/>
    <row r="25624" spans="1:3" s="566" customFormat="1"/>
    <row r="25625" spans="1:3" s="566" customFormat="1"/>
    <row r="25626" spans="1:3" s="566" customFormat="1"/>
    <row r="25627" spans="1:3" s="566" customFormat="1"/>
    <row r="25628" spans="1:3" s="566" customFormat="1"/>
    <row r="25629" spans="1:3" s="566" customFormat="1"/>
    <row r="25630" spans="1:3" s="566" customFormat="1"/>
    <row r="25631" spans="1:3" s="566" customFormat="1"/>
    <row r="25632" spans="1:3" s="566" customFormat="1"/>
    <row r="25633" spans="1:3" s="566" customFormat="1"/>
    <row r="25634" spans="1:3" s="566" customFormat="1"/>
    <row r="25635" spans="1:3" s="566" customFormat="1"/>
    <row r="25636" spans="1:3" s="566" customFormat="1"/>
    <row r="25637" spans="1:3" s="566" customFormat="1"/>
    <row r="25638" spans="1:3" s="566" customFormat="1"/>
    <row r="25639" spans="1:3" s="566" customFormat="1"/>
    <row r="25640" spans="1:3" s="566" customFormat="1"/>
    <row r="25641" spans="1:3" s="566" customFormat="1"/>
    <row r="25642" spans="1:3" s="566" customFormat="1"/>
    <row r="25643" spans="1:3" s="566" customFormat="1"/>
    <row r="25644" spans="1:3" s="566" customFormat="1"/>
    <row r="25645" spans="1:3" s="566" customFormat="1"/>
    <row r="25646" spans="1:3" s="566" customFormat="1"/>
    <row r="25647" spans="1:3" s="566" customFormat="1"/>
    <row r="25648" spans="1:3" s="566" customFormat="1"/>
    <row r="25649" spans="1:3" s="566" customFormat="1"/>
    <row r="25650" spans="1:3" s="566" customFormat="1"/>
    <row r="25651" spans="1:3" s="566" customFormat="1"/>
    <row r="25652" spans="1:3" s="566" customFormat="1"/>
    <row r="25653" spans="1:3" s="566" customFormat="1"/>
    <row r="25654" spans="1:3" s="566" customFormat="1"/>
    <row r="25655" spans="1:3" s="566" customFormat="1"/>
    <row r="25656" spans="1:3" s="566" customFormat="1"/>
    <row r="25657" spans="1:3" s="566" customFormat="1"/>
    <row r="25658" spans="1:3" s="566" customFormat="1"/>
    <row r="25659" spans="1:3" s="566" customFormat="1"/>
    <row r="25660" spans="1:3" s="566" customFormat="1"/>
    <row r="25661" spans="1:3" s="566" customFormat="1"/>
    <row r="25662" spans="1:3" s="566" customFormat="1"/>
    <row r="25663" spans="1:3" s="566" customFormat="1"/>
    <row r="25664" spans="1:3" s="566" customFormat="1"/>
    <row r="25665" spans="1:3" s="566" customFormat="1"/>
    <row r="25666" spans="1:3" s="566" customFormat="1"/>
    <row r="25667" spans="1:3" s="566" customFormat="1"/>
    <row r="25668" spans="1:3" s="566" customFormat="1"/>
    <row r="25669" spans="1:3" s="566" customFormat="1"/>
    <row r="25670" spans="1:3" s="566" customFormat="1"/>
    <row r="25671" spans="1:3" s="566" customFormat="1"/>
    <row r="25672" spans="1:3" s="566" customFormat="1"/>
    <row r="25673" spans="1:3" s="566" customFormat="1"/>
    <row r="25674" spans="1:3" s="566" customFormat="1"/>
    <row r="25675" spans="1:3" s="566" customFormat="1"/>
    <row r="25676" spans="1:3" s="566" customFormat="1"/>
    <row r="25677" spans="1:3" s="566" customFormat="1"/>
    <row r="25678" spans="1:3" s="566" customFormat="1"/>
    <row r="25679" spans="1:3" s="566" customFormat="1"/>
    <row r="25680" spans="1:3" s="566" customFormat="1"/>
    <row r="25681" spans="1:3" s="566" customFormat="1"/>
    <row r="25682" spans="1:3" s="566" customFormat="1"/>
    <row r="25683" spans="1:3" s="566" customFormat="1"/>
    <row r="25684" spans="1:3" s="566" customFormat="1"/>
    <row r="25685" spans="1:3" s="566" customFormat="1"/>
    <row r="25686" spans="1:3" s="566" customFormat="1"/>
    <row r="25687" spans="1:3" s="566" customFormat="1"/>
    <row r="25688" spans="1:3" s="566" customFormat="1"/>
    <row r="25689" spans="1:3" s="566" customFormat="1"/>
    <row r="25690" spans="1:3" s="566" customFormat="1"/>
    <row r="25691" spans="1:3" s="566" customFormat="1"/>
    <row r="25692" spans="1:3" s="566" customFormat="1"/>
    <row r="25693" spans="1:3" s="566" customFormat="1"/>
    <row r="25694" spans="1:3" s="566" customFormat="1"/>
    <row r="25695" spans="1:3" s="566" customFormat="1"/>
    <row r="25696" spans="1:3" s="566" customFormat="1"/>
    <row r="25697" spans="1:3" s="566" customFormat="1"/>
    <row r="25698" spans="1:3" s="566" customFormat="1"/>
    <row r="25699" spans="1:3" s="566" customFormat="1"/>
    <row r="25700" spans="1:3" s="566" customFormat="1"/>
    <row r="25701" spans="1:3" s="566" customFormat="1"/>
    <row r="25702" spans="1:3" s="566" customFormat="1"/>
    <row r="25703" spans="1:3" s="566" customFormat="1"/>
    <row r="25704" spans="1:3" s="566" customFormat="1"/>
    <row r="25705" spans="1:3" s="566" customFormat="1"/>
    <row r="25706" spans="1:3" s="566" customFormat="1"/>
    <row r="25707" spans="1:3" s="566" customFormat="1"/>
    <row r="25708" spans="1:3" s="566" customFormat="1"/>
    <row r="25709" spans="1:3" s="566" customFormat="1"/>
    <row r="25710" spans="1:3" s="566" customFormat="1"/>
    <row r="25711" spans="1:3" s="566" customFormat="1"/>
    <row r="25712" spans="1:3" s="566" customFormat="1"/>
    <row r="25713" spans="1:3" s="566" customFormat="1"/>
    <row r="25714" spans="1:3" s="566" customFormat="1"/>
    <row r="25715" spans="1:3" s="566" customFormat="1"/>
    <row r="25716" spans="1:3" s="566" customFormat="1"/>
    <row r="25717" spans="1:3" s="566" customFormat="1"/>
    <row r="25718" spans="1:3" s="566" customFormat="1"/>
    <row r="25719" spans="1:3" s="566" customFormat="1"/>
    <row r="25720" spans="1:3" s="566" customFormat="1"/>
    <row r="25721" spans="1:3" s="566" customFormat="1"/>
    <row r="25722" spans="1:3" s="566" customFormat="1"/>
    <row r="25723" spans="1:3" s="566" customFormat="1"/>
    <row r="25724" spans="1:3" s="566" customFormat="1"/>
    <row r="25725" spans="1:3" s="566" customFormat="1"/>
    <row r="25726" spans="1:3" s="566" customFormat="1"/>
    <row r="25727" spans="1:3" s="566" customFormat="1"/>
    <row r="25728" spans="1:3" s="566" customFormat="1"/>
    <row r="25729" spans="1:3" s="566" customFormat="1"/>
    <row r="25730" spans="1:3" s="566" customFormat="1"/>
    <row r="25731" spans="1:3" s="566" customFormat="1"/>
    <row r="25732" spans="1:3" s="566" customFormat="1"/>
    <row r="25733" spans="1:3" s="566" customFormat="1"/>
    <row r="25734" spans="1:3" s="566" customFormat="1"/>
    <row r="25735" spans="1:3" s="566" customFormat="1"/>
    <row r="25736" spans="1:3" s="566" customFormat="1"/>
    <row r="25737" spans="1:3" s="566" customFormat="1"/>
    <row r="25738" spans="1:3" s="566" customFormat="1"/>
    <row r="25739" spans="1:3" s="566" customFormat="1"/>
    <row r="25740" spans="1:3" s="566" customFormat="1"/>
    <row r="25741" spans="1:3" s="566" customFormat="1"/>
    <row r="25742" spans="1:3" s="566" customFormat="1"/>
    <row r="25743" spans="1:3" s="566" customFormat="1"/>
    <row r="25744" spans="1:3" s="566" customFormat="1"/>
    <row r="25745" spans="1:3" s="566" customFormat="1"/>
    <row r="25746" spans="1:3" s="566" customFormat="1"/>
    <row r="25747" spans="1:3" s="566" customFormat="1"/>
    <row r="25748" spans="1:3" s="566" customFormat="1"/>
    <row r="25749" spans="1:3" s="566" customFormat="1"/>
    <row r="25750" spans="1:3" s="566" customFormat="1"/>
    <row r="25751" spans="1:3" s="566" customFormat="1"/>
    <row r="25752" spans="1:3" s="566" customFormat="1"/>
    <row r="25753" spans="1:3" s="566" customFormat="1"/>
    <row r="25754" spans="1:3" s="566" customFormat="1"/>
    <row r="25755" spans="1:3" s="566" customFormat="1"/>
    <row r="25756" spans="1:3" s="566" customFormat="1"/>
    <row r="25757" spans="1:3" s="566" customFormat="1"/>
    <row r="25758" spans="1:3" s="566" customFormat="1"/>
    <row r="25759" spans="1:3" s="566" customFormat="1"/>
    <row r="25760" spans="1:3" s="566" customFormat="1"/>
    <row r="25761" spans="1:3" s="566" customFormat="1"/>
    <row r="25762" spans="1:3" s="566" customFormat="1"/>
    <row r="25763" spans="1:3" s="566" customFormat="1"/>
    <row r="25764" spans="1:3" s="566" customFormat="1"/>
    <row r="25765" spans="1:3" s="566" customFormat="1"/>
    <row r="25766" spans="1:3" s="566" customFormat="1"/>
    <row r="25767" spans="1:3" s="566" customFormat="1"/>
    <row r="25768" spans="1:3" s="566" customFormat="1"/>
    <row r="25769" spans="1:3" s="566" customFormat="1"/>
    <row r="25770" spans="1:3" s="566" customFormat="1"/>
    <row r="25771" spans="1:3" s="566" customFormat="1"/>
    <row r="25772" spans="1:3" s="566" customFormat="1"/>
    <row r="25773" spans="1:3" s="566" customFormat="1"/>
    <row r="25774" spans="1:3" s="566" customFormat="1"/>
    <row r="25775" spans="1:3" s="566" customFormat="1"/>
    <row r="25776" spans="1:3" s="566" customFormat="1"/>
    <row r="25777" spans="1:3" s="566" customFormat="1"/>
    <row r="25778" spans="1:3" s="566" customFormat="1"/>
    <row r="25779" spans="1:3" s="566" customFormat="1"/>
    <row r="25780" spans="1:3" s="566" customFormat="1"/>
    <row r="25781" spans="1:3" s="566" customFormat="1"/>
    <row r="25782" spans="1:3" s="566" customFormat="1"/>
    <row r="25783" spans="1:3" s="566" customFormat="1"/>
    <row r="25784" spans="1:3" s="566" customFormat="1"/>
    <row r="25785" spans="1:3" s="566" customFormat="1"/>
    <row r="25786" spans="1:3" s="566" customFormat="1"/>
    <row r="25787" spans="1:3" s="566" customFormat="1"/>
    <row r="25788" spans="1:3" s="566" customFormat="1"/>
    <row r="25789" spans="1:3" s="566" customFormat="1"/>
    <row r="25790" spans="1:3" s="566" customFormat="1"/>
    <row r="25791" spans="1:3" s="566" customFormat="1"/>
    <row r="25792" spans="1:3" s="566" customFormat="1"/>
    <row r="25793" spans="1:3" s="566" customFormat="1"/>
    <row r="25794" spans="1:3" s="566" customFormat="1"/>
    <row r="25795" spans="1:3" s="566" customFormat="1"/>
    <row r="25796" spans="1:3" s="566" customFormat="1"/>
    <row r="25797" spans="1:3" s="566" customFormat="1"/>
    <row r="25798" spans="1:3" s="566" customFormat="1"/>
    <row r="25799" spans="1:3" s="566" customFormat="1"/>
    <row r="25800" spans="1:3" s="566" customFormat="1"/>
    <row r="25801" spans="1:3" s="566" customFormat="1"/>
    <row r="25802" spans="1:3" s="566" customFormat="1"/>
    <row r="25803" spans="1:3" s="566" customFormat="1"/>
    <row r="25804" spans="1:3" s="566" customFormat="1"/>
    <row r="25805" spans="1:3" s="566" customFormat="1"/>
    <row r="25806" spans="1:3" s="566" customFormat="1"/>
    <row r="25807" spans="1:3" s="566" customFormat="1"/>
    <row r="25808" spans="1:3" s="566" customFormat="1"/>
    <row r="25809" spans="1:3" s="566" customFormat="1"/>
    <row r="25810" spans="1:3" s="566" customFormat="1"/>
    <row r="25811" spans="1:3" s="566" customFormat="1"/>
    <row r="25812" spans="1:3" s="566" customFormat="1"/>
    <row r="25813" spans="1:3" s="566" customFormat="1"/>
    <row r="25814" spans="1:3" s="566" customFormat="1"/>
    <row r="25815" spans="1:3" s="566" customFormat="1"/>
    <row r="25816" spans="1:3" s="566" customFormat="1"/>
    <row r="25817" spans="1:3" s="566" customFormat="1"/>
    <row r="25818" spans="1:3" s="566" customFormat="1"/>
    <row r="25819" spans="1:3" s="566" customFormat="1"/>
    <row r="25820" spans="1:3" s="566" customFormat="1"/>
    <row r="25821" spans="1:3" s="566" customFormat="1"/>
    <row r="25822" spans="1:3" s="566" customFormat="1"/>
    <row r="25823" spans="1:3" s="566" customFormat="1"/>
    <row r="25824" spans="1:3" s="566" customFormat="1"/>
    <row r="25825" spans="1:3" s="566" customFormat="1"/>
    <row r="25826" spans="1:3" s="566" customFormat="1"/>
    <row r="25827" spans="1:3" s="566" customFormat="1"/>
    <row r="25828" spans="1:3" s="566" customFormat="1"/>
    <row r="25829" spans="1:3" s="566" customFormat="1"/>
    <row r="25830" spans="1:3" s="566" customFormat="1"/>
    <row r="25831" spans="1:3" s="566" customFormat="1"/>
    <row r="25832" spans="1:3" s="566" customFormat="1"/>
    <row r="25833" spans="1:3" s="566" customFormat="1"/>
    <row r="25834" spans="1:3" s="566" customFormat="1"/>
    <row r="25835" spans="1:3" s="566" customFormat="1"/>
    <row r="25836" spans="1:3" s="566" customFormat="1"/>
    <row r="25837" spans="1:3" s="566" customFormat="1"/>
    <row r="25838" spans="1:3" s="566" customFormat="1"/>
    <row r="25839" spans="1:3" s="566" customFormat="1"/>
    <row r="25840" spans="1:3" s="566" customFormat="1"/>
    <row r="25841" spans="1:3" s="566" customFormat="1"/>
    <row r="25842" spans="1:3" s="566" customFormat="1"/>
    <row r="25843" spans="1:3" s="566" customFormat="1"/>
    <row r="25844" spans="1:3" s="566" customFormat="1"/>
    <row r="25845" spans="1:3" s="566" customFormat="1"/>
    <row r="25846" spans="1:3" s="566" customFormat="1"/>
    <row r="25847" spans="1:3" s="566" customFormat="1"/>
    <row r="25848" spans="1:3" s="566" customFormat="1"/>
    <row r="25849" spans="1:3" s="566" customFormat="1"/>
    <row r="25850" spans="1:3" s="566" customFormat="1"/>
    <row r="25851" spans="1:3" s="566" customFormat="1"/>
    <row r="25852" spans="1:3" s="566" customFormat="1"/>
    <row r="25853" spans="1:3" s="566" customFormat="1"/>
    <row r="25854" spans="1:3" s="566" customFormat="1"/>
    <row r="25855" spans="1:3" s="566" customFormat="1"/>
    <row r="25856" spans="1:3" s="566" customFormat="1"/>
    <row r="25857" spans="1:3" s="566" customFormat="1"/>
    <row r="25858" spans="1:3" s="566" customFormat="1"/>
    <row r="25859" spans="1:3" s="566" customFormat="1"/>
    <row r="25860" spans="1:3" s="566" customFormat="1"/>
    <row r="25861" spans="1:3" s="566" customFormat="1"/>
    <row r="25862" spans="1:3" s="566" customFormat="1"/>
    <row r="25863" spans="1:3" s="566" customFormat="1"/>
    <row r="25864" spans="1:3" s="566" customFormat="1"/>
    <row r="25865" spans="1:3" s="566" customFormat="1"/>
    <row r="25866" spans="1:3" s="566" customFormat="1"/>
    <row r="25867" spans="1:3" s="566" customFormat="1"/>
    <row r="25868" spans="1:3" s="566" customFormat="1"/>
    <row r="25869" spans="1:3" s="566" customFormat="1"/>
    <row r="25870" spans="1:3" s="566" customFormat="1"/>
    <row r="25871" spans="1:3" s="566" customFormat="1"/>
    <row r="25872" spans="1:3" s="566" customFormat="1"/>
    <row r="25873" spans="1:3" s="566" customFormat="1"/>
    <row r="25874" spans="1:3" s="566" customFormat="1"/>
    <row r="25875" spans="1:3" s="566" customFormat="1"/>
    <row r="25876" spans="1:3" s="566" customFormat="1"/>
    <row r="25877" spans="1:3" s="566" customFormat="1"/>
    <row r="25878" spans="1:3" s="566" customFormat="1"/>
    <row r="25879" spans="1:3" s="566" customFormat="1"/>
    <row r="25880" spans="1:3" s="566" customFormat="1"/>
    <row r="25881" spans="1:3" s="566" customFormat="1"/>
    <row r="25882" spans="1:3" s="566" customFormat="1"/>
    <row r="25883" spans="1:3" s="566" customFormat="1"/>
    <row r="25884" spans="1:3" s="566" customFormat="1"/>
    <row r="25885" spans="1:3" s="566" customFormat="1"/>
    <row r="25886" spans="1:3" s="566" customFormat="1"/>
    <row r="25887" spans="1:3" s="566" customFormat="1"/>
    <row r="25888" spans="1:3" s="566" customFormat="1"/>
    <row r="25889" spans="1:3" s="566" customFormat="1"/>
    <row r="25890" spans="1:3" s="566" customFormat="1"/>
    <row r="25891" spans="1:3" s="566" customFormat="1"/>
    <row r="25892" spans="1:3" s="566" customFormat="1"/>
    <row r="25893" spans="1:3" s="566" customFormat="1"/>
    <row r="25894" spans="1:3" s="566" customFormat="1"/>
    <row r="25895" spans="1:3" s="566" customFormat="1"/>
    <row r="25896" spans="1:3" s="566" customFormat="1"/>
    <row r="25897" spans="1:3" s="566" customFormat="1"/>
    <row r="25898" spans="1:3" s="566" customFormat="1"/>
    <row r="25899" spans="1:3" s="566" customFormat="1"/>
    <row r="25900" spans="1:3" s="566" customFormat="1"/>
    <row r="25901" spans="1:3" s="566" customFormat="1"/>
    <row r="25902" spans="1:3" s="566" customFormat="1"/>
    <row r="25903" spans="1:3" s="566" customFormat="1"/>
    <row r="25904" spans="1:3" s="566" customFormat="1"/>
    <row r="25905" spans="1:3" s="566" customFormat="1"/>
    <row r="25906" spans="1:3" s="566" customFormat="1"/>
    <row r="25907" spans="1:3" s="566" customFormat="1"/>
    <row r="25908" spans="1:3" s="566" customFormat="1"/>
    <row r="25909" spans="1:3" s="566" customFormat="1"/>
    <row r="25910" spans="1:3" s="566" customFormat="1"/>
    <row r="25911" spans="1:3" s="566" customFormat="1"/>
    <row r="25912" spans="1:3" s="566" customFormat="1"/>
    <row r="25913" spans="1:3" s="566" customFormat="1"/>
    <row r="25914" spans="1:3" s="566" customFormat="1"/>
    <row r="25915" spans="1:3" s="566" customFormat="1"/>
    <row r="25916" spans="1:3" s="566" customFormat="1"/>
    <row r="25917" spans="1:3" s="566" customFormat="1"/>
    <row r="25918" spans="1:3" s="566" customFormat="1"/>
    <row r="25919" spans="1:3" s="566" customFormat="1"/>
    <row r="25920" spans="1:3" s="566" customFormat="1"/>
    <row r="25921" spans="1:3" s="566" customFormat="1"/>
    <row r="25922" spans="1:3" s="566" customFormat="1"/>
    <row r="25923" spans="1:3" s="566" customFormat="1"/>
    <row r="25924" spans="1:3" s="566" customFormat="1"/>
    <row r="25925" spans="1:3" s="566" customFormat="1"/>
    <row r="25926" spans="1:3" s="566" customFormat="1"/>
    <row r="25927" spans="1:3" s="566" customFormat="1"/>
    <row r="25928" spans="1:3" s="566" customFormat="1"/>
    <row r="25929" spans="1:3" s="566" customFormat="1"/>
    <row r="25930" spans="1:3" s="566" customFormat="1"/>
    <row r="25931" spans="1:3" s="566" customFormat="1"/>
    <row r="25932" spans="1:3" s="566" customFormat="1"/>
    <row r="25933" spans="1:3" s="566" customFormat="1"/>
    <row r="25934" spans="1:3" s="566" customFormat="1"/>
    <row r="25935" spans="1:3" s="566" customFormat="1"/>
    <row r="25936" spans="1:3" s="566" customFormat="1"/>
    <row r="25937" spans="1:3" s="566" customFormat="1"/>
    <row r="25938" spans="1:3" s="566" customFormat="1"/>
    <row r="25939" spans="1:3" s="566" customFormat="1"/>
    <row r="25940" spans="1:3" s="566" customFormat="1"/>
    <row r="25941" spans="1:3" s="566" customFormat="1"/>
    <row r="25942" spans="1:3" s="566" customFormat="1"/>
    <row r="25943" spans="1:3" s="566" customFormat="1"/>
    <row r="25944" spans="1:3" s="566" customFormat="1"/>
    <row r="25945" spans="1:3" s="566" customFormat="1"/>
    <row r="25946" spans="1:3" s="566" customFormat="1"/>
    <row r="25947" spans="1:3" s="566" customFormat="1"/>
    <row r="25948" spans="1:3" s="566" customFormat="1"/>
    <row r="25949" spans="1:3" s="566" customFormat="1"/>
    <row r="25950" spans="1:3" s="566" customFormat="1"/>
    <row r="25951" spans="1:3" s="566" customFormat="1"/>
    <row r="25952" spans="1:3" s="566" customFormat="1"/>
    <row r="25953" spans="1:3" s="566" customFormat="1"/>
    <row r="25954" spans="1:3" s="566" customFormat="1"/>
    <row r="25955" spans="1:3" s="566" customFormat="1"/>
    <row r="25956" spans="1:3" s="566" customFormat="1"/>
    <row r="25957" spans="1:3" s="566" customFormat="1"/>
    <row r="25958" spans="1:3" s="566" customFormat="1"/>
    <row r="25959" spans="1:3" s="566" customFormat="1"/>
    <row r="25960" spans="1:3" s="566" customFormat="1"/>
    <row r="25961" spans="1:3" s="566" customFormat="1"/>
    <row r="25962" spans="1:3" s="566" customFormat="1"/>
    <row r="25963" spans="1:3" s="566" customFormat="1"/>
    <row r="25964" spans="1:3" s="566" customFormat="1"/>
    <row r="25965" spans="1:3" s="566" customFormat="1"/>
    <row r="25966" spans="1:3" s="566" customFormat="1"/>
    <row r="25967" spans="1:3" s="566" customFormat="1"/>
    <row r="25968" spans="1:3" s="566" customFormat="1"/>
    <row r="25969" spans="1:3" s="566" customFormat="1"/>
    <row r="25970" spans="1:3" s="566" customFormat="1"/>
    <row r="25971" spans="1:3" s="566" customFormat="1"/>
    <row r="25972" spans="1:3" s="566" customFormat="1"/>
    <row r="25973" spans="1:3" s="566" customFormat="1"/>
    <row r="25974" spans="1:3" s="566" customFormat="1"/>
    <row r="25975" spans="1:3" s="566" customFormat="1"/>
    <row r="25976" spans="1:3" s="566" customFormat="1"/>
    <row r="25977" spans="1:3" s="566" customFormat="1"/>
    <row r="25978" spans="1:3" s="566" customFormat="1"/>
    <row r="25979" spans="1:3" s="566" customFormat="1"/>
    <row r="25980" spans="1:3" s="566" customFormat="1"/>
    <row r="25981" spans="1:3" s="566" customFormat="1"/>
    <row r="25982" spans="1:3" s="566" customFormat="1"/>
    <row r="25983" spans="1:3" s="566" customFormat="1"/>
    <row r="25984" spans="1:3" s="566" customFormat="1"/>
    <row r="25985" spans="1:3" s="566" customFormat="1"/>
    <row r="25986" spans="1:3" s="566" customFormat="1"/>
    <row r="25987" spans="1:3" s="566" customFormat="1"/>
    <row r="25988" spans="1:3" s="566" customFormat="1"/>
    <row r="25989" spans="1:3" s="566" customFormat="1"/>
    <row r="25990" spans="1:3" s="566" customFormat="1"/>
    <row r="25991" spans="1:3" s="566" customFormat="1"/>
    <row r="25992" spans="1:3" s="566" customFormat="1"/>
    <row r="25993" spans="1:3" s="566" customFormat="1"/>
    <row r="25994" spans="1:3" s="566" customFormat="1"/>
    <row r="25995" spans="1:3" s="566" customFormat="1"/>
    <row r="25996" spans="1:3" s="566" customFormat="1"/>
    <row r="25997" spans="1:3" s="566" customFormat="1"/>
    <row r="25998" spans="1:3" s="566" customFormat="1"/>
    <row r="25999" spans="1:3" s="566" customFormat="1"/>
    <row r="26000" spans="1:3" s="566" customFormat="1"/>
    <row r="26001" spans="1:3" s="566" customFormat="1"/>
    <row r="26002" spans="1:3" s="566" customFormat="1"/>
    <row r="26003" spans="1:3" s="566" customFormat="1"/>
    <row r="26004" spans="1:3" s="566" customFormat="1"/>
    <row r="26005" spans="1:3" s="566" customFormat="1"/>
    <row r="26006" spans="1:3" s="566" customFormat="1"/>
    <row r="26007" spans="1:3" s="566" customFormat="1"/>
    <row r="26008" spans="1:3" s="566" customFormat="1"/>
    <row r="26009" spans="1:3" s="566" customFormat="1"/>
    <row r="26010" spans="1:3" s="566" customFormat="1"/>
    <row r="26011" spans="1:3" s="566" customFormat="1"/>
    <row r="26012" spans="1:3" s="566" customFormat="1"/>
    <row r="26013" spans="1:3" s="566" customFormat="1"/>
    <row r="26014" spans="1:3" s="566" customFormat="1"/>
    <row r="26015" spans="1:3" s="566" customFormat="1"/>
    <row r="26016" spans="1:3" s="566" customFormat="1"/>
    <row r="26017" spans="1:3" s="566" customFormat="1"/>
    <row r="26018" spans="1:3" s="566" customFormat="1"/>
    <row r="26019" spans="1:3" s="566" customFormat="1"/>
    <row r="26020" spans="1:3" s="566" customFormat="1"/>
    <row r="26021" spans="1:3" s="566" customFormat="1"/>
    <row r="26022" spans="1:3" s="566" customFormat="1"/>
    <row r="26023" spans="1:3" s="566" customFormat="1"/>
    <row r="26024" spans="1:3" s="566" customFormat="1"/>
    <row r="26025" spans="1:3" s="566" customFormat="1"/>
    <row r="26026" spans="1:3" s="566" customFormat="1"/>
    <row r="26027" spans="1:3" s="566" customFormat="1"/>
    <row r="26028" spans="1:3" s="566" customFormat="1"/>
    <row r="26029" spans="1:3" s="566" customFormat="1"/>
    <row r="26030" spans="1:3" s="566" customFormat="1"/>
    <row r="26031" spans="1:3" s="566" customFormat="1"/>
    <row r="26032" spans="1:3" s="566" customFormat="1"/>
    <row r="26033" spans="1:3" s="566" customFormat="1"/>
    <row r="26034" spans="1:3" s="566" customFormat="1"/>
    <row r="26035" spans="1:3" s="566" customFormat="1"/>
    <row r="26036" spans="1:3" s="566" customFormat="1"/>
    <row r="26037" spans="1:3" s="566" customFormat="1"/>
    <row r="26038" spans="1:3" s="566" customFormat="1"/>
    <row r="26039" spans="1:3" s="566" customFormat="1"/>
    <row r="26040" spans="1:3" s="566" customFormat="1"/>
    <row r="26041" spans="1:3" s="566" customFormat="1"/>
    <row r="26042" spans="1:3" s="566" customFormat="1"/>
    <row r="26043" spans="1:3" s="566" customFormat="1"/>
    <row r="26044" spans="1:3" s="566" customFormat="1"/>
    <row r="26045" spans="1:3" s="566" customFormat="1"/>
    <row r="26046" spans="1:3" s="566" customFormat="1"/>
    <row r="26047" spans="1:3" s="566" customFormat="1"/>
    <row r="26048" spans="1:3" s="566" customFormat="1"/>
    <row r="26049" spans="1:3" s="566" customFormat="1"/>
    <row r="26050" spans="1:3" s="566" customFormat="1"/>
    <row r="26051" spans="1:3" s="566" customFormat="1"/>
    <row r="26052" spans="1:3" s="566" customFormat="1"/>
    <row r="26053" spans="1:3" s="566" customFormat="1"/>
    <row r="26054" spans="1:3" s="566" customFormat="1"/>
    <row r="26055" spans="1:3" s="566" customFormat="1"/>
    <row r="26056" spans="1:3" s="566" customFormat="1"/>
    <row r="26057" spans="1:3" s="566" customFormat="1"/>
    <row r="26058" spans="1:3" s="566" customFormat="1"/>
    <row r="26059" spans="1:3" s="566" customFormat="1"/>
    <row r="26060" spans="1:3" s="566" customFormat="1"/>
    <row r="26061" spans="1:3" s="566" customFormat="1"/>
    <row r="26062" spans="1:3" s="566" customFormat="1"/>
    <row r="26063" spans="1:3" s="566" customFormat="1"/>
    <row r="26064" spans="1:3" s="566" customFormat="1"/>
    <row r="26065" spans="1:3" s="566" customFormat="1"/>
    <row r="26066" spans="1:3" s="566" customFormat="1"/>
    <row r="26067" spans="1:3" s="566" customFormat="1"/>
    <row r="26068" spans="1:3" s="566" customFormat="1"/>
    <row r="26069" spans="1:3" s="566" customFormat="1"/>
    <row r="26070" spans="1:3" s="566" customFormat="1"/>
    <row r="26071" spans="1:3" s="566" customFormat="1"/>
    <row r="26072" spans="1:3" s="566" customFormat="1"/>
    <row r="26073" spans="1:3" s="566" customFormat="1"/>
    <row r="26074" spans="1:3" s="566" customFormat="1"/>
    <row r="26075" spans="1:3" s="566" customFormat="1"/>
    <row r="26076" spans="1:3" s="566" customFormat="1"/>
    <row r="26077" spans="1:3" s="566" customFormat="1"/>
    <row r="26078" spans="1:3" s="566" customFormat="1"/>
    <row r="26079" spans="1:3" s="566" customFormat="1"/>
    <row r="26080" spans="1:3" s="566" customFormat="1"/>
    <row r="26081" spans="1:3" s="566" customFormat="1"/>
    <row r="26082" spans="1:3" s="566" customFormat="1"/>
    <row r="26083" spans="1:3" s="566" customFormat="1"/>
    <row r="26084" spans="1:3" s="566" customFormat="1"/>
    <row r="26085" spans="1:3" s="566" customFormat="1"/>
    <row r="26086" spans="1:3" s="566" customFormat="1"/>
    <row r="26087" spans="1:3" s="566" customFormat="1"/>
    <row r="26088" spans="1:3" s="566" customFormat="1"/>
    <row r="26089" spans="1:3" s="566" customFormat="1"/>
    <row r="26090" spans="1:3" s="566" customFormat="1"/>
    <row r="26091" spans="1:3" s="566" customFormat="1"/>
    <row r="26092" spans="1:3" s="566" customFormat="1"/>
    <row r="26093" spans="1:3" s="566" customFormat="1"/>
    <row r="26094" spans="1:3" s="566" customFormat="1"/>
    <row r="26095" spans="1:3" s="566" customFormat="1"/>
    <row r="26096" spans="1:3" s="566" customFormat="1"/>
    <row r="26097" spans="1:3" s="566" customFormat="1"/>
    <row r="26098" spans="1:3" s="566" customFormat="1"/>
    <row r="26099" spans="1:3" s="566" customFormat="1"/>
    <row r="26100" spans="1:3" s="566" customFormat="1"/>
    <row r="26101" spans="1:3" s="566" customFormat="1"/>
    <row r="26102" spans="1:3" s="566" customFormat="1"/>
    <row r="26103" spans="1:3" s="566" customFormat="1"/>
    <row r="26104" spans="1:3" s="566" customFormat="1"/>
    <row r="26105" spans="1:3" s="566" customFormat="1"/>
    <row r="26106" spans="1:3" s="566" customFormat="1"/>
    <row r="26107" spans="1:3" s="566" customFormat="1"/>
    <row r="26108" spans="1:3" s="566" customFormat="1"/>
    <row r="26109" spans="1:3" s="566" customFormat="1"/>
    <row r="26110" spans="1:3" s="566" customFormat="1"/>
    <row r="26111" spans="1:3" s="566" customFormat="1"/>
    <row r="26112" spans="1:3" s="566" customFormat="1"/>
    <row r="26113" spans="1:3" s="566" customFormat="1"/>
    <row r="26114" spans="1:3" s="566" customFormat="1"/>
    <row r="26115" spans="1:3" s="566" customFormat="1"/>
    <row r="26116" spans="1:3" s="566" customFormat="1"/>
    <row r="26117" spans="1:3" s="566" customFormat="1"/>
    <row r="26118" spans="1:3" s="566" customFormat="1"/>
    <row r="26119" spans="1:3" s="566" customFormat="1"/>
    <row r="26120" spans="1:3" s="566" customFormat="1"/>
    <row r="26121" spans="1:3" s="566" customFormat="1"/>
    <row r="26122" spans="1:3" s="566" customFormat="1"/>
    <row r="26123" spans="1:3" s="566" customFormat="1"/>
    <row r="26124" spans="1:3" s="566" customFormat="1"/>
    <row r="26125" spans="1:3" s="566" customFormat="1"/>
    <row r="26126" spans="1:3" s="566" customFormat="1"/>
    <row r="26127" spans="1:3" s="566" customFormat="1"/>
    <row r="26128" spans="1:3" s="566" customFormat="1"/>
    <row r="26129" spans="1:3" s="566" customFormat="1"/>
    <row r="26130" spans="1:3" s="566" customFormat="1"/>
    <row r="26131" spans="1:3" s="566" customFormat="1"/>
    <row r="26132" spans="1:3" s="566" customFormat="1"/>
    <row r="26133" spans="1:3" s="566" customFormat="1"/>
    <row r="26134" spans="1:3" s="566" customFormat="1"/>
    <row r="26135" spans="1:3" s="566" customFormat="1"/>
    <row r="26136" spans="1:3" s="566" customFormat="1"/>
    <row r="26137" spans="1:3" s="566" customFormat="1"/>
    <row r="26138" spans="1:3" s="566" customFormat="1"/>
    <row r="26139" spans="1:3" s="566" customFormat="1"/>
    <row r="26140" spans="1:3" s="566" customFormat="1"/>
    <row r="26141" spans="1:3" s="566" customFormat="1"/>
    <row r="26142" spans="1:3" s="566" customFormat="1"/>
    <row r="26143" spans="1:3" s="566" customFormat="1"/>
    <row r="26144" spans="1:3" s="566" customFormat="1"/>
    <row r="26145" spans="1:3" s="566" customFormat="1"/>
    <row r="26146" spans="1:3" s="566" customFormat="1"/>
    <row r="26147" spans="1:3" s="566" customFormat="1"/>
    <row r="26148" spans="1:3" s="566" customFormat="1"/>
    <row r="26149" spans="1:3" s="566" customFormat="1"/>
    <row r="26150" spans="1:3" s="566" customFormat="1"/>
    <row r="26151" spans="1:3" s="566" customFormat="1"/>
    <row r="26152" spans="1:3" s="566" customFormat="1"/>
    <row r="26153" spans="1:3" s="566" customFormat="1"/>
    <row r="26154" spans="1:3" s="566" customFormat="1"/>
    <row r="26155" spans="1:3" s="566" customFormat="1"/>
    <row r="26156" spans="1:3" s="566" customFormat="1"/>
    <row r="26157" spans="1:3" s="566" customFormat="1"/>
    <row r="26158" spans="1:3" s="566" customFormat="1"/>
    <row r="26159" spans="1:3" s="566" customFormat="1"/>
    <row r="26160" spans="1:3" s="566" customFormat="1"/>
    <row r="26161" spans="1:3" s="566" customFormat="1"/>
    <row r="26162" spans="1:3" s="566" customFormat="1"/>
    <row r="26163" spans="1:3" s="566" customFormat="1"/>
    <row r="26164" spans="1:3" s="566" customFormat="1"/>
    <row r="26165" spans="1:3" s="566" customFormat="1"/>
    <row r="26166" spans="1:3" s="566" customFormat="1"/>
    <row r="26167" spans="1:3" s="566" customFormat="1"/>
    <row r="26168" spans="1:3" s="566" customFormat="1"/>
    <row r="26169" spans="1:3" s="566" customFormat="1"/>
    <row r="26170" spans="1:3" s="566" customFormat="1"/>
    <row r="26171" spans="1:3" s="566" customFormat="1"/>
    <row r="26172" spans="1:3" s="566" customFormat="1"/>
    <row r="26173" spans="1:3" s="566" customFormat="1"/>
    <row r="26174" spans="1:3" s="566" customFormat="1"/>
    <row r="26175" spans="1:3" s="566" customFormat="1"/>
    <row r="26176" spans="1:3" s="566" customFormat="1"/>
    <row r="26177" spans="1:3" s="566" customFormat="1"/>
    <row r="26178" spans="1:3" s="566" customFormat="1"/>
    <row r="26179" spans="1:3" s="566" customFormat="1"/>
    <row r="26180" spans="1:3" s="566" customFormat="1"/>
    <row r="26181" spans="1:3" s="566" customFormat="1"/>
    <row r="26182" spans="1:3" s="566" customFormat="1"/>
    <row r="26183" spans="1:3" s="566" customFormat="1"/>
    <row r="26184" spans="1:3" s="566" customFormat="1"/>
    <row r="26185" spans="1:3" s="566" customFormat="1"/>
    <row r="26186" spans="1:3" s="566" customFormat="1"/>
    <row r="26187" spans="1:3" s="566" customFormat="1"/>
    <row r="26188" spans="1:3" s="566" customFormat="1"/>
    <row r="26189" spans="1:3" s="566" customFormat="1"/>
    <row r="26190" spans="1:3" s="566" customFormat="1"/>
    <row r="26191" spans="1:3" s="566" customFormat="1"/>
    <row r="26192" spans="1:3" s="566" customFormat="1"/>
    <row r="26193" spans="1:3" s="566" customFormat="1"/>
    <row r="26194" spans="1:3" s="566" customFormat="1"/>
    <row r="26195" spans="1:3" s="566" customFormat="1"/>
    <row r="26196" spans="1:3" s="566" customFormat="1"/>
    <row r="26197" spans="1:3" s="566" customFormat="1"/>
    <row r="26198" spans="1:3" s="566" customFormat="1"/>
    <row r="26199" spans="1:3" s="566" customFormat="1"/>
    <row r="26200" spans="1:3" s="566" customFormat="1"/>
    <row r="26201" spans="1:3" s="566" customFormat="1"/>
    <row r="26202" spans="1:3" s="566" customFormat="1"/>
    <row r="26203" spans="1:3" s="566" customFormat="1"/>
    <row r="26204" spans="1:3" s="566" customFormat="1"/>
    <row r="26205" spans="1:3" s="566" customFormat="1"/>
    <row r="26206" spans="1:3" s="566" customFormat="1"/>
    <row r="26207" spans="1:3" s="566" customFormat="1"/>
    <row r="26208" spans="1:3" s="566" customFormat="1"/>
    <row r="26209" spans="1:3" s="566" customFormat="1"/>
    <row r="26210" spans="1:3" s="566" customFormat="1"/>
    <row r="26211" spans="1:3" s="566" customFormat="1"/>
    <row r="26212" spans="1:3" s="566" customFormat="1"/>
    <row r="26213" spans="1:3" s="566" customFormat="1"/>
    <row r="26214" spans="1:3" s="566" customFormat="1"/>
    <row r="26215" spans="1:3" s="566" customFormat="1"/>
    <row r="26216" spans="1:3" s="566" customFormat="1"/>
    <row r="26217" spans="1:3" s="566" customFormat="1"/>
    <row r="26218" spans="1:3" s="566" customFormat="1"/>
    <row r="26219" spans="1:3" s="566" customFormat="1"/>
    <row r="26220" spans="1:3" s="566" customFormat="1"/>
    <row r="26221" spans="1:3" s="566" customFormat="1"/>
    <row r="26222" spans="1:3" s="566" customFormat="1"/>
    <row r="26223" spans="1:3" s="566" customFormat="1"/>
    <row r="26224" spans="1:3" s="566" customFormat="1"/>
    <row r="26225" spans="1:3" s="566" customFormat="1"/>
    <row r="26226" spans="1:3" s="566" customFormat="1"/>
    <row r="26227" spans="1:3" s="566" customFormat="1"/>
    <row r="26228" spans="1:3" s="566" customFormat="1"/>
    <row r="26229" spans="1:3" s="566" customFormat="1"/>
    <row r="26230" spans="1:3" s="566" customFormat="1"/>
    <row r="26231" spans="1:3" s="566" customFormat="1"/>
    <row r="26232" spans="1:3" s="566" customFormat="1"/>
    <row r="26233" spans="1:3" s="566" customFormat="1"/>
    <row r="26234" spans="1:3" s="566" customFormat="1"/>
    <row r="26235" spans="1:3" s="566" customFormat="1"/>
    <row r="26236" spans="1:3" s="566" customFormat="1"/>
    <row r="26237" spans="1:3" s="566" customFormat="1"/>
    <row r="26238" spans="1:3" s="566" customFormat="1"/>
    <row r="26239" spans="1:3" s="566" customFormat="1"/>
    <row r="26240" spans="1:3" s="566" customFormat="1"/>
    <row r="26241" spans="1:3" s="566" customFormat="1"/>
    <row r="26242" spans="1:3" s="566" customFormat="1"/>
    <row r="26243" spans="1:3" s="566" customFormat="1"/>
    <row r="26244" spans="1:3" s="566" customFormat="1"/>
    <row r="26245" spans="1:3" s="566" customFormat="1"/>
    <row r="26246" spans="1:3" s="566" customFormat="1"/>
    <row r="26247" spans="1:3" s="566" customFormat="1"/>
    <row r="26248" spans="1:3" s="566" customFormat="1"/>
    <row r="26249" spans="1:3" s="566" customFormat="1"/>
    <row r="26250" spans="1:3" s="566" customFormat="1"/>
    <row r="26251" spans="1:3" s="566" customFormat="1"/>
    <row r="26252" spans="1:3" s="566" customFormat="1"/>
    <row r="26253" spans="1:3" s="566" customFormat="1"/>
    <row r="26254" spans="1:3" s="566" customFormat="1"/>
    <row r="26255" spans="1:3" s="566" customFormat="1"/>
    <row r="26256" spans="1:3" s="566" customFormat="1"/>
    <row r="26257" spans="1:3" s="566" customFormat="1"/>
    <row r="26258" spans="1:3" s="566" customFormat="1"/>
    <row r="26259" spans="1:3" s="566" customFormat="1"/>
    <row r="26260" spans="1:3" s="566" customFormat="1"/>
    <row r="26261" spans="1:3" s="566" customFormat="1"/>
    <row r="26262" spans="1:3" s="566" customFormat="1"/>
    <row r="26263" spans="1:3" s="566" customFormat="1"/>
    <row r="26264" spans="1:3" s="566" customFormat="1"/>
    <row r="26265" spans="1:3" s="566" customFormat="1"/>
    <row r="26266" spans="1:3" s="566" customFormat="1"/>
    <row r="26267" spans="1:3" s="566" customFormat="1"/>
    <row r="26268" spans="1:3" s="566" customFormat="1"/>
    <row r="26269" spans="1:3" s="566" customFormat="1"/>
    <row r="26270" spans="1:3" s="566" customFormat="1"/>
    <row r="26271" spans="1:3" s="566" customFormat="1"/>
    <row r="26272" spans="1:3" s="566" customFormat="1"/>
    <row r="26273" spans="1:3" s="566" customFormat="1"/>
    <row r="26274" spans="1:3" s="566" customFormat="1"/>
    <row r="26275" spans="1:3" s="566" customFormat="1"/>
    <row r="26276" spans="1:3" s="566" customFormat="1"/>
    <row r="26277" spans="1:3" s="566" customFormat="1"/>
    <row r="26278" spans="1:3" s="566" customFormat="1"/>
    <row r="26279" spans="1:3" s="566" customFormat="1"/>
    <row r="26280" spans="1:3" s="566" customFormat="1"/>
    <row r="26281" spans="1:3" s="566" customFormat="1"/>
    <row r="26282" spans="1:3" s="566" customFormat="1"/>
    <row r="26283" spans="1:3" s="566" customFormat="1"/>
    <row r="26284" spans="1:3" s="566" customFormat="1"/>
    <row r="26285" spans="1:3" s="566" customFormat="1"/>
    <row r="26286" spans="1:3" s="566" customFormat="1"/>
    <row r="26287" spans="1:3" s="566" customFormat="1"/>
    <row r="26288" spans="1:3" s="566" customFormat="1"/>
    <row r="26289" spans="1:3" s="566" customFormat="1"/>
    <row r="26290" spans="1:3" s="566" customFormat="1"/>
    <row r="26291" spans="1:3" s="566" customFormat="1"/>
    <row r="26292" spans="1:3" s="566" customFormat="1"/>
    <row r="26293" spans="1:3" s="566" customFormat="1"/>
    <row r="26294" spans="1:3" s="566" customFormat="1"/>
    <row r="26295" spans="1:3" s="566" customFormat="1"/>
    <row r="26296" spans="1:3" s="566" customFormat="1"/>
    <row r="26297" spans="1:3" s="566" customFormat="1"/>
    <row r="26298" spans="1:3" s="566" customFormat="1"/>
    <row r="26299" spans="1:3" s="566" customFormat="1"/>
    <row r="26300" spans="1:3" s="566" customFormat="1"/>
    <row r="26301" spans="1:3" s="566" customFormat="1"/>
    <row r="26302" spans="1:3" s="566" customFormat="1"/>
    <row r="26303" spans="1:3" s="566" customFormat="1"/>
    <row r="26304" spans="1:3" s="566" customFormat="1"/>
    <row r="26305" spans="1:3" s="566" customFormat="1"/>
    <row r="26306" spans="1:3" s="566" customFormat="1"/>
    <row r="26307" spans="1:3" s="566" customFormat="1"/>
    <row r="26308" spans="1:3" s="566" customFormat="1"/>
    <row r="26309" spans="1:3" s="566" customFormat="1"/>
    <row r="26310" spans="1:3" s="566" customFormat="1"/>
    <row r="26311" spans="1:3" s="566" customFormat="1"/>
    <row r="26312" spans="1:3" s="566" customFormat="1"/>
    <row r="26313" spans="1:3" s="566" customFormat="1"/>
    <row r="26314" spans="1:3" s="566" customFormat="1"/>
    <row r="26315" spans="1:3" s="566" customFormat="1"/>
    <row r="26316" spans="1:3" s="566" customFormat="1"/>
    <row r="26317" spans="1:3" s="566" customFormat="1"/>
    <row r="26318" spans="1:3" s="566" customFormat="1"/>
    <row r="26319" spans="1:3" s="566" customFormat="1"/>
    <row r="26320" spans="1:3" s="566" customFormat="1"/>
    <row r="26321" spans="1:3" s="566" customFormat="1"/>
    <row r="26322" spans="1:3" s="566" customFormat="1"/>
    <row r="26323" spans="1:3" s="566" customFormat="1"/>
    <row r="26324" spans="1:3" s="566" customFormat="1"/>
    <row r="26325" spans="1:3" s="566" customFormat="1"/>
    <row r="26326" spans="1:3" s="566" customFormat="1"/>
    <row r="26327" spans="1:3" s="566" customFormat="1"/>
    <row r="26328" spans="1:3" s="566" customFormat="1"/>
    <row r="26329" spans="1:3" s="566" customFormat="1"/>
    <row r="26330" spans="1:3" s="566" customFormat="1"/>
    <row r="26331" spans="1:3" s="566" customFormat="1"/>
    <row r="26332" spans="1:3" s="566" customFormat="1"/>
    <row r="26333" spans="1:3" s="566" customFormat="1"/>
    <row r="26334" spans="1:3" s="566" customFormat="1"/>
    <row r="26335" spans="1:3" s="566" customFormat="1"/>
    <row r="26336" spans="1:3" s="566" customFormat="1"/>
    <row r="26337" spans="1:3" s="566" customFormat="1"/>
    <row r="26338" spans="1:3" s="566" customFormat="1"/>
    <row r="26339" spans="1:3" s="566" customFormat="1"/>
    <row r="26340" spans="1:3" s="566" customFormat="1"/>
    <row r="26341" spans="1:3" s="566" customFormat="1"/>
    <row r="26342" spans="1:3" s="566" customFormat="1"/>
    <row r="26343" spans="1:3" s="566" customFormat="1"/>
    <row r="26344" spans="1:3" s="566" customFormat="1"/>
    <row r="26345" spans="1:3" s="566" customFormat="1"/>
    <row r="26346" spans="1:3" s="566" customFormat="1"/>
    <row r="26347" spans="1:3" s="566" customFormat="1"/>
    <row r="26348" spans="1:3" s="566" customFormat="1"/>
    <row r="26349" spans="1:3" s="566" customFormat="1"/>
    <row r="26350" spans="1:3" s="566" customFormat="1"/>
    <row r="26351" spans="1:3" s="566" customFormat="1"/>
    <row r="26352" spans="1:3" s="566" customFormat="1"/>
    <row r="26353" spans="1:3" s="566" customFormat="1"/>
    <row r="26354" spans="1:3" s="566" customFormat="1"/>
    <row r="26355" spans="1:3" s="566" customFormat="1"/>
    <row r="26356" spans="1:3" s="566" customFormat="1"/>
    <row r="26357" spans="1:3" s="566" customFormat="1"/>
    <row r="26358" spans="1:3" s="566" customFormat="1"/>
    <row r="26359" spans="1:3" s="566" customFormat="1"/>
    <row r="26360" spans="1:3" s="566" customFormat="1"/>
    <row r="26361" spans="1:3" s="566" customFormat="1"/>
    <row r="26362" spans="1:3" s="566" customFormat="1"/>
    <row r="26363" spans="1:3" s="566" customFormat="1"/>
    <row r="26364" spans="1:3" s="566" customFormat="1"/>
    <row r="26365" spans="1:3" s="566" customFormat="1"/>
    <row r="26366" spans="1:3" s="566" customFormat="1"/>
    <row r="26367" spans="1:3" s="566" customFormat="1"/>
    <row r="26368" spans="1:3" s="566" customFormat="1"/>
    <row r="26369" spans="1:3" s="566" customFormat="1"/>
    <row r="26370" spans="1:3" s="566" customFormat="1"/>
    <row r="26371" spans="1:3" s="566" customFormat="1"/>
    <row r="26372" spans="1:3" s="566" customFormat="1"/>
    <row r="26373" spans="1:3" s="566" customFormat="1"/>
    <row r="26374" spans="1:3" s="566" customFormat="1"/>
    <row r="26375" spans="1:3" s="566" customFormat="1"/>
    <row r="26376" spans="1:3" s="566" customFormat="1"/>
    <row r="26377" spans="1:3" s="566" customFormat="1"/>
    <row r="26378" spans="1:3" s="566" customFormat="1"/>
    <row r="26379" spans="1:3" s="566" customFormat="1"/>
    <row r="26380" spans="1:3" s="566" customFormat="1"/>
    <row r="26381" spans="1:3" s="566" customFormat="1"/>
    <row r="26382" spans="1:3" s="566" customFormat="1"/>
    <row r="26383" spans="1:3" s="566" customFormat="1"/>
    <row r="26384" spans="1:3" s="566" customFormat="1"/>
    <row r="26385" spans="1:3" s="566" customFormat="1"/>
    <row r="26386" spans="1:3" s="566" customFormat="1"/>
    <row r="26387" spans="1:3" s="566" customFormat="1"/>
    <row r="26388" spans="1:3" s="566" customFormat="1"/>
    <row r="26389" spans="1:3" s="566" customFormat="1"/>
    <row r="26390" spans="1:3" s="566" customFormat="1"/>
    <row r="26391" spans="1:3" s="566" customFormat="1"/>
    <row r="26392" spans="1:3" s="566" customFormat="1"/>
    <row r="26393" spans="1:3" s="566" customFormat="1"/>
    <row r="26394" spans="1:3" s="566" customFormat="1"/>
    <row r="26395" spans="1:3" s="566" customFormat="1"/>
    <row r="26396" spans="1:3" s="566" customFormat="1"/>
    <row r="26397" spans="1:3" s="566" customFormat="1"/>
    <row r="26398" spans="1:3" s="566" customFormat="1"/>
    <row r="26399" spans="1:3" s="566" customFormat="1"/>
    <row r="26400" spans="1:3" s="566" customFormat="1"/>
    <row r="26401" spans="1:3" s="566" customFormat="1"/>
    <row r="26402" spans="1:3" s="566" customFormat="1"/>
    <row r="26403" spans="1:3" s="566" customFormat="1"/>
    <row r="26404" spans="1:3" s="566" customFormat="1"/>
    <row r="26405" spans="1:3" s="566" customFormat="1"/>
    <row r="26406" spans="1:3" s="566" customFormat="1"/>
    <row r="26407" spans="1:3" s="566" customFormat="1"/>
    <row r="26408" spans="1:3" s="566" customFormat="1"/>
    <row r="26409" spans="1:3" s="566" customFormat="1"/>
    <row r="26410" spans="1:3" s="566" customFormat="1"/>
    <row r="26411" spans="1:3" s="566" customFormat="1"/>
    <row r="26412" spans="1:3" s="566" customFormat="1"/>
    <row r="26413" spans="1:3" s="566" customFormat="1"/>
    <row r="26414" spans="1:3" s="566" customFormat="1"/>
    <row r="26415" spans="1:3" s="566" customFormat="1"/>
    <row r="26416" spans="1:3" s="566" customFormat="1"/>
    <row r="26417" spans="1:3" s="566" customFormat="1"/>
    <row r="26418" spans="1:3" s="566" customFormat="1"/>
    <row r="26419" spans="1:3" s="566" customFormat="1"/>
    <row r="26420" spans="1:3" s="566" customFormat="1"/>
    <row r="26421" spans="1:3" s="566" customFormat="1"/>
    <row r="26422" spans="1:3" s="566" customFormat="1"/>
    <row r="26423" spans="1:3" s="566" customFormat="1"/>
    <row r="26424" spans="1:3" s="566" customFormat="1"/>
    <row r="26425" spans="1:3" s="566" customFormat="1"/>
    <row r="26426" spans="1:3" s="566" customFormat="1"/>
    <row r="26427" spans="1:3" s="566" customFormat="1"/>
    <row r="26428" spans="1:3" s="566" customFormat="1"/>
    <row r="26429" spans="1:3" s="566" customFormat="1"/>
    <row r="26430" spans="1:3" s="566" customFormat="1"/>
    <row r="26431" spans="1:3" s="566" customFormat="1"/>
    <row r="26432" spans="1:3" s="566" customFormat="1"/>
    <row r="26433" spans="1:3" s="566" customFormat="1"/>
    <row r="26434" spans="1:3" s="566" customFormat="1"/>
    <row r="26435" spans="1:3" s="566" customFormat="1"/>
    <row r="26436" spans="1:3" s="566" customFormat="1"/>
    <row r="26437" spans="1:3" s="566" customFormat="1"/>
    <row r="26438" spans="1:3" s="566" customFormat="1"/>
    <row r="26439" spans="1:3" s="566" customFormat="1"/>
    <row r="26440" spans="1:3" s="566" customFormat="1"/>
    <row r="26441" spans="1:3" s="566" customFormat="1"/>
    <row r="26442" spans="1:3" s="566" customFormat="1"/>
    <row r="26443" spans="1:3" s="566" customFormat="1"/>
    <row r="26444" spans="1:3" s="566" customFormat="1"/>
    <row r="26445" spans="1:3" s="566" customFormat="1"/>
    <row r="26446" spans="1:3" s="566" customFormat="1"/>
    <row r="26447" spans="1:3" s="566" customFormat="1"/>
    <row r="26448" spans="1:3" s="566" customFormat="1"/>
    <row r="26449" spans="1:3" s="566" customFormat="1"/>
    <row r="26450" spans="1:3" s="566" customFormat="1"/>
    <row r="26451" spans="1:3" s="566" customFormat="1"/>
    <row r="26452" spans="1:3" s="566" customFormat="1"/>
    <row r="26453" spans="1:3" s="566" customFormat="1"/>
    <row r="26454" spans="1:3" s="566" customFormat="1"/>
    <row r="26455" spans="1:3" s="566" customFormat="1"/>
    <row r="26456" spans="1:3" s="566" customFormat="1"/>
    <row r="26457" spans="1:3" s="566" customFormat="1"/>
    <row r="26458" spans="1:3" s="566" customFormat="1"/>
    <row r="26459" spans="1:3" s="566" customFormat="1"/>
    <row r="26460" spans="1:3" s="566" customFormat="1"/>
    <row r="26461" spans="1:3" s="566" customFormat="1"/>
    <row r="26462" spans="1:3" s="566" customFormat="1"/>
    <row r="26463" spans="1:3" s="566" customFormat="1"/>
    <row r="26464" spans="1:3" s="566" customFormat="1"/>
    <row r="26465" spans="1:3" s="566" customFormat="1"/>
    <row r="26466" spans="1:3" s="566" customFormat="1"/>
    <row r="26467" spans="1:3" s="566" customFormat="1"/>
    <row r="26468" spans="1:3" s="566" customFormat="1"/>
    <row r="26469" spans="1:3" s="566" customFormat="1"/>
    <row r="26470" spans="1:3" s="566" customFormat="1"/>
    <row r="26471" spans="1:3" s="566" customFormat="1"/>
    <row r="26472" spans="1:3" s="566" customFormat="1"/>
    <row r="26473" spans="1:3" s="566" customFormat="1"/>
    <row r="26474" spans="1:3" s="566" customFormat="1"/>
    <row r="26475" spans="1:3" s="566" customFormat="1"/>
    <row r="26476" spans="1:3" s="566" customFormat="1"/>
    <row r="26477" spans="1:3" s="566" customFormat="1"/>
    <row r="26478" spans="1:3" s="566" customFormat="1"/>
    <row r="26479" spans="1:3" s="566" customFormat="1"/>
    <row r="26480" spans="1:3" s="566" customFormat="1"/>
    <row r="26481" spans="1:3" s="566" customFormat="1"/>
    <row r="26482" spans="1:3" s="566" customFormat="1"/>
    <row r="26483" spans="1:3" s="566" customFormat="1"/>
    <row r="26484" spans="1:3" s="566" customFormat="1"/>
    <row r="26485" spans="1:3" s="566" customFormat="1"/>
    <row r="26486" spans="1:3" s="566" customFormat="1"/>
    <row r="26487" spans="1:3" s="566" customFormat="1"/>
    <row r="26488" spans="1:3" s="566" customFormat="1"/>
    <row r="26489" spans="1:3" s="566" customFormat="1"/>
    <row r="26490" spans="1:3" s="566" customFormat="1"/>
    <row r="26491" spans="1:3" s="566" customFormat="1"/>
    <row r="26492" spans="1:3" s="566" customFormat="1"/>
    <row r="26493" spans="1:3" s="566" customFormat="1"/>
    <row r="26494" spans="1:3" s="566" customFormat="1"/>
    <row r="26495" spans="1:3" s="566" customFormat="1"/>
    <row r="26496" spans="1:3" s="566" customFormat="1"/>
    <row r="26497" spans="1:3" s="566" customFormat="1"/>
    <row r="26498" spans="1:3" s="566" customFormat="1"/>
    <row r="26499" spans="1:3" s="566" customFormat="1"/>
    <row r="26500" spans="1:3" s="566" customFormat="1"/>
    <row r="26501" spans="1:3" s="566" customFormat="1"/>
    <row r="26502" spans="1:3" s="566" customFormat="1"/>
    <row r="26503" spans="1:3" s="566" customFormat="1"/>
    <row r="26504" spans="1:3" s="566" customFormat="1"/>
    <row r="26505" spans="1:3" s="566" customFormat="1"/>
    <row r="26506" spans="1:3" s="566" customFormat="1"/>
    <row r="26507" spans="1:3" s="566" customFormat="1"/>
    <row r="26508" spans="1:3" s="566" customFormat="1"/>
    <row r="26509" spans="1:3" s="566" customFormat="1"/>
    <row r="26510" spans="1:3" s="566" customFormat="1"/>
    <row r="26511" spans="1:3" s="566" customFormat="1"/>
    <row r="26512" spans="1:3" s="566" customFormat="1"/>
    <row r="26513" spans="1:3" s="566" customFormat="1"/>
    <row r="26514" spans="1:3" s="566" customFormat="1"/>
    <row r="26515" spans="1:3" s="566" customFormat="1"/>
    <row r="26516" spans="1:3" s="566" customFormat="1"/>
    <row r="26517" spans="1:3" s="566" customFormat="1"/>
    <row r="26518" spans="1:3" s="566" customFormat="1"/>
    <row r="26519" spans="1:3" s="566" customFormat="1"/>
    <row r="26520" spans="1:3" s="566" customFormat="1"/>
    <row r="26521" spans="1:3" s="566" customFormat="1"/>
    <row r="26522" spans="1:3" s="566" customFormat="1"/>
    <row r="26523" spans="1:3" s="566" customFormat="1"/>
    <row r="26524" spans="1:3" s="566" customFormat="1"/>
    <row r="26525" spans="1:3" s="566" customFormat="1"/>
    <row r="26526" spans="1:3" s="566" customFormat="1"/>
    <row r="26527" spans="1:3" s="566" customFormat="1"/>
    <row r="26528" spans="1:3" s="566" customFormat="1"/>
    <row r="26529" spans="1:3" s="566" customFormat="1"/>
    <row r="26530" spans="1:3" s="566" customFormat="1"/>
    <row r="26531" spans="1:3" s="566" customFormat="1"/>
    <row r="26532" spans="1:3" s="566" customFormat="1"/>
    <row r="26533" spans="1:3" s="566" customFormat="1"/>
    <row r="26534" spans="1:3" s="566" customFormat="1"/>
    <row r="26535" spans="1:3" s="566" customFormat="1"/>
    <row r="26536" spans="1:3" s="566" customFormat="1"/>
    <row r="26537" spans="1:3" s="566" customFormat="1"/>
    <row r="26538" spans="1:3" s="566" customFormat="1"/>
    <row r="26539" spans="1:3" s="566" customFormat="1"/>
    <row r="26540" spans="1:3" s="566" customFormat="1"/>
    <row r="26541" spans="1:3" s="566" customFormat="1"/>
    <row r="26542" spans="1:3" s="566" customFormat="1"/>
    <row r="26543" spans="1:3" s="566" customFormat="1"/>
    <row r="26544" spans="1:3" s="566" customFormat="1"/>
    <row r="26545" spans="1:3" s="566" customFormat="1"/>
    <row r="26546" spans="1:3" s="566" customFormat="1"/>
    <row r="26547" spans="1:3" s="566" customFormat="1"/>
    <row r="26548" spans="1:3" s="566" customFormat="1"/>
    <row r="26549" spans="1:3" s="566" customFormat="1"/>
    <row r="26550" spans="1:3" s="566" customFormat="1"/>
    <row r="26551" spans="1:3" s="566" customFormat="1"/>
    <row r="26552" spans="1:3" s="566" customFormat="1"/>
    <row r="26553" spans="1:3" s="566" customFormat="1"/>
    <row r="26554" spans="1:3" s="566" customFormat="1"/>
    <row r="26555" spans="1:3" s="566" customFormat="1"/>
    <row r="26556" spans="1:3" s="566" customFormat="1"/>
    <row r="26557" spans="1:3" s="566" customFormat="1"/>
    <row r="26558" spans="1:3" s="566" customFormat="1"/>
    <row r="26559" spans="1:3" s="566" customFormat="1"/>
    <row r="26560" spans="1:3" s="566" customFormat="1"/>
    <row r="26561" spans="1:3" s="566" customFormat="1"/>
    <row r="26562" spans="1:3" s="566" customFormat="1"/>
    <row r="26563" spans="1:3" s="566" customFormat="1"/>
    <row r="26564" spans="1:3" s="566" customFormat="1"/>
    <row r="26565" spans="1:3" s="566" customFormat="1"/>
    <row r="26566" spans="1:3" s="566" customFormat="1"/>
    <row r="26567" spans="1:3" s="566" customFormat="1"/>
    <row r="26568" spans="1:3" s="566" customFormat="1"/>
    <row r="26569" spans="1:3" s="566" customFormat="1"/>
    <row r="26570" spans="1:3" s="566" customFormat="1"/>
    <row r="26571" spans="1:3" s="566" customFormat="1"/>
    <row r="26572" spans="1:3" s="566" customFormat="1"/>
    <row r="26573" spans="1:3" s="566" customFormat="1"/>
    <row r="26574" spans="1:3" s="566" customFormat="1"/>
    <row r="26575" spans="1:3" s="566" customFormat="1"/>
    <row r="26576" spans="1:3" s="566" customFormat="1"/>
    <row r="26577" spans="1:3" s="566" customFormat="1"/>
    <row r="26578" spans="1:3" s="566" customFormat="1"/>
    <row r="26579" spans="1:3" s="566" customFormat="1"/>
    <row r="26580" spans="1:3" s="566" customFormat="1"/>
    <row r="26581" spans="1:3" s="566" customFormat="1"/>
    <row r="26582" spans="1:3" s="566" customFormat="1"/>
    <row r="26583" spans="1:3" s="566" customFormat="1"/>
    <row r="26584" spans="1:3" s="566" customFormat="1"/>
    <row r="26585" spans="1:3" s="566" customFormat="1"/>
    <row r="26586" spans="1:3" s="566" customFormat="1"/>
    <row r="26587" spans="1:3" s="566" customFormat="1"/>
    <row r="26588" spans="1:3" s="566" customFormat="1"/>
    <row r="26589" spans="1:3" s="566" customFormat="1"/>
    <row r="26590" spans="1:3" s="566" customFormat="1"/>
    <row r="26591" spans="1:3" s="566" customFormat="1"/>
    <row r="26592" spans="1:3" s="566" customFormat="1"/>
    <row r="26593" spans="1:3" s="566" customFormat="1"/>
    <row r="26594" spans="1:3" s="566" customFormat="1"/>
    <row r="26595" spans="1:3" s="566" customFormat="1"/>
    <row r="26596" spans="1:3" s="566" customFormat="1"/>
    <row r="26597" spans="1:3" s="566" customFormat="1"/>
    <row r="26598" spans="1:3" s="566" customFormat="1"/>
    <row r="26599" spans="1:3" s="566" customFormat="1"/>
    <row r="26600" spans="1:3" s="566" customFormat="1"/>
    <row r="26601" spans="1:3" s="566" customFormat="1"/>
    <row r="26602" spans="1:3" s="566" customFormat="1"/>
    <row r="26603" spans="1:3" s="566" customFormat="1"/>
    <row r="26604" spans="1:3" s="566" customFormat="1"/>
    <row r="26605" spans="1:3" s="566" customFormat="1"/>
    <row r="26606" spans="1:3" s="566" customFormat="1"/>
    <row r="26607" spans="1:3" s="566" customFormat="1"/>
    <row r="26608" spans="1:3" s="566" customFormat="1"/>
    <row r="26609" spans="1:3" s="566" customFormat="1"/>
    <row r="26610" spans="1:3" s="566" customFormat="1"/>
    <row r="26611" spans="1:3" s="566" customFormat="1"/>
    <row r="26612" spans="1:3" s="566" customFormat="1"/>
    <row r="26613" spans="1:3" s="566" customFormat="1"/>
    <row r="26614" spans="1:3" s="566" customFormat="1"/>
    <row r="26615" spans="1:3" s="566" customFormat="1"/>
    <row r="26616" spans="1:3" s="566" customFormat="1"/>
    <row r="26617" spans="1:3" s="566" customFormat="1"/>
    <row r="26618" spans="1:3" s="566" customFormat="1"/>
    <row r="26619" spans="1:3" s="566" customFormat="1"/>
    <row r="26620" spans="1:3" s="566" customFormat="1"/>
    <row r="26621" spans="1:3" s="566" customFormat="1"/>
    <row r="26622" spans="1:3" s="566" customFormat="1"/>
    <row r="26623" spans="1:3" s="566" customFormat="1"/>
    <row r="26624" spans="1:3" s="566" customFormat="1"/>
    <row r="26625" spans="1:3" s="566" customFormat="1"/>
    <row r="26626" spans="1:3" s="566" customFormat="1"/>
    <row r="26627" spans="1:3" s="566" customFormat="1"/>
    <row r="26628" spans="1:3" s="566" customFormat="1"/>
    <row r="26629" spans="1:3" s="566" customFormat="1"/>
    <row r="26630" spans="1:3" s="566" customFormat="1"/>
    <row r="26631" spans="1:3" s="566" customFormat="1"/>
    <row r="26632" spans="1:3" s="566" customFormat="1"/>
    <row r="26633" spans="1:3" s="566" customFormat="1"/>
    <row r="26634" spans="1:3" s="566" customFormat="1"/>
    <row r="26635" spans="1:3" s="566" customFormat="1"/>
    <row r="26636" spans="1:3" s="566" customFormat="1"/>
    <row r="26637" spans="1:3" s="566" customFormat="1"/>
    <row r="26638" spans="1:3" s="566" customFormat="1"/>
    <row r="26639" spans="1:3" s="566" customFormat="1"/>
    <row r="26640" spans="1:3" s="566" customFormat="1"/>
    <row r="26641" spans="1:3" s="566" customFormat="1"/>
    <row r="26642" spans="1:3" s="566" customFormat="1"/>
    <row r="26643" spans="1:3" s="566" customFormat="1"/>
    <row r="26644" spans="1:3" s="566" customFormat="1"/>
    <row r="26645" spans="1:3" s="566" customFormat="1"/>
    <row r="26646" spans="1:3" s="566" customFormat="1"/>
    <row r="26647" spans="1:3" s="566" customFormat="1"/>
    <row r="26648" spans="1:3" s="566" customFormat="1"/>
    <row r="26649" spans="1:3" s="566" customFormat="1"/>
    <row r="26650" spans="1:3" s="566" customFormat="1"/>
    <row r="26651" spans="1:3" s="566" customFormat="1"/>
    <row r="26652" spans="1:3" s="566" customFormat="1"/>
    <row r="26653" spans="1:3" s="566" customFormat="1"/>
    <row r="26654" spans="1:3" s="566" customFormat="1"/>
    <row r="26655" spans="1:3" s="566" customFormat="1"/>
    <row r="26656" spans="1:3" s="566" customFormat="1"/>
    <row r="26657" spans="1:3" s="566" customFormat="1"/>
    <row r="26658" spans="1:3" s="566" customFormat="1"/>
    <row r="26659" spans="1:3" s="566" customFormat="1"/>
    <row r="26660" spans="1:3" s="566" customFormat="1"/>
    <row r="26661" spans="1:3" s="566" customFormat="1"/>
    <row r="26662" spans="1:3" s="566" customFormat="1"/>
    <row r="26663" spans="1:3" s="566" customFormat="1"/>
    <row r="26664" spans="1:3" s="566" customFormat="1"/>
    <row r="26665" spans="1:3" s="566" customFormat="1"/>
    <row r="26666" spans="1:3" s="566" customFormat="1"/>
    <row r="26667" spans="1:3" s="566" customFormat="1"/>
    <row r="26668" spans="1:3" s="566" customFormat="1"/>
    <row r="26669" spans="1:3" s="566" customFormat="1"/>
    <row r="26670" spans="1:3" s="566" customFormat="1"/>
    <row r="26671" spans="1:3" s="566" customFormat="1"/>
    <row r="26672" spans="1:3" s="566" customFormat="1"/>
    <row r="26673" spans="1:3" s="566" customFormat="1"/>
    <row r="26674" spans="1:3" s="566" customFormat="1"/>
    <row r="26675" spans="1:3" s="566" customFormat="1"/>
    <row r="26676" spans="1:3" s="566" customFormat="1"/>
    <row r="26677" spans="1:3" s="566" customFormat="1"/>
    <row r="26678" spans="1:3" s="566" customFormat="1"/>
    <row r="26679" spans="1:3" s="566" customFormat="1"/>
    <row r="26680" spans="1:3" s="566" customFormat="1"/>
    <row r="26681" spans="1:3" s="566" customFormat="1"/>
    <row r="26682" spans="1:3" s="566" customFormat="1"/>
    <row r="26683" spans="1:3" s="566" customFormat="1"/>
    <row r="26684" spans="1:3" s="566" customFormat="1"/>
    <row r="26685" spans="1:3" s="566" customFormat="1"/>
    <row r="26686" spans="1:3" s="566" customFormat="1"/>
    <row r="26687" spans="1:3" s="566" customFormat="1"/>
    <row r="26688" spans="1:3" s="566" customFormat="1"/>
    <row r="26689" spans="1:3" s="566" customFormat="1"/>
    <row r="26690" spans="1:3" s="566" customFormat="1"/>
    <row r="26691" spans="1:3" s="566" customFormat="1"/>
    <row r="26692" spans="1:3" s="566" customFormat="1"/>
    <row r="26693" spans="1:3" s="566" customFormat="1"/>
    <row r="26694" spans="1:3" s="566" customFormat="1"/>
    <row r="26695" spans="1:3" s="566" customFormat="1"/>
    <row r="26696" spans="1:3" s="566" customFormat="1"/>
    <row r="26697" spans="1:3" s="566" customFormat="1"/>
    <row r="26698" spans="1:3" s="566" customFormat="1"/>
    <row r="26699" spans="1:3" s="566" customFormat="1"/>
    <row r="26700" spans="1:3" s="566" customFormat="1"/>
    <row r="26701" spans="1:3" s="566" customFormat="1"/>
    <row r="26702" spans="1:3" s="566" customFormat="1"/>
    <row r="26703" spans="1:3" s="566" customFormat="1"/>
    <row r="26704" spans="1:3" s="566" customFormat="1"/>
    <row r="26705" spans="1:3" s="566" customFormat="1"/>
    <row r="26706" spans="1:3" s="566" customFormat="1"/>
    <row r="26707" spans="1:3" s="566" customFormat="1"/>
    <row r="26708" spans="1:3" s="566" customFormat="1"/>
    <row r="26709" spans="1:3" s="566" customFormat="1"/>
    <row r="26710" spans="1:3" s="566" customFormat="1"/>
    <row r="26711" spans="1:3" s="566" customFormat="1"/>
    <row r="26712" spans="1:3" s="566" customFormat="1"/>
    <row r="26713" spans="1:3" s="566" customFormat="1"/>
    <row r="26714" spans="1:3" s="566" customFormat="1"/>
    <row r="26715" spans="1:3" s="566" customFormat="1"/>
    <row r="26716" spans="1:3" s="566" customFormat="1"/>
    <row r="26717" spans="1:3" s="566" customFormat="1"/>
    <row r="26718" spans="1:3" s="566" customFormat="1"/>
    <row r="26719" spans="1:3" s="566" customFormat="1"/>
    <row r="26720" spans="1:3" s="566" customFormat="1"/>
    <row r="26721" spans="1:3" s="566" customFormat="1"/>
    <row r="26722" spans="1:3" s="566" customFormat="1"/>
    <row r="26723" spans="1:3" s="566" customFormat="1"/>
    <row r="26724" spans="1:3" s="566" customFormat="1"/>
    <row r="26725" spans="1:3" s="566" customFormat="1"/>
    <row r="26726" spans="1:3" s="566" customFormat="1"/>
    <row r="26727" spans="1:3" s="566" customFormat="1"/>
    <row r="26728" spans="1:3" s="566" customFormat="1"/>
    <row r="26729" spans="1:3" s="566" customFormat="1"/>
    <row r="26730" spans="1:3" s="566" customFormat="1"/>
    <row r="26731" spans="1:3" s="566" customFormat="1"/>
    <row r="26732" spans="1:3" s="566" customFormat="1"/>
    <row r="26733" spans="1:3" s="566" customFormat="1"/>
    <row r="26734" spans="1:3" s="566" customFormat="1"/>
    <row r="26735" spans="1:3" s="566" customFormat="1"/>
    <row r="26736" spans="1:3" s="566" customFormat="1"/>
    <row r="26737" spans="1:3" s="566" customFormat="1"/>
    <row r="26738" spans="1:3" s="566" customFormat="1"/>
    <row r="26739" spans="1:3" s="566" customFormat="1"/>
    <row r="26740" spans="1:3" s="566" customFormat="1"/>
    <row r="26741" spans="1:3" s="566" customFormat="1"/>
    <row r="26742" spans="1:3" s="566" customFormat="1"/>
    <row r="26743" spans="1:3" s="566" customFormat="1"/>
    <row r="26744" spans="1:3" s="566" customFormat="1"/>
    <row r="26745" spans="1:3" s="566" customFormat="1"/>
    <row r="26746" spans="1:3" s="566" customFormat="1"/>
    <row r="26747" spans="1:3" s="566" customFormat="1"/>
    <row r="26748" spans="1:3" s="566" customFormat="1"/>
    <row r="26749" spans="1:3" s="566" customFormat="1"/>
    <row r="26750" spans="1:3" s="566" customFormat="1"/>
    <row r="26751" spans="1:3" s="566" customFormat="1"/>
    <row r="26752" spans="1:3" s="566" customFormat="1"/>
    <row r="26753" spans="1:3" s="566" customFormat="1"/>
    <row r="26754" spans="1:3" s="566" customFormat="1"/>
    <row r="26755" spans="1:3" s="566" customFormat="1"/>
    <row r="26756" spans="1:3" s="566" customFormat="1"/>
    <row r="26757" spans="1:3" s="566" customFormat="1"/>
    <row r="26758" spans="1:3" s="566" customFormat="1"/>
    <row r="26759" spans="1:3" s="566" customFormat="1"/>
    <row r="26760" spans="1:3" s="566" customFormat="1"/>
    <row r="26761" spans="1:3" s="566" customFormat="1"/>
    <row r="26762" spans="1:3" s="566" customFormat="1"/>
    <row r="26763" spans="1:3" s="566" customFormat="1"/>
    <row r="26764" spans="1:3" s="566" customFormat="1"/>
    <row r="26765" spans="1:3" s="566" customFormat="1"/>
    <row r="26766" spans="1:3" s="566" customFormat="1"/>
    <row r="26767" spans="1:3" s="566" customFormat="1"/>
    <row r="26768" spans="1:3" s="566" customFormat="1"/>
    <row r="26769" spans="1:3" s="566" customFormat="1"/>
    <row r="26770" spans="1:3" s="566" customFormat="1"/>
    <row r="26771" spans="1:3" s="566" customFormat="1"/>
    <row r="26772" spans="1:3" s="566" customFormat="1"/>
    <row r="26773" spans="1:3" s="566" customFormat="1"/>
    <row r="26774" spans="1:3" s="566" customFormat="1"/>
    <row r="26775" spans="1:3" s="566" customFormat="1"/>
    <row r="26776" spans="1:3" s="566" customFormat="1"/>
    <row r="26777" spans="1:3" s="566" customFormat="1"/>
    <row r="26778" spans="1:3" s="566" customFormat="1"/>
    <row r="26779" spans="1:3" s="566" customFormat="1"/>
    <row r="26780" spans="1:3" s="566" customFormat="1"/>
    <row r="26781" spans="1:3" s="566" customFormat="1"/>
    <row r="26782" spans="1:3" s="566" customFormat="1"/>
    <row r="26783" spans="1:3" s="566" customFormat="1"/>
    <row r="26784" spans="1:3" s="566" customFormat="1"/>
    <row r="26785" spans="1:3" s="566" customFormat="1"/>
    <row r="26786" spans="1:3" s="566" customFormat="1"/>
    <row r="26787" spans="1:3" s="566" customFormat="1"/>
    <row r="26788" spans="1:3" s="566" customFormat="1"/>
    <row r="26789" spans="1:3" s="566" customFormat="1"/>
    <row r="26790" spans="1:3" s="566" customFormat="1"/>
    <row r="26791" spans="1:3" s="566" customFormat="1"/>
    <row r="26792" spans="1:3" s="566" customFormat="1"/>
    <row r="26793" spans="1:3" s="566" customFormat="1"/>
    <row r="26794" spans="1:3" s="566" customFormat="1"/>
    <row r="26795" spans="1:3" s="566" customFormat="1"/>
    <row r="26796" spans="1:3" s="566" customFormat="1"/>
    <row r="26797" spans="1:3" s="566" customFormat="1"/>
    <row r="26798" spans="1:3" s="566" customFormat="1"/>
    <row r="26799" spans="1:3" s="566" customFormat="1"/>
    <row r="26800" spans="1:3" s="566" customFormat="1"/>
    <row r="26801" spans="1:3" s="566" customFormat="1"/>
    <row r="26802" spans="1:3" s="566" customFormat="1"/>
    <row r="26803" spans="1:3" s="566" customFormat="1"/>
    <row r="26804" spans="1:3" s="566" customFormat="1"/>
    <row r="26805" spans="1:3" s="566" customFormat="1"/>
    <row r="26806" spans="1:3" s="566" customFormat="1"/>
    <row r="26807" spans="1:3" s="566" customFormat="1"/>
    <row r="26808" spans="1:3" s="566" customFormat="1"/>
    <row r="26809" spans="1:3" s="566" customFormat="1"/>
    <row r="26810" spans="1:3" s="566" customFormat="1"/>
    <row r="26811" spans="1:3" s="566" customFormat="1"/>
    <row r="26812" spans="1:3" s="566" customFormat="1"/>
    <row r="26813" spans="1:3" s="566" customFormat="1"/>
    <row r="26814" spans="1:3" s="566" customFormat="1"/>
    <row r="26815" spans="1:3" s="566" customFormat="1"/>
    <row r="26816" spans="1:3" s="566" customFormat="1"/>
    <row r="26817" spans="1:3" s="566" customFormat="1"/>
    <row r="26818" spans="1:3" s="566" customFormat="1"/>
    <row r="26819" spans="1:3" s="566" customFormat="1"/>
    <row r="26820" spans="1:3" s="566" customFormat="1"/>
    <row r="26821" spans="1:3" s="566" customFormat="1"/>
    <row r="26822" spans="1:3" s="566" customFormat="1"/>
    <row r="26823" spans="1:3" s="566" customFormat="1"/>
    <row r="26824" spans="1:3" s="566" customFormat="1"/>
    <row r="26825" spans="1:3" s="566" customFormat="1"/>
    <row r="26826" spans="1:3" s="566" customFormat="1"/>
    <row r="26827" spans="1:3" s="566" customFormat="1"/>
    <row r="26828" spans="1:3" s="566" customFormat="1"/>
    <row r="26829" spans="1:3" s="566" customFormat="1"/>
    <row r="26830" spans="1:3" s="566" customFormat="1"/>
    <row r="26831" spans="1:3" s="566" customFormat="1"/>
    <row r="26832" spans="1:3" s="566" customFormat="1"/>
    <row r="26833" spans="1:3" s="566" customFormat="1"/>
    <row r="26834" spans="1:3" s="566" customFormat="1"/>
    <row r="26835" spans="1:3" s="566" customFormat="1"/>
    <row r="26836" spans="1:3" s="566" customFormat="1"/>
    <row r="26837" spans="1:3" s="566" customFormat="1"/>
    <row r="26838" spans="1:3" s="566" customFormat="1"/>
    <row r="26839" spans="1:3" s="566" customFormat="1"/>
    <row r="26840" spans="1:3" s="566" customFormat="1"/>
    <row r="26841" spans="1:3" s="566" customFormat="1"/>
    <row r="26842" spans="1:3" s="566" customFormat="1"/>
    <row r="26843" spans="1:3" s="566" customFormat="1"/>
    <row r="26844" spans="1:3" s="566" customFormat="1"/>
    <row r="26845" spans="1:3" s="566" customFormat="1"/>
    <row r="26846" spans="1:3" s="566" customFormat="1"/>
    <row r="26847" spans="1:3" s="566" customFormat="1"/>
    <row r="26848" spans="1:3" s="566" customFormat="1"/>
    <row r="26849" spans="1:3" s="566" customFormat="1"/>
    <row r="26850" spans="1:3" s="566" customFormat="1"/>
    <row r="26851" spans="1:3" s="566" customFormat="1"/>
    <row r="26852" spans="1:3" s="566" customFormat="1"/>
    <row r="26853" spans="1:3" s="566" customFormat="1"/>
    <row r="26854" spans="1:3" s="566" customFormat="1"/>
    <row r="26855" spans="1:3" s="566" customFormat="1"/>
    <row r="26856" spans="1:3" s="566" customFormat="1"/>
    <row r="26857" spans="1:3" s="566" customFormat="1"/>
    <row r="26858" spans="1:3" s="566" customFormat="1"/>
    <row r="26859" spans="1:3" s="566" customFormat="1"/>
    <row r="26860" spans="1:3" s="566" customFormat="1"/>
    <row r="26861" spans="1:3" s="566" customFormat="1"/>
    <row r="26862" spans="1:3" s="566" customFormat="1"/>
    <row r="26863" spans="1:3" s="566" customFormat="1"/>
    <row r="26864" spans="1:3" s="566" customFormat="1"/>
    <row r="26865" spans="1:3" s="566" customFormat="1"/>
    <row r="26866" spans="1:3" s="566" customFormat="1"/>
    <row r="26867" spans="1:3" s="566" customFormat="1"/>
    <row r="26868" spans="1:3" s="566" customFormat="1"/>
    <row r="26869" spans="1:3" s="566" customFormat="1"/>
    <row r="26870" spans="1:3" s="566" customFormat="1"/>
    <row r="26871" spans="1:3" s="566" customFormat="1"/>
    <row r="26872" spans="1:3" s="566" customFormat="1"/>
    <row r="26873" spans="1:3" s="566" customFormat="1"/>
    <row r="26874" spans="1:3" s="566" customFormat="1"/>
    <row r="26875" spans="1:3" s="566" customFormat="1"/>
    <row r="26876" spans="1:3" s="566" customFormat="1"/>
    <row r="26877" spans="1:3" s="566" customFormat="1"/>
    <row r="26878" spans="1:3" s="566" customFormat="1"/>
    <row r="26879" spans="1:3" s="566" customFormat="1"/>
    <row r="26880" spans="1:3" s="566" customFormat="1"/>
    <row r="26881" spans="1:3" s="566" customFormat="1"/>
    <row r="26882" spans="1:3" s="566" customFormat="1"/>
    <row r="26883" spans="1:3" s="566" customFormat="1"/>
    <row r="26884" spans="1:3" s="566" customFormat="1"/>
    <row r="26885" spans="1:3" s="566" customFormat="1"/>
    <row r="26886" spans="1:3" s="566" customFormat="1"/>
    <row r="26887" spans="1:3" s="566" customFormat="1"/>
    <row r="26888" spans="1:3" s="566" customFormat="1"/>
    <row r="26889" spans="1:3" s="566" customFormat="1"/>
    <row r="26890" spans="1:3" s="566" customFormat="1"/>
    <row r="26891" spans="1:3" s="566" customFormat="1"/>
    <row r="26892" spans="1:3" s="566" customFormat="1"/>
    <row r="26893" spans="1:3" s="566" customFormat="1"/>
    <row r="26894" spans="1:3" s="566" customFormat="1"/>
    <row r="26895" spans="1:3" s="566" customFormat="1"/>
    <row r="26896" spans="1:3" s="566" customFormat="1"/>
    <row r="26897" spans="1:3" s="566" customFormat="1"/>
    <row r="26898" spans="1:3" s="566" customFormat="1"/>
    <row r="26899" spans="1:3" s="566" customFormat="1"/>
    <row r="26900" spans="1:3" s="566" customFormat="1"/>
    <row r="26901" spans="1:3" s="566" customFormat="1"/>
    <row r="26902" spans="1:3" s="566" customFormat="1"/>
    <row r="26903" spans="1:3" s="566" customFormat="1"/>
    <row r="26904" spans="1:3" s="566" customFormat="1"/>
    <row r="26905" spans="1:3" s="566" customFormat="1"/>
    <row r="26906" spans="1:3" s="566" customFormat="1"/>
    <row r="26907" spans="1:3" s="566" customFormat="1"/>
    <row r="26908" spans="1:3" s="566" customFormat="1"/>
    <row r="26909" spans="1:3" s="566" customFormat="1"/>
    <row r="26910" spans="1:3" s="566" customFormat="1"/>
    <row r="26911" spans="1:3" s="566" customFormat="1"/>
    <row r="26912" spans="1:3" s="566" customFormat="1"/>
    <row r="26913" spans="1:3" s="566" customFormat="1"/>
    <row r="26914" spans="1:3" s="566" customFormat="1"/>
    <row r="26915" spans="1:3" s="566" customFormat="1"/>
    <row r="26916" spans="1:3" s="566" customFormat="1"/>
    <row r="26917" spans="1:3" s="566" customFormat="1"/>
    <row r="26918" spans="1:3" s="566" customFormat="1"/>
    <row r="26919" spans="1:3" s="566" customFormat="1"/>
    <row r="26920" spans="1:3" s="566" customFormat="1"/>
    <row r="26921" spans="1:3" s="566" customFormat="1"/>
    <row r="26922" spans="1:3" s="566" customFormat="1"/>
    <row r="26923" spans="1:3" s="566" customFormat="1"/>
    <row r="26924" spans="1:3" s="566" customFormat="1"/>
    <row r="26925" spans="1:3" s="566" customFormat="1"/>
    <row r="26926" spans="1:3" s="566" customFormat="1"/>
    <row r="26927" spans="1:3" s="566" customFormat="1"/>
    <row r="26928" spans="1:3" s="566" customFormat="1"/>
    <row r="26929" spans="1:3" s="566" customFormat="1"/>
    <row r="26930" spans="1:3" s="566" customFormat="1"/>
    <row r="26931" spans="1:3" s="566" customFormat="1"/>
    <row r="26932" spans="1:3" s="566" customFormat="1"/>
    <row r="26933" spans="1:3" s="566" customFormat="1"/>
    <row r="26934" spans="1:3" s="566" customFormat="1"/>
    <row r="26935" spans="1:3" s="566" customFormat="1"/>
    <row r="26936" spans="1:3" s="566" customFormat="1"/>
    <row r="26937" spans="1:3" s="566" customFormat="1"/>
    <row r="26938" spans="1:3" s="566" customFormat="1"/>
    <row r="26939" spans="1:3" s="566" customFormat="1"/>
    <row r="26940" spans="1:3" s="566" customFormat="1"/>
    <row r="26941" spans="1:3" s="566" customFormat="1"/>
    <row r="26942" spans="1:3" s="566" customFormat="1"/>
    <row r="26943" spans="1:3" s="566" customFormat="1"/>
    <row r="26944" spans="1:3" s="566" customFormat="1"/>
    <row r="26945" spans="1:3" s="566" customFormat="1"/>
    <row r="26946" spans="1:3" s="566" customFormat="1"/>
    <row r="26947" spans="1:3" s="566" customFormat="1"/>
    <row r="26948" spans="1:3" s="566" customFormat="1"/>
    <row r="26949" spans="1:3" s="566" customFormat="1"/>
    <row r="26950" spans="1:3" s="566" customFormat="1"/>
    <row r="26951" spans="1:3" s="566" customFormat="1"/>
    <row r="26952" spans="1:3" s="566" customFormat="1"/>
    <row r="26953" spans="1:3" s="566" customFormat="1"/>
    <row r="26954" spans="1:3" s="566" customFormat="1"/>
    <row r="26955" spans="1:3" s="566" customFormat="1"/>
    <row r="26956" spans="1:3" s="566" customFormat="1"/>
    <row r="26957" spans="1:3" s="566" customFormat="1"/>
    <row r="26958" spans="1:3" s="566" customFormat="1"/>
    <row r="26959" spans="1:3" s="566" customFormat="1"/>
    <row r="26960" spans="1:3" s="566" customFormat="1"/>
    <row r="26961" spans="1:3" s="566" customFormat="1"/>
    <row r="26962" spans="1:3" s="566" customFormat="1"/>
    <row r="26963" spans="1:3" s="566" customFormat="1"/>
    <row r="26964" spans="1:3" s="566" customFormat="1"/>
    <row r="26965" spans="1:3" s="566" customFormat="1"/>
    <row r="26966" spans="1:3" s="566" customFormat="1"/>
    <row r="26967" spans="1:3" s="566" customFormat="1"/>
    <row r="26968" spans="1:3" s="566" customFormat="1"/>
    <row r="26969" spans="1:3" s="566" customFormat="1"/>
    <row r="26970" spans="1:3" s="566" customFormat="1"/>
    <row r="26971" spans="1:3" s="566" customFormat="1"/>
    <row r="26972" spans="1:3" s="566" customFormat="1"/>
    <row r="26973" spans="1:3" s="566" customFormat="1"/>
    <row r="26974" spans="1:3" s="566" customFormat="1"/>
    <row r="26975" spans="1:3" s="566" customFormat="1"/>
    <row r="26976" spans="1:3" s="566" customFormat="1"/>
    <row r="26977" spans="1:3" s="566" customFormat="1"/>
    <row r="26978" spans="1:3" s="566" customFormat="1"/>
    <row r="26979" spans="1:3" s="566" customFormat="1"/>
    <row r="26980" spans="1:3" s="566" customFormat="1"/>
    <row r="26981" spans="1:3" s="566" customFormat="1"/>
    <row r="26982" spans="1:3" s="566" customFormat="1"/>
    <row r="26983" spans="1:3" s="566" customFormat="1"/>
    <row r="26984" spans="1:3" s="566" customFormat="1"/>
    <row r="26985" spans="1:3" s="566" customFormat="1"/>
    <row r="26986" spans="1:3" s="566" customFormat="1"/>
    <row r="26987" spans="1:3" s="566" customFormat="1"/>
    <row r="26988" spans="1:3" s="566" customFormat="1"/>
    <row r="26989" spans="1:3" s="566" customFormat="1"/>
    <row r="26990" spans="1:3" s="566" customFormat="1"/>
    <row r="26991" spans="1:3" s="566" customFormat="1"/>
    <row r="26992" spans="1:3" s="566" customFormat="1"/>
    <row r="26993" spans="1:3" s="566" customFormat="1"/>
    <row r="26994" spans="1:3" s="566" customFormat="1"/>
    <row r="26995" spans="1:3" s="566" customFormat="1"/>
    <row r="26996" spans="1:3" s="566" customFormat="1"/>
    <row r="26997" spans="1:3" s="566" customFormat="1"/>
    <row r="26998" spans="1:3" s="566" customFormat="1"/>
    <row r="26999" spans="1:3" s="566" customFormat="1"/>
    <row r="27000" spans="1:3" s="566" customFormat="1"/>
    <row r="27001" spans="1:3" s="566" customFormat="1"/>
    <row r="27002" spans="1:3" s="566" customFormat="1"/>
    <row r="27003" spans="1:3" s="566" customFormat="1"/>
    <row r="27004" spans="1:3" s="566" customFormat="1"/>
    <row r="27005" spans="1:3" s="566" customFormat="1"/>
    <row r="27006" spans="1:3" s="566" customFormat="1"/>
    <row r="27007" spans="1:3" s="566" customFormat="1"/>
    <row r="27008" spans="1:3" s="566" customFormat="1"/>
    <row r="27009" spans="1:3" s="566" customFormat="1"/>
    <row r="27010" spans="1:3" s="566" customFormat="1"/>
    <row r="27011" spans="1:3" s="566" customFormat="1"/>
    <row r="27012" spans="1:3" s="566" customFormat="1"/>
    <row r="27013" spans="1:3" s="566" customFormat="1"/>
    <row r="27014" spans="1:3" s="566" customFormat="1"/>
    <row r="27015" spans="1:3" s="566" customFormat="1"/>
    <row r="27016" spans="1:3" s="566" customFormat="1"/>
    <row r="27017" spans="1:3" s="566" customFormat="1"/>
    <row r="27018" spans="1:3" s="566" customFormat="1"/>
    <row r="27019" spans="1:3" s="566" customFormat="1"/>
    <row r="27020" spans="1:3" s="566" customFormat="1"/>
    <row r="27021" spans="1:3" s="566" customFormat="1"/>
    <row r="27022" spans="1:3" s="566" customFormat="1"/>
    <row r="27023" spans="1:3" s="566" customFormat="1"/>
    <row r="27024" spans="1:3" s="566" customFormat="1"/>
    <row r="27025" spans="1:3" s="566" customFormat="1"/>
    <row r="27026" spans="1:3" s="566" customFormat="1"/>
    <row r="27027" spans="1:3" s="566" customFormat="1"/>
    <row r="27028" spans="1:3" s="566" customFormat="1"/>
    <row r="27029" spans="1:3" s="566" customFormat="1"/>
    <row r="27030" spans="1:3" s="566" customFormat="1"/>
    <row r="27031" spans="1:3" s="566" customFormat="1"/>
    <row r="27032" spans="1:3" s="566" customFormat="1"/>
    <row r="27033" spans="1:3" s="566" customFormat="1"/>
    <row r="27034" spans="1:3" s="566" customFormat="1"/>
    <row r="27035" spans="1:3" s="566" customFormat="1"/>
    <row r="27036" spans="1:3" s="566" customFormat="1"/>
    <row r="27037" spans="1:3" s="566" customFormat="1"/>
    <row r="27038" spans="1:3" s="566" customFormat="1"/>
    <row r="27039" spans="1:3" s="566" customFormat="1"/>
    <row r="27040" spans="1:3" s="566" customFormat="1"/>
    <row r="27041" spans="1:3" s="566" customFormat="1"/>
    <row r="27042" spans="1:3" s="566" customFormat="1"/>
    <row r="27043" spans="1:3" s="566" customFormat="1"/>
    <row r="27044" spans="1:3" s="566" customFormat="1"/>
    <row r="27045" spans="1:3" s="566" customFormat="1"/>
    <row r="27046" spans="1:3" s="566" customFormat="1"/>
    <row r="27047" spans="1:3" s="566" customFormat="1"/>
    <row r="27048" spans="1:3" s="566" customFormat="1"/>
    <row r="27049" spans="1:3" s="566" customFormat="1"/>
    <row r="27050" spans="1:3" s="566" customFormat="1"/>
    <row r="27051" spans="1:3" s="566" customFormat="1"/>
    <row r="27052" spans="1:3" s="566" customFormat="1"/>
    <row r="27053" spans="1:3" s="566" customFormat="1"/>
    <row r="27054" spans="1:3" s="566" customFormat="1"/>
    <row r="27055" spans="1:3" s="566" customFormat="1"/>
    <row r="27056" spans="1:3" s="566" customFormat="1"/>
    <row r="27057" spans="1:3" s="566" customFormat="1"/>
    <row r="27058" spans="1:3" s="566" customFormat="1"/>
    <row r="27059" spans="1:3" s="566" customFormat="1"/>
    <row r="27060" spans="1:3" s="566" customFormat="1"/>
    <row r="27061" spans="1:3" s="566" customFormat="1"/>
    <row r="27062" spans="1:3" s="566" customFormat="1"/>
    <row r="27063" spans="1:3" s="566" customFormat="1"/>
    <row r="27064" spans="1:3" s="566" customFormat="1"/>
    <row r="27065" spans="1:3" s="566" customFormat="1"/>
    <row r="27066" spans="1:3" s="566" customFormat="1"/>
    <row r="27067" spans="1:3" s="566" customFormat="1"/>
    <row r="27068" spans="1:3" s="566" customFormat="1"/>
    <row r="27069" spans="1:3" s="566" customFormat="1"/>
    <row r="27070" spans="1:3" s="566" customFormat="1"/>
    <row r="27071" spans="1:3" s="566" customFormat="1"/>
    <row r="27072" spans="1:3" s="566" customFormat="1"/>
    <row r="27073" spans="1:3" s="566" customFormat="1"/>
    <row r="27074" spans="1:3" s="566" customFormat="1"/>
    <row r="27075" spans="1:3" s="566" customFormat="1"/>
    <row r="27076" spans="1:3" s="566" customFormat="1"/>
    <row r="27077" spans="1:3" s="566" customFormat="1"/>
    <row r="27078" spans="1:3" s="566" customFormat="1"/>
    <row r="27079" spans="1:3" s="566" customFormat="1"/>
    <row r="27080" spans="1:3" s="566" customFormat="1"/>
    <row r="27081" spans="1:3" s="566" customFormat="1"/>
    <row r="27082" spans="1:3" s="566" customFormat="1"/>
    <row r="27083" spans="1:3" s="566" customFormat="1"/>
    <row r="27084" spans="1:3" s="566" customFormat="1"/>
    <row r="27085" spans="1:3" s="566" customFormat="1"/>
    <row r="27086" spans="1:3" s="566" customFormat="1"/>
    <row r="27087" spans="1:3" s="566" customFormat="1"/>
    <row r="27088" spans="1:3" s="566" customFormat="1"/>
    <row r="27089" spans="1:3" s="566" customFormat="1"/>
    <row r="27090" spans="1:3" s="566" customFormat="1"/>
    <row r="27091" spans="1:3" s="566" customFormat="1"/>
    <row r="27092" spans="1:3" s="566" customFormat="1"/>
    <row r="27093" spans="1:3" s="566" customFormat="1"/>
    <row r="27094" spans="1:3" s="566" customFormat="1"/>
    <row r="27095" spans="1:3" s="566" customFormat="1"/>
    <row r="27096" spans="1:3" s="566" customFormat="1"/>
    <row r="27097" spans="1:3" s="566" customFormat="1"/>
    <row r="27098" spans="1:3" s="566" customFormat="1"/>
    <row r="27099" spans="1:3" s="566" customFormat="1"/>
    <row r="27100" spans="1:3" s="566" customFormat="1"/>
    <row r="27101" spans="1:3" s="566" customFormat="1"/>
    <row r="27102" spans="1:3" s="566" customFormat="1"/>
    <row r="27103" spans="1:3" s="566" customFormat="1"/>
    <row r="27104" spans="1:3" s="566" customFormat="1"/>
    <row r="27105" spans="1:3" s="566" customFormat="1"/>
    <row r="27106" spans="1:3" s="566" customFormat="1"/>
    <row r="27107" spans="1:3" s="566" customFormat="1"/>
    <row r="27108" spans="1:3" s="566" customFormat="1"/>
    <row r="27109" spans="1:3" s="566" customFormat="1"/>
    <row r="27110" spans="1:3" s="566" customFormat="1"/>
    <row r="27111" spans="1:3" s="566" customFormat="1"/>
    <row r="27112" spans="1:3" s="566" customFormat="1"/>
    <row r="27113" spans="1:3" s="566" customFormat="1"/>
    <row r="27114" spans="1:3" s="566" customFormat="1"/>
    <row r="27115" spans="1:3" s="566" customFormat="1"/>
    <row r="27116" spans="1:3" s="566" customFormat="1"/>
    <row r="27117" spans="1:3" s="566" customFormat="1"/>
    <row r="27118" spans="1:3" s="566" customFormat="1"/>
    <row r="27119" spans="1:3" s="566" customFormat="1"/>
    <row r="27120" spans="1:3" s="566" customFormat="1"/>
    <row r="27121" spans="1:3" s="566" customFormat="1"/>
    <row r="27122" spans="1:3" s="566" customFormat="1"/>
    <row r="27123" spans="1:3" s="566" customFormat="1"/>
    <row r="27124" spans="1:3" s="566" customFormat="1"/>
    <row r="27125" spans="1:3" s="566" customFormat="1"/>
    <row r="27126" spans="1:3" s="566" customFormat="1"/>
    <row r="27127" spans="1:3" s="566" customFormat="1"/>
    <row r="27128" spans="1:3" s="566" customFormat="1"/>
    <row r="27129" spans="1:3" s="566" customFormat="1"/>
    <row r="27130" spans="1:3" s="566" customFormat="1"/>
    <row r="27131" spans="1:3" s="566" customFormat="1"/>
    <row r="27132" spans="1:3" s="566" customFormat="1"/>
    <row r="27133" spans="1:3" s="566" customFormat="1"/>
    <row r="27134" spans="1:3" s="566" customFormat="1"/>
    <row r="27135" spans="1:3" s="566" customFormat="1"/>
    <row r="27136" spans="1:3" s="566" customFormat="1"/>
    <row r="27137" spans="1:3" s="566" customFormat="1"/>
    <row r="27138" spans="1:3" s="566" customFormat="1"/>
    <row r="27139" spans="1:3" s="566" customFormat="1"/>
    <row r="27140" spans="1:3" s="566" customFormat="1"/>
    <row r="27141" spans="1:3" s="566" customFormat="1"/>
    <row r="27142" spans="1:3" s="566" customFormat="1"/>
    <row r="27143" spans="1:3" s="566" customFormat="1"/>
    <row r="27144" spans="1:3" s="566" customFormat="1"/>
    <row r="27145" spans="1:3" s="566" customFormat="1"/>
    <row r="27146" spans="1:3" s="566" customFormat="1"/>
    <row r="27147" spans="1:3" s="566" customFormat="1"/>
    <row r="27148" spans="1:3" s="566" customFormat="1"/>
    <row r="27149" spans="1:3" s="566" customFormat="1"/>
    <row r="27150" spans="1:3" s="566" customFormat="1"/>
    <row r="27151" spans="1:3" s="566" customFormat="1"/>
    <row r="27152" spans="1:3" s="566" customFormat="1"/>
    <row r="27153" spans="1:3" s="566" customFormat="1"/>
    <row r="27154" spans="1:3" s="566" customFormat="1"/>
    <row r="27155" spans="1:3" s="566" customFormat="1"/>
    <row r="27156" spans="1:3" s="566" customFormat="1"/>
    <row r="27157" spans="1:3" s="566" customFormat="1"/>
    <row r="27158" spans="1:3" s="566" customFormat="1"/>
    <row r="27159" spans="1:3" s="566" customFormat="1"/>
    <row r="27160" spans="1:3" s="566" customFormat="1"/>
    <row r="27161" spans="1:3" s="566" customFormat="1"/>
    <row r="27162" spans="1:3" s="566" customFormat="1"/>
    <row r="27163" spans="1:3" s="566" customFormat="1"/>
    <row r="27164" spans="1:3" s="566" customFormat="1"/>
    <row r="27165" spans="1:3" s="566" customFormat="1"/>
    <row r="27166" spans="1:3" s="566" customFormat="1"/>
    <row r="27167" spans="1:3" s="566" customFormat="1"/>
    <row r="27168" spans="1:3" s="566" customFormat="1"/>
    <row r="27169" spans="1:3" s="566" customFormat="1"/>
    <row r="27170" spans="1:3" s="566" customFormat="1"/>
    <row r="27171" spans="1:3" s="566" customFormat="1"/>
    <row r="27172" spans="1:3" s="566" customFormat="1"/>
    <row r="27173" spans="1:3" s="566" customFormat="1"/>
    <row r="27174" spans="1:3" s="566" customFormat="1"/>
    <row r="27175" spans="1:3" s="566" customFormat="1"/>
    <row r="27176" spans="1:3" s="566" customFormat="1"/>
    <row r="27177" spans="1:3" s="566" customFormat="1"/>
    <row r="27178" spans="1:3" s="566" customFormat="1"/>
    <row r="27179" spans="1:3" s="566" customFormat="1"/>
    <row r="27180" spans="1:3" s="566" customFormat="1"/>
    <row r="27181" spans="1:3" s="566" customFormat="1"/>
    <row r="27182" spans="1:3" s="566" customFormat="1"/>
    <row r="27183" spans="1:3" s="566" customFormat="1"/>
    <row r="27184" spans="1:3" s="566" customFormat="1"/>
    <row r="27185" spans="1:3" s="566" customFormat="1"/>
    <row r="27186" spans="1:3" s="566" customFormat="1"/>
    <row r="27187" spans="1:3" s="566" customFormat="1"/>
    <row r="27188" spans="1:3" s="566" customFormat="1"/>
    <row r="27189" spans="1:3" s="566" customFormat="1"/>
    <row r="27190" spans="1:3" s="566" customFormat="1"/>
    <row r="27191" spans="1:3" s="566" customFormat="1"/>
    <row r="27192" spans="1:3" s="566" customFormat="1"/>
    <row r="27193" spans="1:3" s="566" customFormat="1"/>
    <row r="27194" spans="1:3" s="566" customFormat="1"/>
    <row r="27195" spans="1:3" s="566" customFormat="1"/>
    <row r="27196" spans="1:3" s="566" customFormat="1"/>
    <row r="27197" spans="1:3" s="566" customFormat="1"/>
    <row r="27198" spans="1:3" s="566" customFormat="1"/>
    <row r="27199" spans="1:3" s="566" customFormat="1"/>
    <row r="27200" spans="1:3" s="566" customFormat="1"/>
    <row r="27201" spans="1:3" s="566" customFormat="1"/>
    <row r="27202" spans="1:3" s="566" customFormat="1"/>
    <row r="27203" spans="1:3" s="566" customFormat="1"/>
    <row r="27204" spans="1:3" s="566" customFormat="1"/>
    <row r="27205" spans="1:3" s="566" customFormat="1"/>
    <row r="27206" spans="1:3" s="566" customFormat="1"/>
    <row r="27207" spans="1:3" s="566" customFormat="1"/>
    <row r="27208" spans="1:3" s="566" customFormat="1"/>
    <row r="27209" spans="1:3" s="566" customFormat="1"/>
    <row r="27210" spans="1:3" s="566" customFormat="1"/>
    <row r="27211" spans="1:3" s="566" customFormat="1"/>
    <row r="27212" spans="1:3" s="566" customFormat="1"/>
    <row r="27213" spans="1:3" s="566" customFormat="1"/>
    <row r="27214" spans="1:3" s="566" customFormat="1"/>
    <row r="27215" spans="1:3" s="566" customFormat="1"/>
    <row r="27216" spans="1:3" s="566" customFormat="1"/>
    <row r="27217" spans="1:3" s="566" customFormat="1"/>
    <row r="27218" spans="1:3" s="566" customFormat="1"/>
    <row r="27219" spans="1:3" s="566" customFormat="1"/>
    <row r="27220" spans="1:3" s="566" customFormat="1"/>
    <row r="27221" spans="1:3" s="566" customFormat="1"/>
    <row r="27222" spans="1:3" s="566" customFormat="1"/>
    <row r="27223" spans="1:3" s="566" customFormat="1"/>
    <row r="27224" spans="1:3" s="566" customFormat="1"/>
    <row r="27225" spans="1:3" s="566" customFormat="1"/>
    <row r="27226" spans="1:3" s="566" customFormat="1"/>
    <row r="27227" spans="1:3" s="566" customFormat="1"/>
    <row r="27228" spans="1:3" s="566" customFormat="1"/>
    <row r="27229" spans="1:3" s="566" customFormat="1"/>
    <row r="27230" spans="1:3" s="566" customFormat="1"/>
    <row r="27231" spans="1:3" s="566" customFormat="1"/>
    <row r="27232" spans="1:3" s="566" customFormat="1"/>
    <row r="27233" spans="1:3" s="566" customFormat="1"/>
    <row r="27234" spans="1:3" s="566" customFormat="1"/>
    <row r="27235" spans="1:3" s="566" customFormat="1"/>
    <row r="27236" spans="1:3" s="566" customFormat="1"/>
    <row r="27237" spans="1:3" s="566" customFormat="1"/>
    <row r="27238" spans="1:3" s="566" customFormat="1"/>
    <row r="27239" spans="1:3" s="566" customFormat="1"/>
    <row r="27240" spans="1:3" s="566" customFormat="1"/>
    <row r="27241" spans="1:3" s="566" customFormat="1"/>
    <row r="27242" spans="1:3" s="566" customFormat="1"/>
    <row r="27243" spans="1:3" s="566" customFormat="1"/>
    <row r="27244" spans="1:3" s="566" customFormat="1"/>
    <row r="27245" spans="1:3" s="566" customFormat="1"/>
    <row r="27246" spans="1:3" s="566" customFormat="1"/>
    <row r="27247" spans="1:3" s="566" customFormat="1"/>
    <row r="27248" spans="1:3" s="566" customFormat="1"/>
    <row r="27249" spans="1:3" s="566" customFormat="1"/>
    <row r="27250" spans="1:3" s="566" customFormat="1"/>
    <row r="27251" spans="1:3" s="566" customFormat="1"/>
    <row r="27252" spans="1:3" s="566" customFormat="1"/>
    <row r="27253" spans="1:3" s="566" customFormat="1"/>
    <row r="27254" spans="1:3" s="566" customFormat="1"/>
    <row r="27255" spans="1:3" s="566" customFormat="1"/>
    <row r="27256" spans="1:3" s="566" customFormat="1"/>
    <row r="27257" spans="1:3" s="566" customFormat="1"/>
    <row r="27258" spans="1:3" s="566" customFormat="1"/>
    <row r="27259" spans="1:3" s="566" customFormat="1"/>
    <row r="27260" spans="1:3" s="566" customFormat="1"/>
    <row r="27261" spans="1:3" s="566" customFormat="1"/>
    <row r="27262" spans="1:3" s="566" customFormat="1"/>
    <row r="27263" spans="1:3" s="566" customFormat="1"/>
    <row r="27264" spans="1:3" s="566" customFormat="1"/>
    <row r="27265" spans="1:3" s="566" customFormat="1"/>
    <row r="27266" spans="1:3" s="566" customFormat="1"/>
    <row r="27267" spans="1:3" s="566" customFormat="1"/>
    <row r="27268" spans="1:3" s="566" customFormat="1"/>
    <row r="27269" spans="1:3" s="566" customFormat="1"/>
    <row r="27270" spans="1:3" s="566" customFormat="1"/>
    <row r="27271" spans="1:3" s="566" customFormat="1"/>
    <row r="27272" spans="1:3" s="566" customFormat="1"/>
    <row r="27273" spans="1:3" s="566" customFormat="1"/>
    <row r="27274" spans="1:3" s="566" customFormat="1"/>
    <row r="27275" spans="1:3" s="566" customFormat="1"/>
    <row r="27276" spans="1:3" s="566" customFormat="1"/>
    <row r="27277" spans="1:3" s="566" customFormat="1"/>
    <row r="27278" spans="1:3" s="566" customFormat="1"/>
    <row r="27279" spans="1:3" s="566" customFormat="1"/>
    <row r="27280" spans="1:3" s="566" customFormat="1"/>
    <row r="27281" spans="1:3" s="566" customFormat="1"/>
    <row r="27282" spans="1:3" s="566" customFormat="1"/>
    <row r="27283" spans="1:3" s="566" customFormat="1"/>
    <row r="27284" spans="1:3" s="566" customFormat="1"/>
    <row r="27285" spans="1:3" s="566" customFormat="1"/>
    <row r="27286" spans="1:3" s="566" customFormat="1"/>
    <row r="27287" spans="1:3" s="566" customFormat="1"/>
    <row r="27288" spans="1:3" s="566" customFormat="1"/>
    <row r="27289" spans="1:3" s="566" customFormat="1"/>
    <row r="27290" spans="1:3" s="566" customFormat="1"/>
    <row r="27291" spans="1:3" s="566" customFormat="1"/>
    <row r="27292" spans="1:3" s="566" customFormat="1"/>
    <row r="27293" spans="1:3" s="566" customFormat="1"/>
    <row r="27294" spans="1:3" s="566" customFormat="1"/>
    <row r="27295" spans="1:3" s="566" customFormat="1"/>
    <row r="27296" spans="1:3" s="566" customFormat="1"/>
    <row r="27297" spans="1:3" s="566" customFormat="1"/>
    <row r="27298" spans="1:3" s="566" customFormat="1"/>
    <row r="27299" spans="1:3" s="566" customFormat="1"/>
    <row r="27300" spans="1:3" s="566" customFormat="1"/>
    <row r="27301" spans="1:3" s="566" customFormat="1"/>
    <row r="27302" spans="1:3" s="566" customFormat="1"/>
    <row r="27303" spans="1:3" s="566" customFormat="1"/>
    <row r="27304" spans="1:3" s="566" customFormat="1"/>
    <row r="27305" spans="1:3" s="566" customFormat="1"/>
    <row r="27306" spans="1:3" s="566" customFormat="1"/>
    <row r="27307" spans="1:3" s="566" customFormat="1"/>
    <row r="27308" spans="1:3" s="566" customFormat="1"/>
    <row r="27309" spans="1:3" s="566" customFormat="1"/>
    <row r="27310" spans="1:3" s="566" customFormat="1"/>
    <row r="27311" spans="1:3" s="566" customFormat="1"/>
    <row r="27312" spans="1:3" s="566" customFormat="1"/>
    <row r="27313" spans="1:3" s="566" customFormat="1"/>
    <row r="27314" spans="1:3" s="566" customFormat="1"/>
    <row r="27315" spans="1:3" s="566" customFormat="1"/>
    <row r="27316" spans="1:3" s="566" customFormat="1"/>
    <row r="27317" spans="1:3" s="566" customFormat="1"/>
    <row r="27318" spans="1:3" s="566" customFormat="1"/>
    <row r="27319" spans="1:3" s="566" customFormat="1"/>
    <row r="27320" spans="1:3" s="566" customFormat="1"/>
    <row r="27321" spans="1:3" s="566" customFormat="1"/>
    <row r="27322" spans="1:3" s="566" customFormat="1"/>
    <row r="27323" spans="1:3" s="566" customFormat="1"/>
    <row r="27324" spans="1:3" s="566" customFormat="1"/>
    <row r="27325" spans="1:3" s="566" customFormat="1"/>
    <row r="27326" spans="1:3" s="566" customFormat="1"/>
    <row r="27327" spans="1:3" s="566" customFormat="1"/>
    <row r="27328" spans="1:3" s="566" customFormat="1"/>
    <row r="27329" spans="1:3" s="566" customFormat="1"/>
    <row r="27330" spans="1:3" s="566" customFormat="1"/>
    <row r="27331" spans="1:3" s="566" customFormat="1"/>
    <row r="27332" spans="1:3" s="566" customFormat="1"/>
    <row r="27333" spans="1:3" s="566" customFormat="1"/>
    <row r="27334" spans="1:3" s="566" customFormat="1"/>
    <row r="27335" spans="1:3" s="566" customFormat="1"/>
    <row r="27336" spans="1:3" s="566" customFormat="1"/>
    <row r="27337" spans="1:3" s="566" customFormat="1"/>
    <row r="27338" spans="1:3" s="566" customFormat="1"/>
    <row r="27339" spans="1:3" s="566" customFormat="1"/>
    <row r="27340" spans="1:3" s="566" customFormat="1"/>
    <row r="27341" spans="1:3" s="566" customFormat="1"/>
    <row r="27342" spans="1:3" s="566" customFormat="1"/>
    <row r="27343" spans="1:3" s="566" customFormat="1"/>
    <row r="27344" spans="1:3" s="566" customFormat="1"/>
    <row r="27345" spans="1:3" s="566" customFormat="1"/>
    <row r="27346" spans="1:3" s="566" customFormat="1"/>
    <row r="27347" spans="1:3" s="566" customFormat="1"/>
    <row r="27348" spans="1:3" s="566" customFormat="1"/>
    <row r="27349" spans="1:3" s="566" customFormat="1"/>
    <row r="27350" spans="1:3" s="566" customFormat="1"/>
    <row r="27351" spans="1:3" s="566" customFormat="1"/>
    <row r="27352" spans="1:3" s="566" customFormat="1"/>
    <row r="27353" spans="1:3" s="566" customFormat="1"/>
    <row r="27354" spans="1:3" s="566" customFormat="1"/>
    <row r="27355" spans="1:3" s="566" customFormat="1"/>
    <row r="27356" spans="1:3" s="566" customFormat="1"/>
    <row r="27357" spans="1:3" s="566" customFormat="1"/>
    <row r="27358" spans="1:3" s="566" customFormat="1"/>
    <row r="27359" spans="1:3" s="566" customFormat="1"/>
    <row r="27360" spans="1:3" s="566" customFormat="1"/>
    <row r="27361" spans="1:3" s="566" customFormat="1"/>
    <row r="27362" spans="1:3" s="566" customFormat="1"/>
    <row r="27363" spans="1:3" s="566" customFormat="1"/>
    <row r="27364" spans="1:3" s="566" customFormat="1"/>
    <row r="27365" spans="1:3" s="566" customFormat="1"/>
    <row r="27366" spans="1:3" s="566" customFormat="1"/>
    <row r="27367" spans="1:3" s="566" customFormat="1"/>
    <row r="27368" spans="1:3" s="566" customFormat="1"/>
    <row r="27369" spans="1:3" s="566" customFormat="1"/>
    <row r="27370" spans="1:3" s="566" customFormat="1"/>
    <row r="27371" spans="1:3" s="566" customFormat="1"/>
    <row r="27372" spans="1:3" s="566" customFormat="1"/>
    <row r="27373" spans="1:3" s="566" customFormat="1"/>
    <row r="27374" spans="1:3" s="566" customFormat="1"/>
    <row r="27375" spans="1:3" s="566" customFormat="1"/>
    <row r="27376" spans="1:3" s="566" customFormat="1"/>
    <row r="27377" spans="1:3" s="566" customFormat="1"/>
    <row r="27378" spans="1:3" s="566" customFormat="1"/>
    <row r="27379" spans="1:3" s="566" customFormat="1"/>
    <row r="27380" spans="1:3" s="566" customFormat="1"/>
    <row r="27381" spans="1:3" s="566" customFormat="1"/>
    <row r="27382" spans="1:3" s="566" customFormat="1"/>
    <row r="27383" spans="1:3" s="566" customFormat="1"/>
    <row r="27384" spans="1:3" s="566" customFormat="1"/>
    <row r="27385" spans="1:3" s="566" customFormat="1"/>
    <row r="27386" spans="1:3" s="566" customFormat="1"/>
    <row r="27387" spans="1:3" s="566" customFormat="1"/>
    <row r="27388" spans="1:3" s="566" customFormat="1"/>
    <row r="27389" spans="1:3" s="566" customFormat="1"/>
    <row r="27390" spans="1:3" s="566" customFormat="1"/>
    <row r="27391" spans="1:3" s="566" customFormat="1"/>
    <row r="27392" spans="1:3" s="566" customFormat="1"/>
    <row r="27393" spans="1:3" s="566" customFormat="1"/>
    <row r="27394" spans="1:3" s="566" customFormat="1"/>
    <row r="27395" spans="1:3" s="566" customFormat="1"/>
    <row r="27396" spans="1:3" s="566" customFormat="1"/>
    <row r="27397" spans="1:3" s="566" customFormat="1"/>
    <row r="27398" spans="1:3" s="566" customFormat="1"/>
    <row r="27399" spans="1:3" s="566" customFormat="1"/>
    <row r="27400" spans="1:3" s="566" customFormat="1"/>
    <row r="27401" spans="1:3" s="566" customFormat="1"/>
    <row r="27402" spans="1:3" s="566" customFormat="1"/>
    <row r="27403" spans="1:3" s="566" customFormat="1"/>
    <row r="27404" spans="1:3" s="566" customFormat="1"/>
    <row r="27405" spans="1:3" s="566" customFormat="1"/>
    <row r="27406" spans="1:3" s="566" customFormat="1"/>
    <row r="27407" spans="1:3" s="566" customFormat="1"/>
    <row r="27408" spans="1:3" s="566" customFormat="1"/>
    <row r="27409" spans="1:3" s="566" customFormat="1"/>
    <row r="27410" spans="1:3" s="566" customFormat="1"/>
    <row r="27411" spans="1:3" s="566" customFormat="1"/>
    <row r="27412" spans="1:3" s="566" customFormat="1"/>
    <row r="27413" spans="1:3" s="566" customFormat="1"/>
    <row r="27414" spans="1:3" s="566" customFormat="1"/>
    <row r="27415" spans="1:3" s="566" customFormat="1"/>
    <row r="27416" spans="1:3" s="566" customFormat="1"/>
    <row r="27417" spans="1:3" s="566" customFormat="1"/>
    <row r="27418" spans="1:3" s="566" customFormat="1"/>
    <row r="27419" spans="1:3" s="566" customFormat="1"/>
    <row r="27420" spans="1:3" s="566" customFormat="1"/>
    <row r="27421" spans="1:3" s="566" customFormat="1"/>
    <row r="27422" spans="1:3" s="566" customFormat="1"/>
    <row r="27423" spans="1:3" s="566" customFormat="1"/>
    <row r="27424" spans="1:3" s="566" customFormat="1"/>
    <row r="27425" spans="1:3" s="566" customFormat="1"/>
    <row r="27426" spans="1:3" s="566" customFormat="1"/>
    <row r="27427" spans="1:3" s="566" customFormat="1"/>
    <row r="27428" spans="1:3" s="566" customFormat="1"/>
    <row r="27429" spans="1:3" s="566" customFormat="1"/>
    <row r="27430" spans="1:3" s="566" customFormat="1"/>
    <row r="27431" spans="1:3" s="566" customFormat="1"/>
    <row r="27432" spans="1:3" s="566" customFormat="1"/>
    <row r="27433" spans="1:3" s="566" customFormat="1"/>
    <row r="27434" spans="1:3" s="566" customFormat="1"/>
    <row r="27435" spans="1:3" s="566" customFormat="1"/>
    <row r="27436" spans="1:3" s="566" customFormat="1"/>
    <row r="27437" spans="1:3" s="566" customFormat="1"/>
    <row r="27438" spans="1:3" s="566" customFormat="1"/>
    <row r="27439" spans="1:3" s="566" customFormat="1"/>
    <row r="27440" spans="1:3" s="566" customFormat="1"/>
    <row r="27441" spans="1:3" s="566" customFormat="1"/>
    <row r="27442" spans="1:3" s="566" customFormat="1"/>
    <row r="27443" spans="1:3" s="566" customFormat="1"/>
    <row r="27444" spans="1:3" s="566" customFormat="1"/>
    <row r="27445" spans="1:3" s="566" customFormat="1"/>
    <row r="27446" spans="1:3" s="566" customFormat="1"/>
    <row r="27447" spans="1:3" s="566" customFormat="1"/>
    <row r="27448" spans="1:3" s="566" customFormat="1"/>
    <row r="27449" spans="1:3" s="566" customFormat="1"/>
    <row r="27450" spans="1:3" s="566" customFormat="1"/>
    <row r="27451" spans="1:3" s="566" customFormat="1"/>
    <row r="27452" spans="1:3" s="566" customFormat="1"/>
    <row r="27453" spans="1:3" s="566" customFormat="1"/>
    <row r="27454" spans="1:3" s="566" customFormat="1"/>
    <row r="27455" spans="1:3" s="566" customFormat="1"/>
    <row r="27456" spans="1:3" s="566" customFormat="1"/>
    <row r="27457" spans="1:3" s="566" customFormat="1"/>
    <row r="27458" spans="1:3" s="566" customFormat="1"/>
    <row r="27459" spans="1:3" s="566" customFormat="1"/>
    <row r="27460" spans="1:3" s="566" customFormat="1"/>
    <row r="27461" spans="1:3" s="566" customFormat="1"/>
    <row r="27462" spans="1:3" s="566" customFormat="1"/>
    <row r="27463" spans="1:3" s="566" customFormat="1"/>
    <row r="27464" spans="1:3" s="566" customFormat="1"/>
    <row r="27465" spans="1:3" s="566" customFormat="1"/>
    <row r="27466" spans="1:3" s="566" customFormat="1"/>
    <row r="27467" spans="1:3" s="566" customFormat="1"/>
    <row r="27468" spans="1:3" s="566" customFormat="1"/>
    <row r="27469" spans="1:3" s="566" customFormat="1"/>
    <row r="27470" spans="1:3" s="566" customFormat="1"/>
    <row r="27471" spans="1:3" s="566" customFormat="1"/>
    <row r="27472" spans="1:3" s="566" customFormat="1"/>
    <row r="27473" spans="1:3" s="566" customFormat="1"/>
    <row r="27474" spans="1:3" s="566" customFormat="1"/>
    <row r="27475" spans="1:3" s="566" customFormat="1"/>
    <row r="27476" spans="1:3" s="566" customFormat="1"/>
    <row r="27477" spans="1:3" s="566" customFormat="1"/>
    <row r="27478" spans="1:3" s="566" customFormat="1"/>
    <row r="27479" spans="1:3" s="566" customFormat="1"/>
    <row r="27480" spans="1:3" s="566" customFormat="1"/>
    <row r="27481" spans="1:3" s="566" customFormat="1"/>
    <row r="27482" spans="1:3" s="566" customFormat="1"/>
    <row r="27483" spans="1:3" s="566" customFormat="1"/>
    <row r="27484" spans="1:3" s="566" customFormat="1"/>
    <row r="27485" spans="1:3" s="566" customFormat="1"/>
    <row r="27486" spans="1:3" s="566" customFormat="1"/>
    <row r="27487" spans="1:3" s="566" customFormat="1"/>
    <row r="27488" spans="1:3" s="566" customFormat="1"/>
    <row r="27489" spans="1:3" s="566" customFormat="1"/>
    <row r="27490" spans="1:3" s="566" customFormat="1"/>
    <row r="27491" spans="1:3" s="566" customFormat="1"/>
    <row r="27492" spans="1:3" s="566" customFormat="1"/>
    <row r="27493" spans="1:3" s="566" customFormat="1"/>
    <row r="27494" spans="1:3" s="566" customFormat="1"/>
    <row r="27495" spans="1:3" s="566" customFormat="1"/>
    <row r="27496" spans="1:3" s="566" customFormat="1"/>
    <row r="27497" spans="1:3" s="566" customFormat="1"/>
    <row r="27498" spans="1:3" s="566" customFormat="1"/>
    <row r="27499" spans="1:3" s="566" customFormat="1"/>
    <row r="27500" spans="1:3" s="566" customFormat="1"/>
    <row r="27501" spans="1:3" s="566" customFormat="1"/>
    <row r="27502" spans="1:3" s="566" customFormat="1"/>
    <row r="27503" spans="1:3" s="566" customFormat="1"/>
    <row r="27504" spans="1:3" s="566" customFormat="1"/>
    <row r="27505" spans="1:3" s="566" customFormat="1"/>
    <row r="27506" spans="1:3" s="566" customFormat="1"/>
    <row r="27507" spans="1:3" s="566" customFormat="1"/>
    <row r="27508" spans="1:3" s="566" customFormat="1"/>
    <row r="27509" spans="1:3" s="566" customFormat="1"/>
    <row r="27510" spans="1:3" s="566" customFormat="1"/>
    <row r="27511" spans="1:3" s="566" customFormat="1"/>
    <row r="27512" spans="1:3" s="566" customFormat="1"/>
    <row r="27513" spans="1:3" s="566" customFormat="1"/>
    <row r="27514" spans="1:3" s="566" customFormat="1"/>
    <row r="27515" spans="1:3" s="566" customFormat="1"/>
    <row r="27516" spans="1:3" s="566" customFormat="1"/>
    <row r="27517" spans="1:3" s="566" customFormat="1"/>
    <row r="27518" spans="1:3" s="566" customFormat="1"/>
    <row r="27519" spans="1:3" s="566" customFormat="1"/>
    <row r="27520" spans="1:3" s="566" customFormat="1"/>
    <row r="27521" spans="1:3" s="566" customFormat="1"/>
    <row r="27522" spans="1:3" s="566" customFormat="1"/>
    <row r="27523" spans="1:3" s="566" customFormat="1"/>
    <row r="27524" spans="1:3" s="566" customFormat="1"/>
    <row r="27525" spans="1:3" s="566" customFormat="1"/>
    <row r="27526" spans="1:3" s="566" customFormat="1"/>
    <row r="27527" spans="1:3" s="566" customFormat="1"/>
    <row r="27528" spans="1:3" s="566" customFormat="1"/>
    <row r="27529" spans="1:3" s="566" customFormat="1"/>
    <row r="27530" spans="1:3" s="566" customFormat="1"/>
    <row r="27531" spans="1:3" s="566" customFormat="1"/>
    <row r="27532" spans="1:3" s="566" customFormat="1"/>
    <row r="27533" spans="1:3" s="566" customFormat="1"/>
    <row r="27534" spans="1:3" s="566" customFormat="1"/>
    <row r="27535" spans="1:3" s="566" customFormat="1"/>
    <row r="27536" spans="1:3" s="566" customFormat="1"/>
    <row r="27537" spans="1:3" s="566" customFormat="1"/>
    <row r="27538" spans="1:3" s="566" customFormat="1"/>
    <row r="27539" spans="1:3" s="566" customFormat="1"/>
    <row r="27540" spans="1:3" s="566" customFormat="1"/>
    <row r="27541" spans="1:3" s="566" customFormat="1"/>
    <row r="27542" spans="1:3" s="566" customFormat="1"/>
    <row r="27543" spans="1:3" s="566" customFormat="1"/>
    <row r="27544" spans="1:3" s="566" customFormat="1"/>
    <row r="27545" spans="1:3" s="566" customFormat="1"/>
    <row r="27546" spans="1:3" s="566" customFormat="1"/>
    <row r="27547" spans="1:3" s="566" customFormat="1"/>
    <row r="27548" spans="1:3" s="566" customFormat="1"/>
    <row r="27549" spans="1:3" s="566" customFormat="1"/>
    <row r="27550" spans="1:3" s="566" customFormat="1"/>
    <row r="27551" spans="1:3" s="566" customFormat="1"/>
    <row r="27552" spans="1:3" s="566" customFormat="1"/>
    <row r="27553" spans="1:3" s="566" customFormat="1"/>
    <row r="27554" spans="1:3" s="566" customFormat="1"/>
    <row r="27555" spans="1:3" s="566" customFormat="1"/>
    <row r="27556" spans="1:3" s="566" customFormat="1"/>
    <row r="27557" spans="1:3" s="566" customFormat="1"/>
    <row r="27558" spans="1:3" s="566" customFormat="1"/>
    <row r="27559" spans="1:3" s="566" customFormat="1"/>
    <row r="27560" spans="1:3" s="566" customFormat="1"/>
    <row r="27561" spans="1:3" s="566" customFormat="1"/>
    <row r="27562" spans="1:3" s="566" customFormat="1"/>
    <row r="27563" spans="1:3" s="566" customFormat="1"/>
    <row r="27564" spans="1:3" s="566" customFormat="1"/>
    <row r="27565" spans="1:3" s="566" customFormat="1"/>
    <row r="27566" spans="1:3" s="566" customFormat="1"/>
    <row r="27567" spans="1:3" s="566" customFormat="1"/>
    <row r="27568" spans="1:3" s="566" customFormat="1"/>
    <row r="27569" spans="1:3" s="566" customFormat="1"/>
    <row r="27570" spans="1:3" s="566" customFormat="1"/>
    <row r="27571" spans="1:3" s="566" customFormat="1"/>
    <row r="27572" spans="1:3" s="566" customFormat="1"/>
    <row r="27573" spans="1:3" s="566" customFormat="1"/>
    <row r="27574" spans="1:3" s="566" customFormat="1"/>
    <row r="27575" spans="1:3" s="566" customFormat="1"/>
    <row r="27576" spans="1:3" s="566" customFormat="1"/>
    <row r="27577" spans="1:3" s="566" customFormat="1"/>
    <row r="27578" spans="1:3" s="566" customFormat="1"/>
    <row r="27579" spans="1:3" s="566" customFormat="1"/>
    <row r="27580" spans="1:3" s="566" customFormat="1"/>
    <row r="27581" spans="1:3" s="566" customFormat="1"/>
    <row r="27582" spans="1:3" s="566" customFormat="1"/>
    <row r="27583" spans="1:3" s="566" customFormat="1"/>
    <row r="27584" spans="1:3" s="566" customFormat="1"/>
    <row r="27585" spans="1:3" s="566" customFormat="1"/>
    <row r="27586" spans="1:3" s="566" customFormat="1"/>
    <row r="27587" spans="1:3" s="566" customFormat="1"/>
    <row r="27588" spans="1:3" s="566" customFormat="1"/>
    <row r="27589" spans="1:3" s="566" customFormat="1"/>
    <row r="27590" spans="1:3" s="566" customFormat="1"/>
    <row r="27591" spans="1:3" s="566" customFormat="1"/>
    <row r="27592" spans="1:3" s="566" customFormat="1"/>
    <row r="27593" spans="1:3" s="566" customFormat="1"/>
    <row r="27594" spans="1:3" s="566" customFormat="1"/>
    <row r="27595" spans="1:3" s="566" customFormat="1"/>
    <row r="27596" spans="1:3" s="566" customFormat="1"/>
    <row r="27597" spans="1:3" s="566" customFormat="1"/>
    <row r="27598" spans="1:3" s="566" customFormat="1"/>
    <row r="27599" spans="1:3" s="566" customFormat="1"/>
    <row r="27600" spans="1:3" s="566" customFormat="1"/>
    <row r="27601" spans="1:3" s="566" customFormat="1"/>
    <row r="27602" spans="1:3" s="566" customFormat="1"/>
    <row r="27603" spans="1:3" s="566" customFormat="1"/>
    <row r="27604" spans="1:3" s="566" customFormat="1"/>
    <row r="27605" spans="1:3" s="566" customFormat="1"/>
    <row r="27606" spans="1:3" s="566" customFormat="1"/>
    <row r="27607" spans="1:3" s="566" customFormat="1"/>
    <row r="27608" spans="1:3" s="566" customFormat="1"/>
    <row r="27609" spans="1:3" s="566" customFormat="1"/>
    <row r="27610" spans="1:3" s="566" customFormat="1"/>
    <row r="27611" spans="1:3" s="566" customFormat="1"/>
    <row r="27612" spans="1:3" s="566" customFormat="1"/>
    <row r="27613" spans="1:3" s="566" customFormat="1"/>
    <row r="27614" spans="1:3" s="566" customFormat="1"/>
    <row r="27615" spans="1:3" s="566" customFormat="1"/>
    <row r="27616" spans="1:3" s="566" customFormat="1"/>
    <row r="27617" spans="1:3" s="566" customFormat="1"/>
    <row r="27618" spans="1:3" s="566" customFormat="1"/>
    <row r="27619" spans="1:3" s="566" customFormat="1"/>
    <row r="27620" spans="1:3" s="566" customFormat="1"/>
    <row r="27621" spans="1:3" s="566" customFormat="1"/>
    <row r="27622" spans="1:3" s="566" customFormat="1"/>
    <row r="27623" spans="1:3" s="566" customFormat="1"/>
    <row r="27624" spans="1:3" s="566" customFormat="1"/>
    <row r="27625" spans="1:3" s="566" customFormat="1"/>
    <row r="27626" spans="1:3" s="566" customFormat="1"/>
    <row r="27627" spans="1:3" s="566" customFormat="1"/>
    <row r="27628" spans="1:3" s="566" customFormat="1"/>
    <row r="27629" spans="1:3" s="566" customFormat="1"/>
    <row r="27630" spans="1:3" s="566" customFormat="1"/>
    <row r="27631" spans="1:3" s="566" customFormat="1"/>
    <row r="27632" spans="1:3" s="566" customFormat="1"/>
    <row r="27633" spans="1:3" s="566" customFormat="1"/>
    <row r="27634" spans="1:3" s="566" customFormat="1"/>
    <row r="27635" spans="1:3" s="566" customFormat="1"/>
    <row r="27636" spans="1:3" s="566" customFormat="1"/>
    <row r="27637" spans="1:3" s="566" customFormat="1"/>
    <row r="27638" spans="1:3" s="566" customFormat="1"/>
    <row r="27639" spans="1:3" s="566" customFormat="1"/>
    <row r="27640" spans="1:3" s="566" customFormat="1"/>
    <row r="27641" spans="1:3" s="566" customFormat="1"/>
    <row r="27642" spans="1:3" s="566" customFormat="1"/>
    <row r="27643" spans="1:3" s="566" customFormat="1"/>
    <row r="27644" spans="1:3" s="566" customFormat="1"/>
    <row r="27645" spans="1:3" s="566" customFormat="1"/>
    <row r="27646" spans="1:3" s="566" customFormat="1"/>
    <row r="27647" spans="1:3" s="566" customFormat="1"/>
    <row r="27648" spans="1:3" s="566" customFormat="1"/>
    <row r="27649" spans="1:3" s="566" customFormat="1"/>
    <row r="27650" spans="1:3" s="566" customFormat="1"/>
    <row r="27651" spans="1:3" s="566" customFormat="1"/>
    <row r="27652" spans="1:3" s="566" customFormat="1"/>
    <row r="27653" spans="1:3" s="566" customFormat="1"/>
    <row r="27654" spans="1:3" s="566" customFormat="1"/>
    <row r="27655" spans="1:3" s="566" customFormat="1"/>
    <row r="27656" spans="1:3" s="566" customFormat="1"/>
    <row r="27657" spans="1:3" s="566" customFormat="1"/>
    <row r="27658" spans="1:3" s="566" customFormat="1"/>
    <row r="27659" spans="1:3" s="566" customFormat="1"/>
    <row r="27660" spans="1:3" s="566" customFormat="1"/>
    <row r="27661" spans="1:3" s="566" customFormat="1"/>
    <row r="27662" spans="1:3" s="566" customFormat="1"/>
    <row r="27663" spans="1:3" s="566" customFormat="1"/>
    <row r="27664" spans="1:3" s="566" customFormat="1"/>
    <row r="27665" spans="1:3" s="566" customFormat="1"/>
    <row r="27666" spans="1:3" s="566" customFormat="1"/>
    <row r="27667" spans="1:3" s="566" customFormat="1"/>
    <row r="27668" spans="1:3" s="566" customFormat="1"/>
    <row r="27669" spans="1:3" s="566" customFormat="1"/>
    <row r="27670" spans="1:3" s="566" customFormat="1"/>
    <row r="27671" spans="1:3" s="566" customFormat="1"/>
    <row r="27672" spans="1:3" s="566" customFormat="1"/>
    <row r="27673" spans="1:3" s="566" customFormat="1"/>
    <row r="27674" spans="1:3" s="566" customFormat="1"/>
    <row r="27675" spans="1:3" s="566" customFormat="1"/>
    <row r="27676" spans="1:3" s="566" customFormat="1"/>
    <row r="27677" spans="1:3" s="566" customFormat="1"/>
    <row r="27678" spans="1:3" s="566" customFormat="1"/>
    <row r="27679" spans="1:3" s="566" customFormat="1"/>
    <row r="27680" spans="1:3" s="566" customFormat="1"/>
    <row r="27681" spans="1:3" s="566" customFormat="1"/>
    <row r="27682" spans="1:3" s="566" customFormat="1"/>
    <row r="27683" spans="1:3" s="566" customFormat="1"/>
    <row r="27684" spans="1:3" s="566" customFormat="1"/>
    <row r="27685" spans="1:3" s="566" customFormat="1"/>
    <row r="27686" spans="1:3" s="566" customFormat="1"/>
    <row r="27687" spans="1:3" s="566" customFormat="1"/>
    <row r="27688" spans="1:3" s="566" customFormat="1"/>
    <row r="27689" spans="1:3" s="566" customFormat="1"/>
    <row r="27690" spans="1:3" s="566" customFormat="1"/>
    <row r="27691" spans="1:3" s="566" customFormat="1"/>
    <row r="27692" spans="1:3" s="566" customFormat="1"/>
    <row r="27693" spans="1:3" s="566" customFormat="1"/>
    <row r="27694" spans="1:3" s="566" customFormat="1"/>
    <row r="27695" spans="1:3" s="566" customFormat="1"/>
    <row r="27696" spans="1:3" s="566" customFormat="1"/>
    <row r="27697" spans="1:3" s="566" customFormat="1"/>
    <row r="27698" spans="1:3" s="566" customFormat="1"/>
    <row r="27699" spans="1:3" s="566" customFormat="1"/>
    <row r="27700" spans="1:3" s="566" customFormat="1"/>
    <row r="27701" spans="1:3" s="566" customFormat="1"/>
    <row r="27702" spans="1:3" s="566" customFormat="1"/>
    <row r="27703" spans="1:3" s="566" customFormat="1"/>
    <row r="27704" spans="1:3" s="566" customFormat="1"/>
    <row r="27705" spans="1:3" s="566" customFormat="1"/>
    <row r="27706" spans="1:3" s="566" customFormat="1"/>
    <row r="27707" spans="1:3" s="566" customFormat="1"/>
    <row r="27708" spans="1:3" s="566" customFormat="1"/>
    <row r="27709" spans="1:3" s="566" customFormat="1"/>
    <row r="27710" spans="1:3" s="566" customFormat="1"/>
    <row r="27711" spans="1:3" s="566" customFormat="1"/>
    <row r="27712" spans="1:3" s="566" customFormat="1"/>
    <row r="27713" spans="1:3" s="566" customFormat="1"/>
    <row r="27714" spans="1:3" s="566" customFormat="1"/>
    <row r="27715" spans="1:3" s="566" customFormat="1"/>
    <row r="27716" spans="1:3" s="566" customFormat="1"/>
    <row r="27717" spans="1:3" s="566" customFormat="1"/>
    <row r="27718" spans="1:3" s="566" customFormat="1"/>
    <row r="27719" spans="1:3" s="566" customFormat="1"/>
    <row r="27720" spans="1:3" s="566" customFormat="1"/>
    <row r="27721" spans="1:3" s="566" customFormat="1"/>
    <row r="27722" spans="1:3" s="566" customFormat="1"/>
    <row r="27723" spans="1:3" s="566" customFormat="1"/>
    <row r="27724" spans="1:3" s="566" customFormat="1"/>
    <row r="27725" spans="1:3" s="566" customFormat="1"/>
    <row r="27726" spans="1:3" s="566" customFormat="1"/>
    <row r="27727" spans="1:3" s="566" customFormat="1"/>
    <row r="27728" spans="1:3" s="566" customFormat="1"/>
    <row r="27729" spans="1:3" s="566" customFormat="1"/>
    <row r="27730" spans="1:3" s="566" customFormat="1"/>
    <row r="27731" spans="1:3" s="566" customFormat="1"/>
    <row r="27732" spans="1:3" s="566" customFormat="1"/>
    <row r="27733" spans="1:3" s="566" customFormat="1"/>
    <row r="27734" spans="1:3" s="566" customFormat="1"/>
    <row r="27735" spans="1:3" s="566" customFormat="1"/>
    <row r="27736" spans="1:3" s="566" customFormat="1"/>
    <row r="27737" spans="1:3" s="566" customFormat="1"/>
    <row r="27738" spans="1:3" s="566" customFormat="1"/>
    <row r="27739" spans="1:3" s="566" customFormat="1"/>
    <row r="27740" spans="1:3" s="566" customFormat="1"/>
    <row r="27741" spans="1:3" s="566" customFormat="1"/>
    <row r="27742" spans="1:3" s="566" customFormat="1"/>
    <row r="27743" spans="1:3" s="566" customFormat="1"/>
    <row r="27744" spans="1:3" s="566" customFormat="1"/>
    <row r="27745" spans="1:3" s="566" customFormat="1"/>
    <row r="27746" spans="1:3" s="566" customFormat="1"/>
    <row r="27747" spans="1:3" s="566" customFormat="1"/>
    <row r="27748" spans="1:3" s="566" customFormat="1"/>
    <row r="27749" spans="1:3" s="566" customFormat="1"/>
    <row r="27750" spans="1:3" s="566" customFormat="1"/>
    <row r="27751" spans="1:3" s="566" customFormat="1"/>
    <row r="27752" spans="1:3" s="566" customFormat="1"/>
    <row r="27753" spans="1:3" s="566" customFormat="1"/>
    <row r="27754" spans="1:3" s="566" customFormat="1"/>
    <row r="27755" spans="1:3" s="566" customFormat="1"/>
    <row r="27756" spans="1:3" s="566" customFormat="1"/>
    <row r="27757" spans="1:3" s="566" customFormat="1"/>
    <row r="27758" spans="1:3" s="566" customFormat="1"/>
    <row r="27759" spans="1:3" s="566" customFormat="1"/>
    <row r="27760" spans="1:3" s="566" customFormat="1"/>
    <row r="27761" spans="1:3" s="566" customFormat="1"/>
    <row r="27762" spans="1:3" s="566" customFormat="1"/>
    <row r="27763" spans="1:3" s="566" customFormat="1"/>
    <row r="27764" spans="1:3" s="566" customFormat="1"/>
    <row r="27765" spans="1:3" s="566" customFormat="1"/>
    <row r="27766" spans="1:3" s="566" customFormat="1"/>
    <row r="27767" spans="1:3" s="566" customFormat="1"/>
    <row r="27768" spans="1:3" s="566" customFormat="1"/>
    <row r="27769" spans="1:3" s="566" customFormat="1"/>
    <row r="27770" spans="1:3" s="566" customFormat="1"/>
    <row r="27771" spans="1:3" s="566" customFormat="1"/>
    <row r="27772" spans="1:3" s="566" customFormat="1"/>
    <row r="27773" spans="1:3" s="566" customFormat="1"/>
    <row r="27774" spans="1:3" s="566" customFormat="1"/>
    <row r="27775" spans="1:3" s="566" customFormat="1"/>
    <row r="27776" spans="1:3" s="566" customFormat="1"/>
    <row r="27777" spans="1:3" s="566" customFormat="1"/>
    <row r="27778" spans="1:3" s="566" customFormat="1"/>
    <row r="27779" spans="1:3" s="566" customFormat="1"/>
    <row r="27780" spans="1:3" s="566" customFormat="1"/>
    <row r="27781" spans="1:3" s="566" customFormat="1"/>
    <row r="27782" spans="1:3" s="566" customFormat="1"/>
    <row r="27783" spans="1:3" s="566" customFormat="1"/>
    <row r="27784" spans="1:3" s="566" customFormat="1"/>
    <row r="27785" spans="1:3" s="566" customFormat="1"/>
    <row r="27786" spans="1:3" s="566" customFormat="1"/>
    <row r="27787" spans="1:3" s="566" customFormat="1"/>
    <row r="27788" spans="1:3" s="566" customFormat="1"/>
    <row r="27789" spans="1:3" s="566" customFormat="1"/>
    <row r="27790" spans="1:3" s="566" customFormat="1"/>
    <row r="27791" spans="1:3" s="566" customFormat="1"/>
    <row r="27792" spans="1:3" s="566" customFormat="1"/>
    <row r="27793" spans="1:3" s="566" customFormat="1"/>
    <row r="27794" spans="1:3" s="566" customFormat="1"/>
    <row r="27795" spans="1:3" s="566" customFormat="1"/>
    <row r="27796" spans="1:3" s="566" customFormat="1"/>
    <row r="27797" spans="1:3" s="566" customFormat="1"/>
    <row r="27798" spans="1:3" s="566" customFormat="1"/>
    <row r="27799" spans="1:3" s="566" customFormat="1"/>
    <row r="27800" spans="1:3" s="566" customFormat="1"/>
    <row r="27801" spans="1:3" s="566" customFormat="1"/>
    <row r="27802" spans="1:3" s="566" customFormat="1"/>
    <row r="27803" spans="1:3" s="566" customFormat="1"/>
    <row r="27804" spans="1:3" s="566" customFormat="1"/>
    <row r="27805" spans="1:3" s="566" customFormat="1"/>
    <row r="27806" spans="1:3" s="566" customFormat="1"/>
    <row r="27807" spans="1:3" s="566" customFormat="1"/>
    <row r="27808" spans="1:3" s="566" customFormat="1"/>
    <row r="27809" spans="1:3" s="566" customFormat="1"/>
    <row r="27810" spans="1:3" s="566" customFormat="1"/>
    <row r="27811" spans="1:3" s="566" customFormat="1"/>
    <row r="27812" spans="1:3" s="566" customFormat="1"/>
    <row r="27813" spans="1:3" s="566" customFormat="1"/>
    <row r="27814" spans="1:3" s="566" customFormat="1"/>
    <row r="27815" spans="1:3" s="566" customFormat="1"/>
    <row r="27816" spans="1:3" s="566" customFormat="1"/>
    <row r="27817" spans="1:3" s="566" customFormat="1"/>
    <row r="27818" spans="1:3" s="566" customFormat="1"/>
    <row r="27819" spans="1:3" s="566" customFormat="1"/>
    <row r="27820" spans="1:3" s="566" customFormat="1"/>
    <row r="27821" spans="1:3" s="566" customFormat="1"/>
    <row r="27822" spans="1:3" s="566" customFormat="1"/>
    <row r="27823" spans="1:3" s="566" customFormat="1"/>
    <row r="27824" spans="1:3" s="566" customFormat="1"/>
    <row r="27825" spans="1:3" s="566" customFormat="1"/>
    <row r="27826" spans="1:3" s="566" customFormat="1"/>
    <row r="27827" spans="1:3" s="566" customFormat="1"/>
    <row r="27828" spans="1:3" s="566" customFormat="1"/>
    <row r="27829" spans="1:3" s="566" customFormat="1"/>
    <row r="27830" spans="1:3" s="566" customFormat="1"/>
    <row r="27831" spans="1:3" s="566" customFormat="1"/>
    <row r="27832" spans="1:3" s="566" customFormat="1"/>
    <row r="27833" spans="1:3" s="566" customFormat="1"/>
    <row r="27834" spans="1:3" s="566" customFormat="1"/>
    <row r="27835" spans="1:3" s="566" customFormat="1"/>
    <row r="27836" spans="1:3" s="566" customFormat="1"/>
    <row r="27837" spans="1:3" s="566" customFormat="1"/>
    <row r="27838" spans="1:3" s="566" customFormat="1"/>
    <row r="27839" spans="1:3" s="566" customFormat="1"/>
    <row r="27840" spans="1:3" s="566" customFormat="1"/>
    <row r="27841" spans="1:3" s="566" customFormat="1"/>
    <row r="27842" spans="1:3" s="566" customFormat="1"/>
    <row r="27843" spans="1:3" s="566" customFormat="1"/>
    <row r="27844" spans="1:3" s="566" customFormat="1"/>
    <row r="27845" spans="1:3" s="566" customFormat="1"/>
    <row r="27846" spans="1:3" s="566" customFormat="1"/>
    <row r="27847" spans="1:3" s="566" customFormat="1"/>
    <row r="27848" spans="1:3" s="566" customFormat="1"/>
    <row r="27849" spans="1:3" s="566" customFormat="1"/>
    <row r="27850" spans="1:3" s="566" customFormat="1"/>
    <row r="27851" spans="1:3" s="566" customFormat="1"/>
    <row r="27852" spans="1:3" s="566" customFormat="1"/>
    <row r="27853" spans="1:3" s="566" customFormat="1"/>
    <row r="27854" spans="1:3" s="566" customFormat="1"/>
    <row r="27855" spans="1:3" s="566" customFormat="1"/>
    <row r="27856" spans="1:3" s="566" customFormat="1"/>
    <row r="27857" spans="1:3" s="566" customFormat="1"/>
    <row r="27858" spans="1:3" s="566" customFormat="1"/>
    <row r="27859" spans="1:3" s="566" customFormat="1"/>
    <row r="27860" spans="1:3" s="566" customFormat="1"/>
    <row r="27861" spans="1:3" s="566" customFormat="1"/>
    <row r="27862" spans="1:3" s="566" customFormat="1"/>
    <row r="27863" spans="1:3" s="566" customFormat="1"/>
    <row r="27864" spans="1:3" s="566" customFormat="1"/>
    <row r="27865" spans="1:3" s="566" customFormat="1"/>
    <row r="27866" spans="1:3" s="566" customFormat="1"/>
    <row r="27867" spans="1:3" s="566" customFormat="1"/>
    <row r="27868" spans="1:3" s="566" customFormat="1"/>
    <row r="27869" spans="1:3" s="566" customFormat="1"/>
    <row r="27870" spans="1:3" s="566" customFormat="1"/>
    <row r="27871" spans="1:3" s="566" customFormat="1"/>
    <row r="27872" spans="1:3" s="566" customFormat="1"/>
    <row r="27873" spans="1:3" s="566" customFormat="1"/>
    <row r="27874" spans="1:3" s="566" customFormat="1"/>
    <row r="27875" spans="1:3" s="566" customFormat="1"/>
    <row r="27876" spans="1:3" s="566" customFormat="1"/>
    <row r="27877" spans="1:3" s="566" customFormat="1"/>
    <row r="27878" spans="1:3" s="566" customFormat="1"/>
    <row r="27879" spans="1:3" s="566" customFormat="1"/>
    <row r="27880" spans="1:3" s="566" customFormat="1"/>
    <row r="27881" spans="1:3" s="566" customFormat="1"/>
    <row r="27882" spans="1:3" s="566" customFormat="1"/>
    <row r="27883" spans="1:3" s="566" customFormat="1"/>
    <row r="27884" spans="1:3" s="566" customFormat="1"/>
    <row r="27885" spans="1:3" s="566" customFormat="1"/>
    <row r="27886" spans="1:3" s="566" customFormat="1"/>
    <row r="27887" spans="1:3" s="566" customFormat="1"/>
    <row r="27888" spans="1:3" s="566" customFormat="1"/>
    <row r="27889" spans="1:3" s="566" customFormat="1"/>
    <row r="27890" spans="1:3" s="566" customFormat="1"/>
    <row r="27891" spans="1:3" s="566" customFormat="1"/>
    <row r="27892" spans="1:3" s="566" customFormat="1"/>
    <row r="27893" spans="1:3" s="566" customFormat="1"/>
    <row r="27894" spans="1:3" s="566" customFormat="1"/>
    <row r="27895" spans="1:3" s="566" customFormat="1"/>
    <row r="27896" spans="1:3" s="566" customFormat="1"/>
    <row r="27897" spans="1:3" s="566" customFormat="1"/>
    <row r="27898" spans="1:3" s="566" customFormat="1"/>
    <row r="27899" spans="1:3" s="566" customFormat="1"/>
    <row r="27900" spans="1:3" s="566" customFormat="1"/>
    <row r="27901" spans="1:3" s="566" customFormat="1"/>
    <row r="27902" spans="1:3" s="566" customFormat="1"/>
    <row r="27903" spans="1:3" s="566" customFormat="1"/>
    <row r="27904" spans="1:3" s="566" customFormat="1"/>
    <row r="27905" spans="1:3" s="566" customFormat="1"/>
    <row r="27906" spans="1:3" s="566" customFormat="1"/>
    <row r="27907" spans="1:3" s="566" customFormat="1"/>
    <row r="27908" spans="1:3" s="566" customFormat="1"/>
    <row r="27909" spans="1:3" s="566" customFormat="1"/>
    <row r="27910" spans="1:3" s="566" customFormat="1"/>
    <row r="27911" spans="1:3" s="566" customFormat="1"/>
    <row r="27912" spans="1:3" s="566" customFormat="1"/>
    <row r="27913" spans="1:3" s="566" customFormat="1"/>
    <row r="27914" spans="1:3" s="566" customFormat="1"/>
    <row r="27915" spans="1:3" s="566" customFormat="1"/>
    <row r="27916" spans="1:3" s="566" customFormat="1"/>
    <row r="27917" spans="1:3" s="566" customFormat="1"/>
    <row r="27918" spans="1:3" s="566" customFormat="1"/>
    <row r="27919" spans="1:3" s="566" customFormat="1"/>
    <row r="27920" spans="1:3" s="566" customFormat="1"/>
    <row r="27921" spans="1:3" s="566" customFormat="1"/>
    <row r="27922" spans="1:3" s="566" customFormat="1"/>
    <row r="27923" spans="1:3" s="566" customFormat="1"/>
    <row r="27924" spans="1:3" s="566" customFormat="1"/>
    <row r="27925" spans="1:3" s="566" customFormat="1"/>
    <row r="27926" spans="1:3" s="566" customFormat="1"/>
    <row r="27927" spans="1:3" s="566" customFormat="1"/>
    <row r="27928" spans="1:3" s="566" customFormat="1"/>
    <row r="27929" spans="1:3" s="566" customFormat="1"/>
    <row r="27930" spans="1:3" s="566" customFormat="1"/>
    <row r="27931" spans="1:3" s="566" customFormat="1"/>
    <row r="27932" spans="1:3" s="566" customFormat="1"/>
    <row r="27933" spans="1:3" s="566" customFormat="1"/>
    <row r="27934" spans="1:3" s="566" customFormat="1"/>
    <row r="27935" spans="1:3" s="566" customFormat="1"/>
    <row r="27936" spans="1:3" s="566" customFormat="1"/>
    <row r="27937" spans="1:3" s="566" customFormat="1"/>
    <row r="27938" spans="1:3" s="566" customFormat="1"/>
    <row r="27939" spans="1:3" s="566" customFormat="1"/>
    <row r="27940" spans="1:3" s="566" customFormat="1"/>
    <row r="27941" spans="1:3" s="566" customFormat="1"/>
    <row r="27942" spans="1:3" s="566" customFormat="1"/>
    <row r="27943" spans="1:3" s="566" customFormat="1"/>
    <row r="27944" spans="1:3" s="566" customFormat="1"/>
    <row r="27945" spans="1:3" s="566" customFormat="1"/>
    <row r="27946" spans="1:3" s="566" customFormat="1"/>
    <row r="27947" spans="1:3" s="566" customFormat="1"/>
    <row r="27948" spans="1:3" s="566" customFormat="1"/>
    <row r="27949" spans="1:3" s="566" customFormat="1"/>
    <row r="27950" spans="1:3" s="566" customFormat="1"/>
    <row r="27951" spans="1:3" s="566" customFormat="1"/>
    <row r="27952" spans="1:3" s="566" customFormat="1"/>
    <row r="27953" spans="1:3" s="566" customFormat="1"/>
    <row r="27954" spans="1:3" s="566" customFormat="1"/>
    <row r="27955" spans="1:3" s="566" customFormat="1"/>
    <row r="27956" spans="1:3" s="566" customFormat="1"/>
    <row r="27957" spans="1:3" s="566" customFormat="1"/>
    <row r="27958" spans="1:3" s="566" customFormat="1"/>
    <row r="27959" spans="1:3" s="566" customFormat="1"/>
    <row r="27960" spans="1:3" s="566" customFormat="1"/>
    <row r="27961" spans="1:3" s="566" customFormat="1"/>
    <row r="27962" spans="1:3" s="566" customFormat="1"/>
    <row r="27963" spans="1:3" s="566" customFormat="1"/>
    <row r="27964" spans="1:3" s="566" customFormat="1"/>
    <row r="27965" spans="1:3" s="566" customFormat="1"/>
    <row r="27966" spans="1:3" s="566" customFormat="1"/>
    <row r="27967" spans="1:3" s="566" customFormat="1"/>
    <row r="27968" spans="1:3" s="566" customFormat="1"/>
    <row r="27969" spans="1:3" s="566" customFormat="1"/>
    <row r="27970" spans="1:3" s="566" customFormat="1"/>
    <row r="27971" spans="1:3" s="566" customFormat="1"/>
    <row r="27972" spans="1:3" s="566" customFormat="1"/>
    <row r="27973" spans="1:3" s="566" customFormat="1"/>
    <row r="27974" spans="1:3" s="566" customFormat="1"/>
    <row r="27975" spans="1:3" s="566" customFormat="1"/>
    <row r="27976" spans="1:3" s="566" customFormat="1"/>
    <row r="27977" spans="1:3" s="566" customFormat="1"/>
    <row r="27978" spans="1:3" s="566" customFormat="1"/>
    <row r="27979" spans="1:3" s="566" customFormat="1"/>
    <row r="27980" spans="1:3" s="566" customFormat="1"/>
    <row r="27981" spans="1:3" s="566" customFormat="1"/>
    <row r="27982" spans="1:3" s="566" customFormat="1"/>
    <row r="27983" spans="1:3" s="566" customFormat="1"/>
    <row r="27984" spans="1:3" s="566" customFormat="1"/>
    <row r="27985" spans="1:3" s="566" customFormat="1"/>
    <row r="27986" spans="1:3" s="566" customFormat="1"/>
    <row r="27987" spans="1:3" s="566" customFormat="1"/>
    <row r="27988" spans="1:3" s="566" customFormat="1"/>
    <row r="27989" spans="1:3" s="566" customFormat="1"/>
    <row r="27990" spans="1:3" s="566" customFormat="1"/>
    <row r="27991" spans="1:3" s="566" customFormat="1"/>
    <row r="27992" spans="1:3" s="566" customFormat="1"/>
    <row r="27993" spans="1:3" s="566" customFormat="1"/>
    <row r="27994" spans="1:3" s="566" customFormat="1"/>
    <row r="27995" spans="1:3" s="566" customFormat="1"/>
    <row r="27996" spans="1:3" s="566" customFormat="1"/>
    <row r="27997" spans="1:3" s="566" customFormat="1"/>
    <row r="27998" spans="1:3" s="566" customFormat="1"/>
    <row r="27999" spans="1:3" s="566" customFormat="1"/>
    <row r="28000" spans="1:3" s="566" customFormat="1"/>
    <row r="28001" spans="1:3" s="566" customFormat="1"/>
    <row r="28002" spans="1:3" s="566" customFormat="1"/>
    <row r="28003" spans="1:3" s="566" customFormat="1"/>
    <row r="28004" spans="1:3" s="566" customFormat="1"/>
    <row r="28005" spans="1:3" s="566" customFormat="1"/>
    <row r="28006" spans="1:3" s="566" customFormat="1"/>
    <row r="28007" spans="1:3" s="566" customFormat="1"/>
    <row r="28008" spans="1:3" s="566" customFormat="1"/>
    <row r="28009" spans="1:3" s="566" customFormat="1"/>
    <row r="28010" spans="1:3" s="566" customFormat="1"/>
    <row r="28011" spans="1:3" s="566" customFormat="1"/>
    <row r="28012" spans="1:3" s="566" customFormat="1"/>
    <row r="28013" spans="1:3" s="566" customFormat="1"/>
    <row r="28014" spans="1:3" s="566" customFormat="1"/>
    <row r="28015" spans="1:3" s="566" customFormat="1"/>
    <row r="28016" spans="1:3" s="566" customFormat="1"/>
    <row r="28017" spans="1:3" s="566" customFormat="1"/>
    <row r="28018" spans="1:3" s="566" customFormat="1"/>
    <row r="28019" spans="1:3" s="566" customFormat="1"/>
    <row r="28020" spans="1:3" s="566" customFormat="1"/>
    <row r="28021" spans="1:3" s="566" customFormat="1"/>
    <row r="28022" spans="1:3" s="566" customFormat="1"/>
    <row r="28023" spans="1:3" s="566" customFormat="1"/>
    <row r="28024" spans="1:3" s="566" customFormat="1"/>
    <row r="28025" spans="1:3" s="566" customFormat="1"/>
    <row r="28026" spans="1:3" s="566" customFormat="1"/>
    <row r="28027" spans="1:3" s="566" customFormat="1"/>
    <row r="28028" spans="1:3" s="566" customFormat="1"/>
    <row r="28029" spans="1:3" s="566" customFormat="1"/>
    <row r="28030" spans="1:3" s="566" customFormat="1"/>
    <row r="28031" spans="1:3" s="566" customFormat="1"/>
    <row r="28032" spans="1:3" s="566" customFormat="1"/>
    <row r="28033" spans="1:3" s="566" customFormat="1"/>
    <row r="28034" spans="1:3" s="566" customFormat="1"/>
    <row r="28035" spans="1:3" s="566" customFormat="1"/>
    <row r="28036" spans="1:3" s="566" customFormat="1"/>
    <row r="28037" spans="1:3" s="566" customFormat="1"/>
    <row r="28038" spans="1:3" s="566" customFormat="1"/>
    <row r="28039" spans="1:3" s="566" customFormat="1"/>
    <row r="28040" spans="1:3" s="566" customFormat="1"/>
    <row r="28041" spans="1:3" s="566" customFormat="1"/>
    <row r="28042" spans="1:3" s="566" customFormat="1"/>
    <row r="28043" spans="1:3" s="566" customFormat="1"/>
    <row r="28044" spans="1:3" s="566" customFormat="1"/>
    <row r="28045" spans="1:3" s="566" customFormat="1"/>
    <row r="28046" spans="1:3" s="566" customFormat="1"/>
    <row r="28047" spans="1:3" s="566" customFormat="1"/>
    <row r="28048" spans="1:3" s="566" customFormat="1"/>
    <row r="28049" spans="1:3" s="566" customFormat="1"/>
    <row r="28050" spans="1:3" s="566" customFormat="1"/>
    <row r="28051" spans="1:3" s="566" customFormat="1"/>
    <row r="28052" spans="1:3" s="566" customFormat="1"/>
    <row r="28053" spans="1:3" s="566" customFormat="1"/>
    <row r="28054" spans="1:3" s="566" customFormat="1"/>
    <row r="28055" spans="1:3" s="566" customFormat="1"/>
    <row r="28056" spans="1:3" s="566" customFormat="1"/>
    <row r="28057" spans="1:3" s="566" customFormat="1"/>
    <row r="28058" spans="1:3" s="566" customFormat="1"/>
    <row r="28059" spans="1:3" s="566" customFormat="1"/>
    <row r="28060" spans="1:3" s="566" customFormat="1"/>
    <row r="28061" spans="1:3" s="566" customFormat="1"/>
    <row r="28062" spans="1:3" s="566" customFormat="1"/>
    <row r="28063" spans="1:3" s="566" customFormat="1"/>
    <row r="28064" spans="1:3" s="566" customFormat="1"/>
    <row r="28065" spans="1:3" s="566" customFormat="1"/>
    <row r="28066" spans="1:3" s="566" customFormat="1"/>
    <row r="28067" spans="1:3" s="566" customFormat="1"/>
    <row r="28068" spans="1:3" s="566" customFormat="1"/>
    <row r="28069" spans="1:3" s="566" customFormat="1"/>
    <row r="28070" spans="1:3" s="566" customFormat="1"/>
    <row r="28071" spans="1:3" s="566" customFormat="1"/>
    <row r="28072" spans="1:3" s="566" customFormat="1"/>
    <row r="28073" spans="1:3" s="566" customFormat="1"/>
    <row r="28074" spans="1:3" s="566" customFormat="1"/>
    <row r="28075" spans="1:3" s="566" customFormat="1"/>
    <row r="28076" spans="1:3" s="566" customFormat="1"/>
    <row r="28077" spans="1:3" s="566" customFormat="1"/>
    <row r="28078" spans="1:3" s="566" customFormat="1"/>
    <row r="28079" spans="1:3" s="566" customFormat="1"/>
    <row r="28080" spans="1:3" s="566" customFormat="1"/>
    <row r="28081" spans="1:3" s="566" customFormat="1"/>
    <row r="28082" spans="1:3" s="566" customFormat="1"/>
    <row r="28083" spans="1:3" s="566" customFormat="1"/>
    <row r="28084" spans="1:3" s="566" customFormat="1"/>
    <row r="28085" spans="1:3" s="566" customFormat="1"/>
    <row r="28086" spans="1:3" s="566" customFormat="1"/>
    <row r="28087" spans="1:3" s="566" customFormat="1"/>
    <row r="28088" spans="1:3" s="566" customFormat="1"/>
    <row r="28089" spans="1:3" s="566" customFormat="1"/>
    <row r="28090" spans="1:3" s="566" customFormat="1"/>
    <row r="28091" spans="1:3" s="566" customFormat="1"/>
    <row r="28092" spans="1:3" s="566" customFormat="1"/>
    <row r="28093" spans="1:3" s="566" customFormat="1"/>
    <row r="28094" spans="1:3" s="566" customFormat="1"/>
    <row r="28095" spans="1:3" s="566" customFormat="1"/>
    <row r="28096" spans="1:3" s="566" customFormat="1"/>
    <row r="28097" spans="1:3" s="566" customFormat="1"/>
    <row r="28098" spans="1:3" s="566" customFormat="1"/>
    <row r="28099" spans="1:3" s="566" customFormat="1"/>
    <row r="28100" spans="1:3" s="566" customFormat="1"/>
    <row r="28101" spans="1:3" s="566" customFormat="1"/>
    <row r="28102" spans="1:3" s="566" customFormat="1"/>
    <row r="28103" spans="1:3" s="566" customFormat="1"/>
    <row r="28104" spans="1:3" s="566" customFormat="1"/>
    <row r="28105" spans="1:3" s="566" customFormat="1"/>
    <row r="28106" spans="1:3" s="566" customFormat="1"/>
    <row r="28107" spans="1:3" s="566" customFormat="1"/>
    <row r="28108" spans="1:3" s="566" customFormat="1"/>
    <row r="28109" spans="1:3" s="566" customFormat="1"/>
    <row r="28110" spans="1:3" s="566" customFormat="1"/>
    <row r="28111" spans="1:3" s="566" customFormat="1"/>
    <row r="28112" spans="1:3" s="566" customFormat="1"/>
    <row r="28113" spans="1:3" s="566" customFormat="1"/>
    <row r="28114" spans="1:3" s="566" customFormat="1"/>
    <row r="28115" spans="1:3" s="566" customFormat="1"/>
    <row r="28116" spans="1:3" s="566" customFormat="1"/>
    <row r="28117" spans="1:3" s="566" customFormat="1"/>
    <row r="28118" spans="1:3" s="566" customFormat="1"/>
    <row r="28119" spans="1:3" s="566" customFormat="1"/>
    <row r="28120" spans="1:3" s="566" customFormat="1"/>
    <row r="28121" spans="1:3" s="566" customFormat="1"/>
    <row r="28122" spans="1:3" s="566" customFormat="1"/>
    <row r="28123" spans="1:3" s="566" customFormat="1"/>
    <row r="28124" spans="1:3" s="566" customFormat="1"/>
    <row r="28125" spans="1:3" s="566" customFormat="1"/>
    <row r="28126" spans="1:3" s="566" customFormat="1"/>
    <row r="28127" spans="1:3" s="566" customFormat="1"/>
    <row r="28128" spans="1:3" s="566" customFormat="1"/>
    <row r="28129" spans="1:3" s="566" customFormat="1"/>
    <row r="28130" spans="1:3" s="566" customFormat="1"/>
    <row r="28131" spans="1:3" s="566" customFormat="1"/>
    <row r="28132" spans="1:3" s="566" customFormat="1"/>
    <row r="28133" spans="1:3" s="566" customFormat="1"/>
    <row r="28134" spans="1:3" s="566" customFormat="1"/>
    <row r="28135" spans="1:3" s="566" customFormat="1"/>
    <row r="28136" spans="1:3" s="566" customFormat="1"/>
    <row r="28137" spans="1:3" s="566" customFormat="1"/>
    <row r="28138" spans="1:3" s="566" customFormat="1"/>
    <row r="28139" spans="1:3" s="566" customFormat="1"/>
    <row r="28140" spans="1:3" s="566" customFormat="1"/>
    <row r="28141" spans="1:3" s="566" customFormat="1"/>
    <row r="28142" spans="1:3" s="566" customFormat="1"/>
    <row r="28143" spans="1:3" s="566" customFormat="1"/>
    <row r="28144" spans="1:3" s="566" customFormat="1"/>
    <row r="28145" spans="1:3" s="566" customFormat="1"/>
    <row r="28146" spans="1:3" s="566" customFormat="1"/>
    <row r="28147" spans="1:3" s="566" customFormat="1"/>
    <row r="28148" spans="1:3" s="566" customFormat="1"/>
    <row r="28149" spans="1:3" s="566" customFormat="1"/>
    <row r="28150" spans="1:3" s="566" customFormat="1"/>
    <row r="28151" spans="1:3" s="566" customFormat="1"/>
    <row r="28152" spans="1:3" s="566" customFormat="1"/>
    <row r="28153" spans="1:3" s="566" customFormat="1"/>
    <row r="28154" spans="1:3" s="566" customFormat="1"/>
    <row r="28155" spans="1:3" s="566" customFormat="1"/>
    <row r="28156" spans="1:3" s="566" customFormat="1"/>
    <row r="28157" spans="1:3" s="566" customFormat="1"/>
    <row r="28158" spans="1:3" s="566" customFormat="1"/>
    <row r="28159" spans="1:3" s="566" customFormat="1"/>
    <row r="28160" spans="1:3" s="566" customFormat="1"/>
    <row r="28161" spans="1:3" s="566" customFormat="1"/>
    <row r="28162" spans="1:3" s="566" customFormat="1"/>
    <row r="28163" spans="1:3" s="566" customFormat="1"/>
    <row r="28164" spans="1:3" s="566" customFormat="1"/>
    <row r="28165" spans="1:3" s="566" customFormat="1"/>
    <row r="28166" spans="1:3" s="566" customFormat="1"/>
    <row r="28167" spans="1:3" s="566" customFormat="1"/>
    <row r="28168" spans="1:3" s="566" customFormat="1"/>
    <row r="28169" spans="1:3" s="566" customFormat="1"/>
    <row r="28170" spans="1:3" s="566" customFormat="1"/>
    <row r="28171" spans="1:3" s="566" customFormat="1"/>
    <row r="28172" spans="1:3" s="566" customFormat="1"/>
    <row r="28173" spans="1:3" s="566" customFormat="1"/>
    <row r="28174" spans="1:3" s="566" customFormat="1"/>
    <row r="28175" spans="1:3" s="566" customFormat="1"/>
    <row r="28176" spans="1:3" s="566" customFormat="1"/>
    <row r="28177" spans="1:3" s="566" customFormat="1"/>
    <row r="28178" spans="1:3" s="566" customFormat="1"/>
    <row r="28179" spans="1:3" s="566" customFormat="1"/>
    <row r="28180" spans="1:3" s="566" customFormat="1"/>
    <row r="28181" spans="1:3" s="566" customFormat="1"/>
    <row r="28182" spans="1:3" s="566" customFormat="1"/>
    <row r="28183" spans="1:3" s="566" customFormat="1"/>
    <row r="28184" spans="1:3" s="566" customFormat="1"/>
    <row r="28185" spans="1:3" s="566" customFormat="1"/>
    <row r="28186" spans="1:3" s="566" customFormat="1"/>
    <row r="28187" spans="1:3" s="566" customFormat="1"/>
    <row r="28188" spans="1:3" s="566" customFormat="1"/>
    <row r="28189" spans="1:3" s="566" customFormat="1"/>
    <row r="28190" spans="1:3" s="566" customFormat="1"/>
    <row r="28191" spans="1:3" s="566" customFormat="1"/>
    <row r="28192" spans="1:3" s="566" customFormat="1"/>
    <row r="28193" spans="1:3" s="566" customFormat="1"/>
    <row r="28194" spans="1:3" s="566" customFormat="1"/>
    <row r="28195" spans="1:3" s="566" customFormat="1"/>
    <row r="28196" spans="1:3" s="566" customFormat="1"/>
    <row r="28197" spans="1:3" s="566" customFormat="1"/>
    <row r="28198" spans="1:3" s="566" customFormat="1"/>
    <row r="28199" spans="1:3" s="566" customFormat="1"/>
    <row r="28200" spans="1:3" s="566" customFormat="1"/>
    <row r="28201" spans="1:3" s="566" customFormat="1"/>
    <row r="28202" spans="1:3" s="566" customFormat="1"/>
    <row r="28203" spans="1:3" s="566" customFormat="1"/>
    <row r="28204" spans="1:3" s="566" customFormat="1"/>
    <row r="28205" spans="1:3" s="566" customFormat="1"/>
    <row r="28206" spans="1:3" s="566" customFormat="1"/>
    <row r="28207" spans="1:3" s="566" customFormat="1"/>
    <row r="28208" spans="1:3" s="566" customFormat="1"/>
    <row r="28209" spans="1:3" s="566" customFormat="1"/>
    <row r="28210" spans="1:3" s="566" customFormat="1"/>
    <row r="28211" spans="1:3" s="566" customFormat="1"/>
    <row r="28212" spans="1:3" s="566" customFormat="1"/>
    <row r="28213" spans="1:3" s="566" customFormat="1"/>
    <row r="28214" spans="1:3" s="566" customFormat="1"/>
    <row r="28215" spans="1:3" s="566" customFormat="1"/>
    <row r="28216" spans="1:3" s="566" customFormat="1"/>
    <row r="28217" spans="1:3" s="566" customFormat="1"/>
    <row r="28218" spans="1:3" s="566" customFormat="1"/>
    <row r="28219" spans="1:3" s="566" customFormat="1"/>
    <row r="28220" spans="1:3" s="566" customFormat="1"/>
    <row r="28221" spans="1:3" s="566" customFormat="1"/>
    <row r="28222" spans="1:3" s="566" customFormat="1"/>
    <row r="28223" spans="1:3" s="566" customFormat="1"/>
    <row r="28224" spans="1:3" s="566" customFormat="1"/>
    <row r="28225" spans="1:3" s="566" customFormat="1"/>
    <row r="28226" spans="1:3" s="566" customFormat="1"/>
    <row r="28227" spans="1:3" s="566" customFormat="1"/>
    <row r="28228" spans="1:3" s="566" customFormat="1"/>
    <row r="28229" spans="1:3" s="566" customFormat="1"/>
    <row r="28230" spans="1:3" s="566" customFormat="1"/>
    <row r="28231" spans="1:3" s="566" customFormat="1"/>
    <row r="28232" spans="1:3" s="566" customFormat="1"/>
    <row r="28233" spans="1:3" s="566" customFormat="1"/>
    <row r="28234" spans="1:3" s="566" customFormat="1"/>
    <row r="28235" spans="1:3" s="566" customFormat="1"/>
    <row r="28236" spans="1:3" s="566" customFormat="1"/>
    <row r="28237" spans="1:3" s="566" customFormat="1"/>
    <row r="28238" spans="1:3" s="566" customFormat="1"/>
    <row r="28239" spans="1:3" s="566" customFormat="1"/>
    <row r="28240" spans="1:3" s="566" customFormat="1"/>
    <row r="28241" spans="1:3" s="566" customFormat="1"/>
    <row r="28242" spans="1:3" s="566" customFormat="1"/>
    <row r="28243" spans="1:3" s="566" customFormat="1"/>
    <row r="28244" spans="1:3" s="566" customFormat="1"/>
    <row r="28245" spans="1:3" s="566" customFormat="1"/>
    <row r="28246" spans="1:3" s="566" customFormat="1"/>
    <row r="28247" spans="1:3" s="566" customFormat="1"/>
    <row r="28248" spans="1:3" s="566" customFormat="1"/>
    <row r="28249" spans="1:3" s="566" customFormat="1"/>
    <row r="28250" spans="1:3" s="566" customFormat="1"/>
    <row r="28251" spans="1:3" s="566" customFormat="1"/>
    <row r="28252" spans="1:3" s="566" customFormat="1"/>
    <row r="28253" spans="1:3" s="566" customFormat="1"/>
    <row r="28254" spans="1:3" s="566" customFormat="1"/>
    <row r="28255" spans="1:3" s="566" customFormat="1"/>
    <row r="28256" spans="1:3" s="566" customFormat="1"/>
    <row r="28257" spans="1:3" s="566" customFormat="1"/>
    <row r="28258" spans="1:3" s="566" customFormat="1"/>
    <row r="28259" spans="1:3" s="566" customFormat="1"/>
    <row r="28260" spans="1:3" s="566" customFormat="1"/>
    <row r="28261" spans="1:3" s="566" customFormat="1"/>
    <row r="28262" spans="1:3" s="566" customFormat="1"/>
    <row r="28263" spans="1:3" s="566" customFormat="1"/>
    <row r="28264" spans="1:3" s="566" customFormat="1"/>
    <row r="28265" spans="1:3" s="566" customFormat="1"/>
    <row r="28266" spans="1:3" s="566" customFormat="1"/>
    <row r="28267" spans="1:3" s="566" customFormat="1"/>
    <row r="28268" spans="1:3" s="566" customFormat="1"/>
    <row r="28269" spans="1:3" s="566" customFormat="1"/>
    <row r="28270" spans="1:3" s="566" customFormat="1"/>
    <row r="28271" spans="1:3" s="566" customFormat="1"/>
    <row r="28272" spans="1:3" s="566" customFormat="1"/>
    <row r="28273" spans="1:3" s="566" customFormat="1"/>
    <row r="28274" spans="1:3" s="566" customFormat="1"/>
    <row r="28275" spans="1:3" s="566" customFormat="1"/>
    <row r="28276" spans="1:3" s="566" customFormat="1"/>
    <row r="28277" spans="1:3" s="566" customFormat="1"/>
    <row r="28278" spans="1:3" s="566" customFormat="1"/>
    <row r="28279" spans="1:3" s="566" customFormat="1"/>
    <row r="28280" spans="1:3" s="566" customFormat="1"/>
    <row r="28281" spans="1:3" s="566" customFormat="1"/>
    <row r="28282" spans="1:3" s="566" customFormat="1"/>
    <row r="28283" spans="1:3" s="566" customFormat="1"/>
    <row r="28284" spans="1:3" s="566" customFormat="1"/>
    <row r="28285" spans="1:3" s="566" customFormat="1"/>
    <row r="28286" spans="1:3" s="566" customFormat="1"/>
    <row r="28287" spans="1:3" s="566" customFormat="1"/>
    <row r="28288" spans="1:3" s="566" customFormat="1"/>
    <row r="28289" spans="1:3" s="566" customFormat="1"/>
    <row r="28290" spans="1:3" s="566" customFormat="1"/>
    <row r="28291" spans="1:3" s="566" customFormat="1"/>
    <row r="28292" spans="1:3" s="566" customFormat="1"/>
    <row r="28293" spans="1:3" s="566" customFormat="1"/>
    <row r="28294" spans="1:3" s="566" customFormat="1"/>
    <row r="28295" spans="1:3" s="566" customFormat="1"/>
    <row r="28296" spans="1:3" s="566" customFormat="1"/>
    <row r="28297" spans="1:3" s="566" customFormat="1"/>
    <row r="28298" spans="1:3" s="566" customFormat="1"/>
    <row r="28299" spans="1:3" s="566" customFormat="1"/>
    <row r="28300" spans="1:3" s="566" customFormat="1"/>
    <row r="28301" spans="1:3" s="566" customFormat="1"/>
    <row r="28302" spans="1:3" s="566" customFormat="1"/>
    <row r="28303" spans="1:3" s="566" customFormat="1"/>
    <row r="28304" spans="1:3" s="566" customFormat="1"/>
    <row r="28305" spans="1:3" s="566" customFormat="1"/>
    <row r="28306" spans="1:3" s="566" customFormat="1"/>
    <row r="28307" spans="1:3" s="566" customFormat="1"/>
    <row r="28308" spans="1:3" s="566" customFormat="1"/>
    <row r="28309" spans="1:3" s="566" customFormat="1"/>
    <row r="28310" spans="1:3" s="566" customFormat="1"/>
    <row r="28311" spans="1:3" s="566" customFormat="1"/>
    <row r="28312" spans="1:3" s="566" customFormat="1"/>
    <row r="28313" spans="1:3" s="566" customFormat="1"/>
    <row r="28314" spans="1:3" s="566" customFormat="1"/>
    <row r="28315" spans="1:3" s="566" customFormat="1"/>
    <row r="28316" spans="1:3" s="566" customFormat="1"/>
    <row r="28317" spans="1:3" s="566" customFormat="1"/>
    <row r="28318" spans="1:3" s="566" customFormat="1"/>
    <row r="28319" spans="1:3" s="566" customFormat="1"/>
    <row r="28320" spans="1:3" s="566" customFormat="1"/>
    <row r="28321" spans="1:3" s="566" customFormat="1"/>
    <row r="28322" spans="1:3" s="566" customFormat="1"/>
    <row r="28323" spans="1:3" s="566" customFormat="1"/>
    <row r="28324" spans="1:3" s="566" customFormat="1"/>
    <row r="28325" spans="1:3" s="566" customFormat="1"/>
    <row r="28326" spans="1:3" s="566" customFormat="1"/>
    <row r="28327" spans="1:3" s="566" customFormat="1"/>
    <row r="28328" spans="1:3" s="566" customFormat="1"/>
    <row r="28329" spans="1:3" s="566" customFormat="1"/>
    <row r="28330" spans="1:3" s="566" customFormat="1"/>
    <row r="28331" spans="1:3" s="566" customFormat="1"/>
    <row r="28332" spans="1:3" s="566" customFormat="1"/>
    <row r="28333" spans="1:3" s="566" customFormat="1"/>
    <row r="28334" spans="1:3" s="566" customFormat="1"/>
    <row r="28335" spans="1:3" s="566" customFormat="1"/>
    <row r="28336" spans="1:3" s="566" customFormat="1"/>
    <row r="28337" spans="1:3" s="566" customFormat="1"/>
    <row r="28338" spans="1:3" s="566" customFormat="1"/>
    <row r="28339" spans="1:3" s="566" customFormat="1"/>
    <row r="28340" spans="1:3" s="566" customFormat="1"/>
    <row r="28341" spans="1:3" s="566" customFormat="1"/>
    <row r="28342" spans="1:3" s="566" customFormat="1"/>
    <row r="28343" spans="1:3" s="566" customFormat="1"/>
    <row r="28344" spans="1:3" s="566" customFormat="1"/>
    <row r="28345" spans="1:3" s="566" customFormat="1"/>
    <row r="28346" spans="1:3" s="566" customFormat="1"/>
    <row r="28347" spans="1:3" s="566" customFormat="1"/>
    <row r="28348" spans="1:3" s="566" customFormat="1"/>
    <row r="28349" spans="1:3" s="566" customFormat="1"/>
    <row r="28350" spans="1:3" s="566" customFormat="1"/>
    <row r="28351" spans="1:3" s="566" customFormat="1"/>
    <row r="28352" spans="1:3" s="566" customFormat="1"/>
    <row r="28353" spans="1:3" s="566" customFormat="1"/>
    <row r="28354" spans="1:3" s="566" customFormat="1"/>
    <row r="28355" spans="1:3" s="566" customFormat="1"/>
    <row r="28356" spans="1:3" s="566" customFormat="1"/>
    <row r="28357" spans="1:3" s="566" customFormat="1"/>
    <row r="28358" spans="1:3" s="566" customFormat="1"/>
    <row r="28359" spans="1:3" s="566" customFormat="1"/>
    <row r="28360" spans="1:3" s="566" customFormat="1"/>
    <row r="28361" spans="1:3" s="566" customFormat="1"/>
    <row r="28362" spans="1:3" s="566" customFormat="1"/>
    <row r="28363" spans="1:3" s="566" customFormat="1"/>
    <row r="28364" spans="1:3" s="566" customFormat="1"/>
    <row r="28365" spans="1:3" s="566" customFormat="1"/>
    <row r="28366" spans="1:3" s="566" customFormat="1"/>
    <row r="28367" spans="1:3" s="566" customFormat="1"/>
    <row r="28368" spans="1:3" s="566" customFormat="1"/>
    <row r="28369" spans="1:3" s="566" customFormat="1"/>
    <row r="28370" spans="1:3" s="566" customFormat="1"/>
    <row r="28371" spans="1:3" s="566" customFormat="1"/>
    <row r="28372" spans="1:3" s="566" customFormat="1"/>
    <row r="28373" spans="1:3" s="566" customFormat="1"/>
    <row r="28374" spans="1:3" s="566" customFormat="1"/>
    <row r="28375" spans="1:3" s="566" customFormat="1"/>
    <row r="28376" spans="1:3" s="566" customFormat="1"/>
    <row r="28377" spans="1:3" s="566" customFormat="1"/>
    <row r="28378" spans="1:3" s="566" customFormat="1"/>
    <row r="28379" spans="1:3" s="566" customFormat="1"/>
    <row r="28380" spans="1:3" s="566" customFormat="1"/>
    <row r="28381" spans="1:3" s="566" customFormat="1"/>
    <row r="28382" spans="1:3" s="566" customFormat="1"/>
    <row r="28383" spans="1:3" s="566" customFormat="1"/>
    <row r="28384" spans="1:3" s="566" customFormat="1"/>
    <row r="28385" spans="1:3" s="566" customFormat="1"/>
    <row r="28386" spans="1:3" s="566" customFormat="1"/>
    <row r="28387" spans="1:3" s="566" customFormat="1"/>
    <row r="28388" spans="1:3" s="566" customFormat="1"/>
    <row r="28389" spans="1:3" s="566" customFormat="1"/>
    <row r="28390" spans="1:3" s="566" customFormat="1"/>
    <row r="28391" spans="1:3" s="566" customFormat="1"/>
    <row r="28392" spans="1:3" s="566" customFormat="1"/>
    <row r="28393" spans="1:3" s="566" customFormat="1"/>
    <row r="28394" spans="1:3" s="566" customFormat="1"/>
    <row r="28395" spans="1:3" s="566" customFormat="1"/>
    <row r="28396" spans="1:3" s="566" customFormat="1"/>
    <row r="28397" spans="1:3" s="566" customFormat="1"/>
    <row r="28398" spans="1:3" s="566" customFormat="1"/>
    <row r="28399" spans="1:3" s="566" customFormat="1"/>
    <row r="28400" spans="1:3" s="566" customFormat="1"/>
    <row r="28401" spans="1:3" s="566" customFormat="1"/>
    <row r="28402" spans="1:3" s="566" customFormat="1"/>
    <row r="28403" spans="1:3" s="566" customFormat="1"/>
    <row r="28404" spans="1:3" s="566" customFormat="1"/>
    <row r="28405" spans="1:3" s="566" customFormat="1"/>
    <row r="28406" spans="1:3" s="566" customFormat="1"/>
    <row r="28407" spans="1:3" s="566" customFormat="1"/>
    <row r="28408" spans="1:3" s="566" customFormat="1"/>
    <row r="28409" spans="1:3" s="566" customFormat="1"/>
    <row r="28410" spans="1:3" s="566" customFormat="1"/>
    <row r="28411" spans="1:3" s="566" customFormat="1"/>
    <row r="28412" spans="1:3" s="566" customFormat="1"/>
    <row r="28413" spans="1:3" s="566" customFormat="1"/>
    <row r="28414" spans="1:3" s="566" customFormat="1"/>
    <row r="28415" spans="1:3" s="566" customFormat="1"/>
    <row r="28416" spans="1:3" s="566" customFormat="1"/>
    <row r="28417" spans="1:3" s="566" customFormat="1"/>
    <row r="28418" spans="1:3" s="566" customFormat="1"/>
    <row r="28419" spans="1:3" s="566" customFormat="1"/>
    <row r="28420" spans="1:3" s="566" customFormat="1"/>
    <row r="28421" spans="1:3" s="566" customFormat="1"/>
    <row r="28422" spans="1:3" s="566" customFormat="1"/>
    <row r="28423" spans="1:3" s="566" customFormat="1"/>
    <row r="28424" spans="1:3" s="566" customFormat="1"/>
    <row r="28425" spans="1:3" s="566" customFormat="1"/>
    <row r="28426" spans="1:3" s="566" customFormat="1"/>
    <row r="28427" spans="1:3" s="566" customFormat="1"/>
    <row r="28428" spans="1:3" s="566" customFormat="1"/>
    <row r="28429" spans="1:3" s="566" customFormat="1"/>
    <row r="28430" spans="1:3" s="566" customFormat="1"/>
    <row r="28431" spans="1:3" s="566" customFormat="1"/>
    <row r="28432" spans="1:3" s="566" customFormat="1"/>
    <row r="28433" spans="1:3" s="566" customFormat="1"/>
    <row r="28434" spans="1:3" s="566" customFormat="1"/>
    <row r="28435" spans="1:3" s="566" customFormat="1"/>
    <row r="28436" spans="1:3" s="566" customFormat="1"/>
    <row r="28437" spans="1:3" s="566" customFormat="1"/>
    <row r="28438" spans="1:3" s="566" customFormat="1"/>
    <row r="28439" spans="1:3" s="566" customFormat="1"/>
    <row r="28440" spans="1:3" s="566" customFormat="1"/>
    <row r="28441" spans="1:3" s="566" customFormat="1"/>
    <row r="28442" spans="1:3" s="566" customFormat="1"/>
    <row r="28443" spans="1:3" s="566" customFormat="1"/>
    <row r="28444" spans="1:3" s="566" customFormat="1"/>
    <row r="28445" spans="1:3" s="566" customFormat="1"/>
    <row r="28446" spans="1:3" s="566" customFormat="1"/>
    <row r="28447" spans="1:3" s="566" customFormat="1"/>
    <row r="28448" spans="1:3" s="566" customFormat="1"/>
    <row r="28449" spans="1:3" s="566" customFormat="1"/>
    <row r="28450" spans="1:3" s="566" customFormat="1"/>
    <row r="28451" spans="1:3" s="566" customFormat="1"/>
    <row r="28452" spans="1:3" s="566" customFormat="1"/>
    <row r="28453" spans="1:3" s="566" customFormat="1"/>
    <row r="28454" spans="1:3" s="566" customFormat="1"/>
    <row r="28455" spans="1:3" s="566" customFormat="1"/>
    <row r="28456" spans="1:3" s="566" customFormat="1"/>
    <row r="28457" spans="1:3" s="566" customFormat="1"/>
    <row r="28458" spans="1:3" s="566" customFormat="1"/>
    <row r="28459" spans="1:3" s="566" customFormat="1"/>
    <row r="28460" spans="1:3" s="566" customFormat="1"/>
    <row r="28461" spans="1:3" s="566" customFormat="1"/>
    <row r="28462" spans="1:3" s="566" customFormat="1"/>
    <row r="28463" spans="1:3" s="566" customFormat="1"/>
    <row r="28464" spans="1:3" s="566" customFormat="1"/>
    <row r="28465" spans="1:3" s="566" customFormat="1"/>
    <row r="28466" spans="1:3" s="566" customFormat="1"/>
    <row r="28467" spans="1:3" s="566" customFormat="1"/>
    <row r="28468" spans="1:3" s="566" customFormat="1"/>
    <row r="28469" spans="1:3" s="566" customFormat="1"/>
    <row r="28470" spans="1:3" s="566" customFormat="1"/>
    <row r="28471" spans="1:3" s="566" customFormat="1"/>
    <row r="28472" spans="1:3" s="566" customFormat="1"/>
    <row r="28473" spans="1:3" s="566" customFormat="1"/>
    <row r="28474" spans="1:3" s="566" customFormat="1"/>
    <row r="28475" spans="1:3" s="566" customFormat="1"/>
    <row r="28476" spans="1:3" s="566" customFormat="1"/>
    <row r="28477" spans="1:3" s="566" customFormat="1"/>
    <row r="28478" spans="1:3" s="566" customFormat="1"/>
    <row r="28479" spans="1:3" s="566" customFormat="1"/>
    <row r="28480" spans="1:3" s="566" customFormat="1"/>
    <row r="28481" spans="1:3" s="566" customFormat="1"/>
    <row r="28482" spans="1:3" s="566" customFormat="1"/>
    <row r="28483" spans="1:3" s="566" customFormat="1"/>
    <row r="28484" spans="1:3" s="566" customFormat="1"/>
    <row r="28485" spans="1:3" s="566" customFormat="1"/>
    <row r="28486" spans="1:3" s="566" customFormat="1"/>
    <row r="28487" spans="1:3" s="566" customFormat="1"/>
    <row r="28488" spans="1:3" s="566" customFormat="1"/>
    <row r="28489" spans="1:3" s="566" customFormat="1"/>
    <row r="28490" spans="1:3" s="566" customFormat="1"/>
    <row r="28491" spans="1:3" s="566" customFormat="1"/>
    <row r="28492" spans="1:3" s="566" customFormat="1"/>
    <row r="28493" spans="1:3" s="566" customFormat="1"/>
    <row r="28494" spans="1:3" s="566" customFormat="1"/>
    <row r="28495" spans="1:3" s="566" customFormat="1"/>
    <row r="28496" spans="1:3" s="566" customFormat="1"/>
    <row r="28497" spans="1:3" s="566" customFormat="1"/>
    <row r="28498" spans="1:3" s="566" customFormat="1"/>
    <row r="28499" spans="1:3" s="566" customFormat="1"/>
    <row r="28500" spans="1:3" s="566" customFormat="1"/>
    <row r="28501" spans="1:3" s="566" customFormat="1"/>
    <row r="28502" spans="1:3" s="566" customFormat="1"/>
    <row r="28503" spans="1:3" s="566" customFormat="1"/>
    <row r="28504" spans="1:3" s="566" customFormat="1"/>
    <row r="28505" spans="1:3" s="566" customFormat="1"/>
    <row r="28506" spans="1:3" s="566" customFormat="1"/>
    <row r="28507" spans="1:3" s="566" customFormat="1"/>
    <row r="28508" spans="1:3" s="566" customFormat="1"/>
    <row r="28509" spans="1:3" s="566" customFormat="1"/>
    <row r="28510" spans="1:3" s="566" customFormat="1"/>
    <row r="28511" spans="1:3" s="566" customFormat="1"/>
    <row r="28512" spans="1:3" s="566" customFormat="1"/>
    <row r="28513" spans="1:3" s="566" customFormat="1"/>
    <row r="28514" spans="1:3" s="566" customFormat="1"/>
    <row r="28515" spans="1:3" s="566" customFormat="1"/>
    <row r="28516" spans="1:3" s="566" customFormat="1"/>
    <row r="28517" spans="1:3" s="566" customFormat="1"/>
    <row r="28518" spans="1:3" s="566" customFormat="1"/>
    <row r="28519" spans="1:3" s="566" customFormat="1"/>
    <row r="28520" spans="1:3" s="566" customFormat="1"/>
    <row r="28521" spans="1:3" s="566" customFormat="1"/>
    <row r="28522" spans="1:3" s="566" customFormat="1"/>
    <row r="28523" spans="1:3" s="566" customFormat="1"/>
    <row r="28524" spans="1:3" s="566" customFormat="1"/>
    <row r="28525" spans="1:3" s="566" customFormat="1"/>
    <row r="28526" spans="1:3" s="566" customFormat="1"/>
    <row r="28527" spans="1:3" s="566" customFormat="1"/>
    <row r="28528" spans="1:3" s="566" customFormat="1"/>
    <row r="28529" spans="1:3" s="566" customFormat="1"/>
    <row r="28530" spans="1:3" s="566" customFormat="1"/>
    <row r="28531" spans="1:3" s="566" customFormat="1"/>
    <row r="28532" spans="1:3" s="566" customFormat="1"/>
    <row r="28533" spans="1:3" s="566" customFormat="1"/>
    <row r="28534" spans="1:3" s="566" customFormat="1"/>
    <row r="28535" spans="1:3" s="566" customFormat="1"/>
    <row r="28536" spans="1:3" s="566" customFormat="1"/>
    <row r="28537" spans="1:3" s="566" customFormat="1"/>
    <row r="28538" spans="1:3" s="566" customFormat="1"/>
    <row r="28539" spans="1:3" s="566" customFormat="1"/>
    <row r="28540" spans="1:3" s="566" customFormat="1"/>
    <row r="28541" spans="1:3" s="566" customFormat="1"/>
    <row r="28542" spans="1:3" s="566" customFormat="1"/>
    <row r="28543" spans="1:3" s="566" customFormat="1"/>
    <row r="28544" spans="1:3" s="566" customFormat="1"/>
    <row r="28545" spans="1:3" s="566" customFormat="1"/>
    <row r="28546" spans="1:3" s="566" customFormat="1"/>
    <row r="28547" spans="1:3" s="566" customFormat="1"/>
    <row r="28548" spans="1:3" s="566" customFormat="1"/>
    <row r="28549" spans="1:3" s="566" customFormat="1"/>
    <row r="28550" spans="1:3" s="566" customFormat="1"/>
    <row r="28551" spans="1:3" s="566" customFormat="1"/>
    <row r="28552" spans="1:3" s="566" customFormat="1"/>
    <row r="28553" spans="1:3" s="566" customFormat="1"/>
    <row r="28554" spans="1:3" s="566" customFormat="1"/>
    <row r="28555" spans="1:3" s="566" customFormat="1"/>
    <row r="28556" spans="1:3" s="566" customFormat="1"/>
    <row r="28557" spans="1:3" s="566" customFormat="1"/>
    <row r="28558" spans="1:3" s="566" customFormat="1"/>
    <row r="28559" spans="1:3" s="566" customFormat="1"/>
    <row r="28560" spans="1:3" s="566" customFormat="1"/>
    <row r="28561" spans="1:3" s="566" customFormat="1"/>
    <row r="28562" spans="1:3" s="566" customFormat="1"/>
    <row r="28563" spans="1:3" s="566" customFormat="1"/>
    <row r="28564" spans="1:3" s="566" customFormat="1"/>
    <row r="28565" spans="1:3" s="566" customFormat="1"/>
    <row r="28566" spans="1:3" s="566" customFormat="1"/>
    <row r="28567" spans="1:3" s="566" customFormat="1"/>
    <row r="28568" spans="1:3" s="566" customFormat="1"/>
    <row r="28569" spans="1:3" s="566" customFormat="1"/>
    <row r="28570" spans="1:3" s="566" customFormat="1"/>
    <row r="28571" spans="1:3" s="566" customFormat="1"/>
    <row r="28572" spans="1:3" s="566" customFormat="1"/>
    <row r="28573" spans="1:3" s="566" customFormat="1"/>
    <row r="28574" spans="1:3" s="566" customFormat="1"/>
    <row r="28575" spans="1:3" s="566" customFormat="1"/>
    <row r="28576" spans="1:3" s="566" customFormat="1"/>
    <row r="28577" spans="1:3" s="566" customFormat="1"/>
    <row r="28578" spans="1:3" s="566" customFormat="1"/>
    <row r="28579" spans="1:3" s="566" customFormat="1"/>
    <row r="28580" spans="1:3" s="566" customFormat="1"/>
    <row r="28581" spans="1:3" s="566" customFormat="1"/>
    <row r="28582" spans="1:3" s="566" customFormat="1"/>
    <row r="28583" spans="1:3" s="566" customFormat="1"/>
    <row r="28584" spans="1:3" s="566" customFormat="1"/>
    <row r="28585" spans="1:3" s="566" customFormat="1"/>
    <row r="28586" spans="1:3" s="566" customFormat="1"/>
    <row r="28587" spans="1:3" s="566" customFormat="1"/>
    <row r="28588" spans="1:3" s="566" customFormat="1"/>
    <row r="28589" spans="1:3" s="566" customFormat="1"/>
    <row r="28590" spans="1:3" s="566" customFormat="1"/>
    <row r="28591" spans="1:3" s="566" customFormat="1"/>
    <row r="28592" spans="1:3" s="566" customFormat="1"/>
    <row r="28593" spans="1:3" s="566" customFormat="1"/>
    <row r="28594" spans="1:3" s="566" customFormat="1"/>
    <row r="28595" spans="1:3" s="566" customFormat="1"/>
    <row r="28596" spans="1:3" s="566" customFormat="1"/>
    <row r="28597" spans="1:3" s="566" customFormat="1"/>
    <row r="28598" spans="1:3" s="566" customFormat="1"/>
    <row r="28599" spans="1:3" s="566" customFormat="1"/>
    <row r="28600" spans="1:3" s="566" customFormat="1"/>
    <row r="28601" spans="1:3" s="566" customFormat="1"/>
    <row r="28602" spans="1:3" s="566" customFormat="1"/>
    <row r="28603" spans="1:3" s="566" customFormat="1"/>
    <row r="28604" spans="1:3" s="566" customFormat="1"/>
    <row r="28605" spans="1:3" s="566" customFormat="1"/>
    <row r="28606" spans="1:3" s="566" customFormat="1"/>
    <row r="28607" spans="1:3" s="566" customFormat="1"/>
    <row r="28608" spans="1:3" s="566" customFormat="1"/>
    <row r="28609" spans="1:3" s="566" customFormat="1"/>
    <row r="28610" spans="1:3" s="566" customFormat="1"/>
    <row r="28611" spans="1:3" s="566" customFormat="1"/>
    <row r="28612" spans="1:3" s="566" customFormat="1"/>
    <row r="28613" spans="1:3" s="566" customFormat="1"/>
    <row r="28614" spans="1:3" s="566" customFormat="1"/>
    <row r="28615" spans="1:3" s="566" customFormat="1"/>
    <row r="28616" spans="1:3" s="566" customFormat="1"/>
    <row r="28617" spans="1:3" s="566" customFormat="1"/>
    <row r="28618" spans="1:3" s="566" customFormat="1"/>
    <row r="28619" spans="1:3" s="566" customFormat="1"/>
    <row r="28620" spans="1:3" s="566" customFormat="1"/>
    <row r="28621" spans="1:3" s="566" customFormat="1"/>
    <row r="28622" spans="1:3" s="566" customFormat="1"/>
    <row r="28623" spans="1:3" s="566" customFormat="1"/>
    <row r="28624" spans="1:3" s="566" customFormat="1"/>
    <row r="28625" spans="1:3" s="566" customFormat="1"/>
    <row r="28626" spans="1:3" s="566" customFormat="1"/>
    <row r="28627" spans="1:3" s="566" customFormat="1"/>
    <row r="28628" spans="1:3" s="566" customFormat="1"/>
    <row r="28629" spans="1:3" s="566" customFormat="1"/>
    <row r="28630" spans="1:3" s="566" customFormat="1"/>
    <row r="28631" spans="1:3" s="566" customFormat="1"/>
    <row r="28632" spans="1:3" s="566" customFormat="1"/>
    <row r="28633" spans="1:3" s="566" customFormat="1"/>
    <row r="28634" spans="1:3" s="566" customFormat="1"/>
    <row r="28635" spans="1:3" s="566" customFormat="1"/>
    <row r="28636" spans="1:3" s="566" customFormat="1"/>
    <row r="28637" spans="1:3" s="566" customFormat="1"/>
    <row r="28638" spans="1:3" s="566" customFormat="1"/>
    <row r="28639" spans="1:3" s="566" customFormat="1"/>
    <row r="28640" spans="1:3" s="566" customFormat="1"/>
    <row r="28641" spans="1:3" s="566" customFormat="1"/>
    <row r="28642" spans="1:3" s="566" customFormat="1"/>
    <row r="28643" spans="1:3" s="566" customFormat="1"/>
    <row r="28644" spans="1:3" s="566" customFormat="1"/>
    <row r="28645" spans="1:3" s="566" customFormat="1"/>
    <row r="28646" spans="1:3" s="566" customFormat="1"/>
    <row r="28647" spans="1:3" s="566" customFormat="1"/>
    <row r="28648" spans="1:3" s="566" customFormat="1"/>
    <row r="28649" spans="1:3" s="566" customFormat="1"/>
    <row r="28650" spans="1:3" s="566" customFormat="1"/>
    <row r="28651" spans="1:3" s="566" customFormat="1"/>
    <row r="28652" spans="1:3" s="566" customFormat="1"/>
    <row r="28653" spans="1:3" s="566" customFormat="1"/>
    <row r="28654" spans="1:3" s="566" customFormat="1"/>
    <row r="28655" spans="1:3" s="566" customFormat="1"/>
    <row r="28656" spans="1:3" s="566" customFormat="1"/>
    <row r="28657" spans="1:3" s="566" customFormat="1"/>
    <row r="28658" spans="1:3" s="566" customFormat="1"/>
    <row r="28659" spans="1:3" s="566" customFormat="1"/>
    <row r="28660" spans="1:3" s="566" customFormat="1"/>
    <row r="28661" spans="1:3" s="566" customFormat="1"/>
    <row r="28662" spans="1:3" s="566" customFormat="1"/>
    <row r="28663" spans="1:3" s="566" customFormat="1"/>
    <row r="28664" spans="1:3" s="566" customFormat="1"/>
    <row r="28665" spans="1:3" s="566" customFormat="1"/>
    <row r="28666" spans="1:3" s="566" customFormat="1"/>
    <row r="28667" spans="1:3" s="566" customFormat="1"/>
    <row r="28668" spans="1:3" s="566" customFormat="1"/>
    <row r="28669" spans="1:3" s="566" customFormat="1"/>
    <row r="28670" spans="1:3" s="566" customFormat="1"/>
    <row r="28671" spans="1:3" s="566" customFormat="1"/>
    <row r="28672" spans="1:3" s="566" customFormat="1"/>
    <row r="28673" spans="1:3" s="566" customFormat="1"/>
    <row r="28674" spans="1:3" s="566" customFormat="1"/>
    <row r="28675" spans="1:3" s="566" customFormat="1"/>
    <row r="28676" spans="1:3" s="566" customFormat="1"/>
    <row r="28677" spans="1:3" s="566" customFormat="1"/>
    <row r="28678" spans="1:3" s="566" customFormat="1"/>
    <row r="28679" spans="1:3" s="566" customFormat="1"/>
    <row r="28680" spans="1:3" s="566" customFormat="1"/>
    <row r="28681" spans="1:3" s="566" customFormat="1"/>
    <row r="28682" spans="1:3" s="566" customFormat="1"/>
    <row r="28683" spans="1:3" s="566" customFormat="1"/>
    <row r="28684" spans="1:3" s="566" customFormat="1"/>
    <row r="28685" spans="1:3" s="566" customFormat="1"/>
    <row r="28686" spans="1:3" s="566" customFormat="1"/>
    <row r="28687" spans="1:3" s="566" customFormat="1"/>
    <row r="28688" spans="1:3" s="566" customFormat="1"/>
    <row r="28689" spans="1:3" s="566" customFormat="1"/>
    <row r="28690" spans="1:3" s="566" customFormat="1"/>
    <row r="28691" spans="1:3" s="566" customFormat="1"/>
    <row r="28692" spans="1:3" s="566" customFormat="1"/>
    <row r="28693" spans="1:3" s="566" customFormat="1"/>
    <row r="28694" spans="1:3" s="566" customFormat="1"/>
    <row r="28695" spans="1:3" s="566" customFormat="1"/>
    <row r="28696" spans="1:3" s="566" customFormat="1"/>
    <row r="28697" spans="1:3" s="566" customFormat="1"/>
    <row r="28698" spans="1:3" s="566" customFormat="1"/>
    <row r="28699" spans="1:3" s="566" customFormat="1"/>
    <row r="28700" spans="1:3" s="566" customFormat="1"/>
    <row r="28701" spans="1:3" s="566" customFormat="1"/>
    <row r="28702" spans="1:3" s="566" customFormat="1"/>
    <row r="28703" spans="1:3" s="566" customFormat="1"/>
    <row r="28704" spans="1:3" s="566" customFormat="1"/>
    <row r="28705" spans="1:3" s="566" customFormat="1"/>
    <row r="28706" spans="1:3" s="566" customFormat="1"/>
    <row r="28707" spans="1:3" s="566" customFormat="1"/>
    <row r="28708" spans="1:3" s="566" customFormat="1"/>
    <row r="28709" spans="1:3" s="566" customFormat="1"/>
    <row r="28710" spans="1:3" s="566" customFormat="1"/>
    <row r="28711" spans="1:3" s="566" customFormat="1"/>
    <row r="28712" spans="1:3" s="566" customFormat="1"/>
    <row r="28713" spans="1:3" s="566" customFormat="1"/>
    <row r="28714" spans="1:3" s="566" customFormat="1"/>
    <row r="28715" spans="1:3" s="566" customFormat="1"/>
    <row r="28716" spans="1:3" s="566" customFormat="1"/>
    <row r="28717" spans="1:3" s="566" customFormat="1"/>
    <row r="28718" spans="1:3" s="566" customFormat="1"/>
    <row r="28719" spans="1:3" s="566" customFormat="1"/>
    <row r="28720" spans="1:3" s="566" customFormat="1"/>
    <row r="28721" spans="1:3" s="566" customFormat="1"/>
    <row r="28722" spans="1:3" s="566" customFormat="1"/>
    <row r="28723" spans="1:3" s="566" customFormat="1"/>
    <row r="28724" spans="1:3" s="566" customFormat="1"/>
    <row r="28725" spans="1:3" s="566" customFormat="1"/>
    <row r="28726" spans="1:3" s="566" customFormat="1"/>
    <row r="28727" spans="1:3" s="566" customFormat="1"/>
    <row r="28728" spans="1:3" s="566" customFormat="1"/>
    <row r="28729" spans="1:3" s="566" customFormat="1"/>
    <row r="28730" spans="1:3" s="566" customFormat="1"/>
    <row r="28731" spans="1:3" s="566" customFormat="1"/>
    <row r="28732" spans="1:3" s="566" customFormat="1"/>
    <row r="28733" spans="1:3" s="566" customFormat="1"/>
    <row r="28734" spans="1:3" s="566" customFormat="1"/>
    <row r="28735" spans="1:3" s="566" customFormat="1"/>
    <row r="28736" spans="1:3" s="566" customFormat="1"/>
    <row r="28737" spans="1:3" s="566" customFormat="1"/>
    <row r="28738" spans="1:3" s="566" customFormat="1"/>
    <row r="28739" spans="1:3" s="566" customFormat="1"/>
    <row r="28740" spans="1:3" s="566" customFormat="1"/>
    <row r="28741" spans="1:3" s="566" customFormat="1"/>
    <row r="28742" spans="1:3" s="566" customFormat="1"/>
    <row r="28743" spans="1:3" s="566" customFormat="1"/>
    <row r="28744" spans="1:3" s="566" customFormat="1"/>
    <row r="28745" spans="1:3" s="566" customFormat="1"/>
    <row r="28746" spans="1:3" s="566" customFormat="1"/>
    <row r="28747" spans="1:3" s="566" customFormat="1"/>
    <row r="28748" spans="1:3" s="566" customFormat="1"/>
    <row r="28749" spans="1:3" s="566" customFormat="1"/>
    <row r="28750" spans="1:3" s="566" customFormat="1"/>
    <row r="28751" spans="1:3" s="566" customFormat="1"/>
    <row r="28752" spans="1:3" s="566" customFormat="1"/>
    <row r="28753" spans="1:3" s="566" customFormat="1"/>
    <row r="28754" spans="1:3" s="566" customFormat="1"/>
    <row r="28755" spans="1:3" s="566" customFormat="1"/>
    <row r="28756" spans="1:3" s="566" customFormat="1"/>
    <row r="28757" spans="1:3" s="566" customFormat="1"/>
    <row r="28758" spans="1:3" s="566" customFormat="1"/>
    <row r="28759" spans="1:3" s="566" customFormat="1"/>
    <row r="28760" spans="1:3" s="566" customFormat="1"/>
    <row r="28761" spans="1:3" s="566" customFormat="1"/>
    <row r="28762" spans="1:3" s="566" customFormat="1"/>
    <row r="28763" spans="1:3" s="566" customFormat="1"/>
    <row r="28764" spans="1:3" s="566" customFormat="1"/>
    <row r="28765" spans="1:3" s="566" customFormat="1"/>
    <row r="28766" spans="1:3" s="566" customFormat="1"/>
    <row r="28767" spans="1:3" s="566" customFormat="1"/>
    <row r="28768" spans="1:3" s="566" customFormat="1"/>
    <row r="28769" spans="1:3" s="566" customFormat="1"/>
    <row r="28770" spans="1:3" s="566" customFormat="1"/>
    <row r="28771" spans="1:3" s="566" customFormat="1"/>
    <row r="28772" spans="1:3" s="566" customFormat="1"/>
    <row r="28773" spans="1:3" s="566" customFormat="1"/>
    <row r="28774" spans="1:3" s="566" customFormat="1"/>
    <row r="28775" spans="1:3" s="566" customFormat="1"/>
    <row r="28776" spans="1:3" s="566" customFormat="1"/>
    <row r="28777" spans="1:3" s="566" customFormat="1"/>
    <row r="28778" spans="1:3" s="566" customFormat="1"/>
    <row r="28779" spans="1:3" s="566" customFormat="1"/>
    <row r="28780" spans="1:3" s="566" customFormat="1"/>
    <row r="28781" spans="1:3" s="566" customFormat="1"/>
    <row r="28782" spans="1:3" s="566" customFormat="1"/>
    <row r="28783" spans="1:3" s="566" customFormat="1"/>
    <row r="28784" spans="1:3" s="566" customFormat="1"/>
    <row r="28785" spans="1:3" s="566" customFormat="1"/>
    <row r="28786" spans="1:3" s="566" customFormat="1"/>
    <row r="28787" spans="1:3" s="566" customFormat="1"/>
    <row r="28788" spans="1:3" s="566" customFormat="1"/>
    <row r="28789" spans="1:3" s="566" customFormat="1"/>
    <row r="28790" spans="1:3" s="566" customFormat="1"/>
    <row r="28791" spans="1:3" s="566" customFormat="1"/>
    <row r="28792" spans="1:3" s="566" customFormat="1"/>
    <row r="28793" spans="1:3" s="566" customFormat="1"/>
    <row r="28794" spans="1:3" s="566" customFormat="1"/>
    <row r="28795" spans="1:3" s="566" customFormat="1"/>
    <row r="28796" spans="1:3" s="566" customFormat="1"/>
    <row r="28797" spans="1:3" s="566" customFormat="1"/>
    <row r="28798" spans="1:3" s="566" customFormat="1"/>
    <row r="28799" spans="1:3" s="566" customFormat="1"/>
    <row r="28800" spans="1:3" s="566" customFormat="1"/>
    <row r="28801" spans="1:3" s="566" customFormat="1"/>
    <row r="28802" spans="1:3" s="566" customFormat="1"/>
    <row r="28803" spans="1:3" s="566" customFormat="1"/>
    <row r="28804" spans="1:3" s="566" customFormat="1"/>
    <row r="28805" spans="1:3" s="566" customFormat="1"/>
    <row r="28806" spans="1:3" s="566" customFormat="1"/>
    <row r="28807" spans="1:3" s="566" customFormat="1"/>
    <row r="28808" spans="1:3" s="566" customFormat="1"/>
    <row r="28809" spans="1:3" s="566" customFormat="1"/>
    <row r="28810" spans="1:3" s="566" customFormat="1"/>
    <row r="28811" spans="1:3" s="566" customFormat="1"/>
    <row r="28812" spans="1:3" s="566" customFormat="1"/>
    <row r="28813" spans="1:3" s="566" customFormat="1"/>
    <row r="28814" spans="1:3" s="566" customFormat="1"/>
    <row r="28815" spans="1:3" s="566" customFormat="1"/>
    <row r="28816" spans="1:3" s="566" customFormat="1"/>
    <row r="28817" spans="1:3" s="566" customFormat="1"/>
    <row r="28818" spans="1:3" s="566" customFormat="1"/>
    <row r="28819" spans="1:3" s="566" customFormat="1"/>
    <row r="28820" spans="1:3" s="566" customFormat="1"/>
    <row r="28821" spans="1:3" s="566" customFormat="1"/>
    <row r="28822" spans="1:3" s="566" customFormat="1"/>
    <row r="28823" spans="1:3" s="566" customFormat="1"/>
    <row r="28824" spans="1:3" s="566" customFormat="1"/>
    <row r="28825" spans="1:3" s="566" customFormat="1"/>
    <row r="28826" spans="1:3" s="566" customFormat="1"/>
    <row r="28827" spans="1:3" s="566" customFormat="1"/>
    <row r="28828" spans="1:3" s="566" customFormat="1"/>
    <row r="28829" spans="1:3" s="566" customFormat="1"/>
    <row r="28830" spans="1:3" s="566" customFormat="1"/>
    <row r="28831" spans="1:3" s="566" customFormat="1"/>
    <row r="28832" spans="1:3" s="566" customFormat="1"/>
    <row r="28833" spans="1:3" s="566" customFormat="1"/>
    <row r="28834" spans="1:3" s="566" customFormat="1"/>
    <row r="28835" spans="1:3" s="566" customFormat="1"/>
    <row r="28836" spans="1:3" s="566" customFormat="1"/>
    <row r="28837" spans="1:3" s="566" customFormat="1"/>
    <row r="28838" spans="1:3" s="566" customFormat="1"/>
    <row r="28839" spans="1:3" s="566" customFormat="1"/>
    <row r="28840" spans="1:3" s="566" customFormat="1"/>
    <row r="28841" spans="1:3" s="566" customFormat="1"/>
    <row r="28842" spans="1:3" s="566" customFormat="1"/>
    <row r="28843" spans="1:3" s="566" customFormat="1"/>
    <row r="28844" spans="1:3" s="566" customFormat="1"/>
    <row r="28845" spans="1:3" s="566" customFormat="1"/>
    <row r="28846" spans="1:3" s="566" customFormat="1"/>
    <row r="28847" spans="1:3" s="566" customFormat="1"/>
    <row r="28848" spans="1:3" s="566" customFormat="1"/>
    <row r="28849" spans="1:3" s="566" customFormat="1"/>
    <row r="28850" spans="1:3" s="566" customFormat="1"/>
    <row r="28851" spans="1:3" s="566" customFormat="1"/>
    <row r="28852" spans="1:3" s="566" customFormat="1"/>
    <row r="28853" spans="1:3" s="566" customFormat="1"/>
    <row r="28854" spans="1:3" s="566" customFormat="1"/>
    <row r="28855" spans="1:3" s="566" customFormat="1"/>
    <row r="28856" spans="1:3" s="566" customFormat="1"/>
    <row r="28857" spans="1:3" s="566" customFormat="1"/>
    <row r="28858" spans="1:3" s="566" customFormat="1"/>
    <row r="28859" spans="1:3" s="566" customFormat="1"/>
    <row r="28860" spans="1:3" s="566" customFormat="1"/>
    <row r="28861" spans="1:3" s="566" customFormat="1"/>
    <row r="28862" spans="1:3" s="566" customFormat="1"/>
    <row r="28863" spans="1:3" s="566" customFormat="1"/>
    <row r="28864" spans="1:3" s="566" customFormat="1"/>
    <row r="28865" spans="1:3" s="566" customFormat="1"/>
    <row r="28866" spans="1:3" s="566" customFormat="1"/>
    <row r="28867" spans="1:3" s="566" customFormat="1"/>
    <row r="28868" spans="1:3" s="566" customFormat="1"/>
    <row r="28869" spans="1:3" s="566" customFormat="1"/>
    <row r="28870" spans="1:3" s="566" customFormat="1"/>
    <row r="28871" spans="1:3" s="566" customFormat="1"/>
    <row r="28872" spans="1:3" s="566" customFormat="1"/>
    <row r="28873" spans="1:3" s="566" customFormat="1"/>
    <row r="28874" spans="1:3" s="566" customFormat="1"/>
    <row r="28875" spans="1:3" s="566" customFormat="1"/>
    <row r="28876" spans="1:3" s="566" customFormat="1"/>
    <row r="28877" spans="1:3" s="566" customFormat="1"/>
    <row r="28878" spans="1:3" s="566" customFormat="1"/>
    <row r="28879" spans="1:3" s="566" customFormat="1"/>
    <row r="28880" spans="1:3" s="566" customFormat="1"/>
    <row r="28881" spans="1:3" s="566" customFormat="1"/>
    <row r="28882" spans="1:3" s="566" customFormat="1"/>
    <row r="28883" spans="1:3" s="566" customFormat="1"/>
    <row r="28884" spans="1:3" s="566" customFormat="1"/>
    <row r="28885" spans="1:3" s="566" customFormat="1"/>
    <row r="28886" spans="1:3" s="566" customFormat="1"/>
    <row r="28887" spans="1:3" s="566" customFormat="1"/>
    <row r="28888" spans="1:3" s="566" customFormat="1"/>
    <row r="28889" spans="1:3" s="566" customFormat="1"/>
    <row r="28890" spans="1:3" s="566" customFormat="1"/>
    <row r="28891" spans="1:3" s="566" customFormat="1"/>
    <row r="28892" spans="1:3" s="566" customFormat="1"/>
    <row r="28893" spans="1:3" s="566" customFormat="1"/>
    <row r="28894" spans="1:3" s="566" customFormat="1"/>
    <row r="28895" spans="1:3" s="566" customFormat="1"/>
    <row r="28896" spans="1:3" s="566" customFormat="1"/>
    <row r="28897" spans="1:3" s="566" customFormat="1"/>
    <row r="28898" spans="1:3" s="566" customFormat="1"/>
    <row r="28899" spans="1:3" s="566" customFormat="1"/>
    <row r="28900" spans="1:3" s="566" customFormat="1"/>
    <row r="28901" spans="1:3" s="566" customFormat="1"/>
    <row r="28902" spans="1:3" s="566" customFormat="1"/>
    <row r="28903" spans="1:3" s="566" customFormat="1"/>
    <row r="28904" spans="1:3" s="566" customFormat="1"/>
    <row r="28905" spans="1:3" s="566" customFormat="1"/>
    <row r="28906" spans="1:3" s="566" customFormat="1"/>
    <row r="28907" spans="1:3" s="566" customFormat="1"/>
    <row r="28908" spans="1:3" s="566" customFormat="1"/>
    <row r="28909" spans="1:3" s="566" customFormat="1"/>
    <row r="28910" spans="1:3" s="566" customFormat="1"/>
    <row r="28911" spans="1:3" s="566" customFormat="1"/>
    <row r="28912" spans="1:3" s="566" customFormat="1"/>
    <row r="28913" spans="1:3" s="566" customFormat="1"/>
    <row r="28914" spans="1:3" s="566" customFormat="1"/>
    <row r="28915" spans="1:3" s="566" customFormat="1"/>
    <row r="28916" spans="1:3" s="566" customFormat="1"/>
    <row r="28917" spans="1:3" s="566" customFormat="1"/>
    <row r="28918" spans="1:3" s="566" customFormat="1"/>
    <row r="28919" spans="1:3" s="566" customFormat="1"/>
    <row r="28920" spans="1:3" s="566" customFormat="1"/>
    <row r="28921" spans="1:3" s="566" customFormat="1"/>
    <row r="28922" spans="1:3" s="566" customFormat="1"/>
    <row r="28923" spans="1:3" s="566" customFormat="1"/>
    <row r="28924" spans="1:3" s="566" customFormat="1"/>
    <row r="28925" spans="1:3" s="566" customFormat="1"/>
    <row r="28926" spans="1:3" s="566" customFormat="1"/>
    <row r="28927" spans="1:3" s="566" customFormat="1"/>
    <row r="28928" spans="1:3" s="566" customFormat="1"/>
    <row r="28929" spans="1:3" s="566" customFormat="1"/>
    <row r="28930" spans="1:3" s="566" customFormat="1"/>
    <row r="28931" spans="1:3" s="566" customFormat="1"/>
    <row r="28932" spans="1:3" s="566" customFormat="1"/>
    <row r="28933" spans="1:3" s="566" customFormat="1"/>
    <row r="28934" spans="1:3" s="566" customFormat="1"/>
    <row r="28935" spans="1:3" s="566" customFormat="1"/>
    <row r="28936" spans="1:3" s="566" customFormat="1"/>
    <row r="28937" spans="1:3" s="566" customFormat="1"/>
    <row r="28938" spans="1:3" s="566" customFormat="1"/>
    <row r="28939" spans="1:3" s="566" customFormat="1"/>
    <row r="28940" spans="1:3" s="566" customFormat="1"/>
    <row r="28941" spans="1:3" s="566" customFormat="1"/>
    <row r="28942" spans="1:3" s="566" customFormat="1"/>
    <row r="28943" spans="1:3" s="566" customFormat="1"/>
    <row r="28944" spans="1:3" s="566" customFormat="1"/>
    <row r="28945" spans="1:3" s="566" customFormat="1"/>
    <row r="28946" spans="1:3" s="566" customFormat="1"/>
    <row r="28947" spans="1:3" s="566" customFormat="1"/>
    <row r="28948" spans="1:3" s="566" customFormat="1"/>
    <row r="28949" spans="1:3" s="566" customFormat="1"/>
    <row r="28950" spans="1:3" s="566" customFormat="1"/>
    <row r="28951" spans="1:3" s="566" customFormat="1"/>
    <row r="28952" spans="1:3" s="566" customFormat="1"/>
    <row r="28953" spans="1:3" s="566" customFormat="1"/>
    <row r="28954" spans="1:3" s="566" customFormat="1"/>
    <row r="28955" spans="1:3" s="566" customFormat="1"/>
    <row r="28956" spans="1:3" s="566" customFormat="1"/>
    <row r="28957" spans="1:3" s="566" customFormat="1"/>
    <row r="28958" spans="1:3" s="566" customFormat="1"/>
    <row r="28959" spans="1:3" s="566" customFormat="1"/>
    <row r="28960" spans="1:3" s="566" customFormat="1"/>
    <row r="28961" spans="1:3" s="566" customFormat="1"/>
    <row r="28962" spans="1:3" s="566" customFormat="1"/>
    <row r="28963" spans="1:3" s="566" customFormat="1"/>
    <row r="28964" spans="1:3" s="566" customFormat="1"/>
    <row r="28965" spans="1:3" s="566" customFormat="1"/>
    <row r="28966" spans="1:3" s="566" customFormat="1"/>
    <row r="28967" spans="1:3" s="566" customFormat="1"/>
    <row r="28968" spans="1:3" s="566" customFormat="1"/>
    <row r="28969" spans="1:3" s="566" customFormat="1"/>
    <row r="28970" spans="1:3" s="566" customFormat="1"/>
    <row r="28971" spans="1:3" s="566" customFormat="1"/>
    <row r="28972" spans="1:3" s="566" customFormat="1"/>
    <row r="28973" spans="1:3" s="566" customFormat="1"/>
    <row r="28974" spans="1:3" s="566" customFormat="1"/>
    <row r="28975" spans="1:3" s="566" customFormat="1"/>
    <row r="28976" spans="1:3" s="566" customFormat="1"/>
    <row r="28977" spans="1:3" s="566" customFormat="1"/>
    <row r="28978" spans="1:3" s="566" customFormat="1"/>
    <row r="28979" spans="1:3" s="566" customFormat="1"/>
    <row r="28980" spans="1:3" s="566" customFormat="1"/>
    <row r="28981" spans="1:3" s="566" customFormat="1"/>
    <row r="28982" spans="1:3" s="566" customFormat="1"/>
    <row r="28983" spans="1:3" s="566" customFormat="1"/>
    <row r="28984" spans="1:3" s="566" customFormat="1"/>
    <row r="28985" spans="1:3" s="566" customFormat="1"/>
    <row r="28986" spans="1:3" s="566" customFormat="1"/>
    <row r="28987" spans="1:3" s="566" customFormat="1"/>
    <row r="28988" spans="1:3" s="566" customFormat="1"/>
    <row r="28989" spans="1:3" s="566" customFormat="1"/>
    <row r="28990" spans="1:3" s="566" customFormat="1"/>
    <row r="28991" spans="1:3" s="566" customFormat="1"/>
    <row r="28992" spans="1:3" s="566" customFormat="1"/>
    <row r="28993" spans="1:3" s="566" customFormat="1"/>
    <row r="28994" spans="1:3" s="566" customFormat="1"/>
    <row r="28995" spans="1:3" s="566" customFormat="1"/>
    <row r="28996" spans="1:3" s="566" customFormat="1"/>
    <row r="28997" spans="1:3" s="566" customFormat="1"/>
    <row r="28998" spans="1:3" s="566" customFormat="1"/>
    <row r="28999" spans="1:3" s="566" customFormat="1"/>
    <row r="29000" spans="1:3" s="566" customFormat="1"/>
    <row r="29001" spans="1:3" s="566" customFormat="1"/>
    <row r="29002" spans="1:3" s="566" customFormat="1"/>
    <row r="29003" spans="1:3" s="566" customFormat="1"/>
    <row r="29004" spans="1:3" s="566" customFormat="1"/>
    <row r="29005" spans="1:3" s="566" customFormat="1"/>
    <row r="29006" spans="1:3" s="566" customFormat="1"/>
    <row r="29007" spans="1:3" s="566" customFormat="1"/>
    <row r="29008" spans="1:3" s="566" customFormat="1"/>
    <row r="29009" spans="1:3" s="566" customFormat="1"/>
    <row r="29010" spans="1:3" s="566" customFormat="1"/>
    <row r="29011" spans="1:3" s="566" customFormat="1"/>
    <row r="29012" spans="1:3" s="566" customFormat="1"/>
    <row r="29013" spans="1:3" s="566" customFormat="1"/>
    <row r="29014" spans="1:3" s="566" customFormat="1"/>
    <row r="29015" spans="1:3" s="566" customFormat="1"/>
    <row r="29016" spans="1:3" s="566" customFormat="1"/>
    <row r="29017" spans="1:3" s="566" customFormat="1"/>
    <row r="29018" spans="1:3" s="566" customFormat="1"/>
    <row r="29019" spans="1:3" s="566" customFormat="1"/>
    <row r="29020" spans="1:3" s="566" customFormat="1"/>
    <row r="29021" spans="1:3" s="566" customFormat="1"/>
    <row r="29022" spans="1:3" s="566" customFormat="1"/>
    <row r="29023" spans="1:3" s="566" customFormat="1"/>
    <row r="29024" spans="1:3" s="566" customFormat="1"/>
    <row r="29025" spans="1:3" s="566" customFormat="1"/>
    <row r="29026" spans="1:3" s="566" customFormat="1"/>
    <row r="29027" spans="1:3" s="566" customFormat="1"/>
    <row r="29028" spans="1:3" s="566" customFormat="1"/>
    <row r="29029" spans="1:3" s="566" customFormat="1"/>
    <row r="29030" spans="1:3" s="566" customFormat="1"/>
    <row r="29031" spans="1:3" s="566" customFormat="1"/>
    <row r="29032" spans="1:3" s="566" customFormat="1"/>
    <row r="29033" spans="1:3" s="566" customFormat="1"/>
    <row r="29034" spans="1:3" s="566" customFormat="1"/>
    <row r="29035" spans="1:3" s="566" customFormat="1"/>
    <row r="29036" spans="1:3" s="566" customFormat="1"/>
    <row r="29037" spans="1:3" s="566" customFormat="1"/>
    <row r="29038" spans="1:3" s="566" customFormat="1"/>
    <row r="29039" spans="1:3" s="566" customFormat="1"/>
    <row r="29040" spans="1:3" s="566" customFormat="1"/>
    <row r="29041" spans="1:3" s="566" customFormat="1"/>
    <row r="29042" spans="1:3" s="566" customFormat="1"/>
    <row r="29043" spans="1:3" s="566" customFormat="1"/>
    <row r="29044" spans="1:3" s="566" customFormat="1"/>
    <row r="29045" spans="1:3" s="566" customFormat="1"/>
    <row r="29046" spans="1:3" s="566" customFormat="1"/>
    <row r="29047" spans="1:3" s="566" customFormat="1"/>
    <row r="29048" spans="1:3" s="566" customFormat="1"/>
    <row r="29049" spans="1:3" s="566" customFormat="1"/>
    <row r="29050" spans="1:3" s="566" customFormat="1"/>
    <row r="29051" spans="1:3" s="566" customFormat="1"/>
    <row r="29052" spans="1:3" s="566" customFormat="1"/>
    <row r="29053" spans="1:3" s="566" customFormat="1"/>
    <row r="29054" spans="1:3" s="566" customFormat="1"/>
    <row r="29055" spans="1:3" s="566" customFormat="1"/>
    <row r="29056" spans="1:3" s="566" customFormat="1"/>
    <row r="29057" spans="1:3" s="566" customFormat="1"/>
    <row r="29058" spans="1:3" s="566" customFormat="1"/>
    <row r="29059" spans="1:3" s="566" customFormat="1"/>
    <row r="29060" spans="1:3" s="566" customFormat="1"/>
    <row r="29061" spans="1:3" s="566" customFormat="1"/>
    <row r="29062" spans="1:3" s="566" customFormat="1"/>
    <row r="29063" spans="1:3" s="566" customFormat="1"/>
    <row r="29064" spans="1:3" s="566" customFormat="1"/>
    <row r="29065" spans="1:3" s="566" customFormat="1"/>
    <row r="29066" spans="1:3" s="566" customFormat="1"/>
    <row r="29067" spans="1:3" s="566" customFormat="1"/>
    <row r="29068" spans="1:3" s="566" customFormat="1"/>
    <row r="29069" spans="1:3" s="566" customFormat="1"/>
    <row r="29070" spans="1:3" s="566" customFormat="1"/>
    <row r="29071" spans="1:3" s="566" customFormat="1"/>
    <row r="29072" spans="1:3" s="566" customFormat="1"/>
    <row r="29073" spans="1:3" s="566" customFormat="1"/>
    <row r="29074" spans="1:3" s="566" customFormat="1"/>
    <row r="29075" spans="1:3" s="566" customFormat="1"/>
    <row r="29076" spans="1:3" s="566" customFormat="1"/>
    <row r="29077" spans="1:3" s="566" customFormat="1"/>
    <row r="29078" spans="1:3" s="566" customFormat="1"/>
    <row r="29079" spans="1:3" s="566" customFormat="1"/>
    <row r="29080" spans="1:3" s="566" customFormat="1"/>
    <row r="29081" spans="1:3" s="566" customFormat="1"/>
    <row r="29082" spans="1:3" s="566" customFormat="1"/>
    <row r="29083" spans="1:3" s="566" customFormat="1"/>
    <row r="29084" spans="1:3" s="566" customFormat="1"/>
    <row r="29085" spans="1:3" s="566" customFormat="1"/>
    <row r="29086" spans="1:3" s="566" customFormat="1"/>
    <row r="29087" spans="1:3" s="566" customFormat="1"/>
    <row r="29088" spans="1:3" s="566" customFormat="1"/>
    <row r="29089" spans="1:3" s="566" customFormat="1"/>
    <row r="29090" spans="1:3" s="566" customFormat="1"/>
    <row r="29091" spans="1:3" s="566" customFormat="1"/>
    <row r="29092" spans="1:3" s="566" customFormat="1"/>
    <row r="29093" spans="1:3" s="566" customFormat="1"/>
    <row r="29094" spans="1:3" s="566" customFormat="1"/>
    <row r="29095" spans="1:3" s="566" customFormat="1"/>
    <row r="29096" spans="1:3" s="566" customFormat="1"/>
    <row r="29097" spans="1:3" s="566" customFormat="1"/>
    <row r="29098" spans="1:3" s="566" customFormat="1"/>
    <row r="29099" spans="1:3" s="566" customFormat="1"/>
    <row r="29100" spans="1:3" s="566" customFormat="1"/>
    <row r="29101" spans="1:3" s="566" customFormat="1"/>
    <row r="29102" spans="1:3" s="566" customFormat="1"/>
    <row r="29103" spans="1:3" s="566" customFormat="1"/>
    <row r="29104" spans="1:3" s="566" customFormat="1"/>
    <row r="29105" spans="1:3" s="566" customFormat="1"/>
    <row r="29106" spans="1:3" s="566" customFormat="1"/>
    <row r="29107" spans="1:3" s="566" customFormat="1"/>
    <row r="29108" spans="1:3" s="566" customFormat="1"/>
    <row r="29109" spans="1:3" s="566" customFormat="1"/>
    <row r="29110" spans="1:3" s="566" customFormat="1"/>
    <row r="29111" spans="1:3" s="566" customFormat="1"/>
    <row r="29112" spans="1:3" s="566" customFormat="1"/>
    <row r="29113" spans="1:3" s="566" customFormat="1"/>
    <row r="29114" spans="1:3" s="566" customFormat="1"/>
    <row r="29115" spans="1:3" s="566" customFormat="1"/>
    <row r="29116" spans="1:3" s="566" customFormat="1"/>
    <row r="29117" spans="1:3" s="566" customFormat="1"/>
    <row r="29118" spans="1:3" s="566" customFormat="1"/>
    <row r="29119" spans="1:3" s="566" customFormat="1"/>
    <row r="29120" spans="1:3" s="566" customFormat="1"/>
    <row r="29121" spans="1:3" s="566" customFormat="1"/>
    <row r="29122" spans="1:3" s="566" customFormat="1"/>
    <row r="29123" spans="1:3" s="566" customFormat="1"/>
    <row r="29124" spans="1:3" s="566" customFormat="1"/>
    <row r="29125" spans="1:3" s="566" customFormat="1"/>
    <row r="29126" spans="1:3" s="566" customFormat="1"/>
    <row r="29127" spans="1:3" s="566" customFormat="1"/>
    <row r="29128" spans="1:3" s="566" customFormat="1"/>
    <row r="29129" spans="1:3" s="566" customFormat="1"/>
    <row r="29130" spans="1:3" s="566" customFormat="1"/>
    <row r="29131" spans="1:3" s="566" customFormat="1"/>
    <row r="29132" spans="1:3" s="566" customFormat="1"/>
    <row r="29133" spans="1:3" s="566" customFormat="1"/>
    <row r="29134" spans="1:3" s="566" customFormat="1"/>
    <row r="29135" spans="1:3" s="566" customFormat="1"/>
    <row r="29136" spans="1:3" s="566" customFormat="1"/>
    <row r="29137" spans="1:3" s="566" customFormat="1"/>
    <row r="29138" spans="1:3" s="566" customFormat="1"/>
    <row r="29139" spans="1:3" s="566" customFormat="1"/>
    <row r="29140" spans="1:3" s="566" customFormat="1"/>
    <row r="29141" spans="1:3" s="566" customFormat="1"/>
    <row r="29142" spans="1:3" s="566" customFormat="1"/>
    <row r="29143" spans="1:3" s="566" customFormat="1"/>
    <row r="29144" spans="1:3" s="566" customFormat="1"/>
    <row r="29145" spans="1:3" s="566" customFormat="1"/>
    <row r="29146" spans="1:3" s="566" customFormat="1"/>
    <row r="29147" spans="1:3" s="566" customFormat="1"/>
    <row r="29148" spans="1:3" s="566" customFormat="1"/>
    <row r="29149" spans="1:3" s="566" customFormat="1"/>
    <row r="29150" spans="1:3" s="566" customFormat="1"/>
    <row r="29151" spans="1:3" s="566" customFormat="1"/>
    <row r="29152" spans="1:3" s="566" customFormat="1"/>
    <row r="29153" spans="1:3" s="566" customFormat="1"/>
    <row r="29154" spans="1:3" s="566" customFormat="1"/>
    <row r="29155" spans="1:3" s="566" customFormat="1"/>
    <row r="29156" spans="1:3" s="566" customFormat="1"/>
    <row r="29157" spans="1:3" s="566" customFormat="1"/>
    <row r="29158" spans="1:3" s="566" customFormat="1"/>
    <row r="29159" spans="1:3" s="566" customFormat="1"/>
    <row r="29160" spans="1:3" s="566" customFormat="1"/>
    <row r="29161" spans="1:3" s="566" customFormat="1"/>
    <row r="29162" spans="1:3" s="566" customFormat="1"/>
    <row r="29163" spans="1:3" s="566" customFormat="1"/>
    <row r="29164" spans="1:3" s="566" customFormat="1"/>
    <row r="29165" spans="1:3" s="566" customFormat="1"/>
    <row r="29166" spans="1:3" s="566" customFormat="1"/>
    <row r="29167" spans="1:3" s="566" customFormat="1"/>
    <row r="29168" spans="1:3" s="566" customFormat="1"/>
    <row r="29169" spans="1:3" s="566" customFormat="1"/>
    <row r="29170" spans="1:3" s="566" customFormat="1"/>
    <row r="29171" spans="1:3" s="566" customFormat="1"/>
    <row r="29172" spans="1:3" s="566" customFormat="1"/>
    <row r="29173" spans="1:3" s="566" customFormat="1"/>
    <row r="29174" spans="1:3" s="566" customFormat="1"/>
    <row r="29175" spans="1:3" s="566" customFormat="1"/>
    <row r="29176" spans="1:3" s="566" customFormat="1"/>
    <row r="29177" spans="1:3" s="566" customFormat="1"/>
    <row r="29178" spans="1:3" s="566" customFormat="1"/>
    <row r="29179" spans="1:3" s="566" customFormat="1"/>
    <row r="29180" spans="1:3" s="566" customFormat="1"/>
    <row r="29181" spans="1:3" s="566" customFormat="1"/>
    <row r="29182" spans="1:3" s="566" customFormat="1"/>
    <row r="29183" spans="1:3" s="566" customFormat="1"/>
    <row r="29184" spans="1:3" s="566" customFormat="1"/>
    <row r="29185" spans="1:3" s="566" customFormat="1"/>
    <row r="29186" spans="1:3" s="566" customFormat="1"/>
    <row r="29187" spans="1:3" s="566" customFormat="1"/>
    <row r="29188" spans="1:3" s="566" customFormat="1"/>
    <row r="29189" spans="1:3" s="566" customFormat="1"/>
    <row r="29190" spans="1:3" s="566" customFormat="1"/>
    <row r="29191" spans="1:3" s="566" customFormat="1"/>
    <row r="29192" spans="1:3" s="566" customFormat="1"/>
    <row r="29193" spans="1:3" s="566" customFormat="1"/>
    <row r="29194" spans="1:3" s="566" customFormat="1"/>
    <row r="29195" spans="1:3" s="566" customFormat="1"/>
    <row r="29196" spans="1:3" s="566" customFormat="1"/>
    <row r="29197" spans="1:3" s="566" customFormat="1"/>
    <row r="29198" spans="1:3" s="566" customFormat="1"/>
    <row r="29199" spans="1:3" s="566" customFormat="1"/>
    <row r="29200" spans="1:3" s="566" customFormat="1"/>
    <row r="29201" spans="1:3" s="566" customFormat="1"/>
    <row r="29202" spans="1:3" s="566" customFormat="1"/>
    <row r="29203" spans="1:3" s="566" customFormat="1"/>
    <row r="29204" spans="1:3" s="566" customFormat="1"/>
    <row r="29205" spans="1:3" s="566" customFormat="1"/>
    <row r="29206" spans="1:3" s="566" customFormat="1"/>
    <row r="29207" spans="1:3" s="566" customFormat="1"/>
    <row r="29208" spans="1:3" s="566" customFormat="1"/>
    <row r="29209" spans="1:3" s="566" customFormat="1"/>
    <row r="29210" spans="1:3" s="566" customFormat="1"/>
    <row r="29211" spans="1:3" s="566" customFormat="1"/>
    <row r="29212" spans="1:3" s="566" customFormat="1"/>
    <row r="29213" spans="1:3" s="566" customFormat="1"/>
    <row r="29214" spans="1:3" s="566" customFormat="1"/>
    <row r="29215" spans="1:3" s="566" customFormat="1"/>
    <row r="29216" spans="1:3" s="566" customFormat="1"/>
    <row r="29217" spans="1:3" s="566" customFormat="1"/>
    <row r="29218" spans="1:3" s="566" customFormat="1"/>
    <row r="29219" spans="1:3" s="566" customFormat="1"/>
    <row r="29220" spans="1:3" s="566" customFormat="1"/>
    <row r="29221" spans="1:3" s="566" customFormat="1"/>
    <row r="29222" spans="1:3" s="566" customFormat="1"/>
    <row r="29223" spans="1:3" s="566" customFormat="1"/>
    <row r="29224" spans="1:3" s="566" customFormat="1"/>
    <row r="29225" spans="1:3" s="566" customFormat="1"/>
    <row r="29226" spans="1:3" s="566" customFormat="1"/>
    <row r="29227" spans="1:3" s="566" customFormat="1"/>
    <row r="29228" spans="1:3" s="566" customFormat="1"/>
    <row r="29229" spans="1:3" s="566" customFormat="1"/>
    <row r="29230" spans="1:3" s="566" customFormat="1"/>
    <row r="29231" spans="1:3" s="566" customFormat="1"/>
    <row r="29232" spans="1:3" s="566" customFormat="1"/>
    <row r="29233" spans="1:3" s="566" customFormat="1"/>
    <row r="29234" spans="1:3" s="566" customFormat="1"/>
    <row r="29235" spans="1:3" s="566" customFormat="1"/>
    <row r="29236" spans="1:3" s="566" customFormat="1"/>
    <row r="29237" spans="1:3" s="566" customFormat="1"/>
    <row r="29238" spans="1:3" s="566" customFormat="1"/>
    <row r="29239" spans="1:3" s="566" customFormat="1"/>
    <row r="29240" spans="1:3" s="566" customFormat="1"/>
    <row r="29241" spans="1:3" s="566" customFormat="1"/>
    <row r="29242" spans="1:3" s="566" customFormat="1"/>
    <row r="29243" spans="1:3" s="566" customFormat="1"/>
    <row r="29244" spans="1:3" s="566" customFormat="1"/>
    <row r="29245" spans="1:3" s="566" customFormat="1"/>
    <row r="29246" spans="1:3" s="566" customFormat="1"/>
    <row r="29247" spans="1:3" s="566" customFormat="1"/>
    <row r="29248" spans="1:3" s="566" customFormat="1"/>
    <row r="29249" spans="1:3" s="566" customFormat="1"/>
    <row r="29250" spans="1:3" s="566" customFormat="1"/>
    <row r="29251" spans="1:3" s="566" customFormat="1"/>
    <row r="29252" spans="1:3" s="566" customFormat="1"/>
    <row r="29253" spans="1:3" s="566" customFormat="1"/>
    <row r="29254" spans="1:3" s="566" customFormat="1"/>
    <row r="29255" spans="1:3" s="566" customFormat="1"/>
    <row r="29256" spans="1:3" s="566" customFormat="1"/>
    <row r="29257" spans="1:3" s="566" customFormat="1"/>
    <row r="29258" spans="1:3" s="566" customFormat="1"/>
    <row r="29259" spans="1:3" s="566" customFormat="1"/>
    <row r="29260" spans="1:3" s="566" customFormat="1"/>
    <row r="29261" spans="1:3" s="566" customFormat="1"/>
    <row r="29262" spans="1:3" s="566" customFormat="1"/>
    <row r="29263" spans="1:3" s="566" customFormat="1"/>
    <row r="29264" spans="1:3" s="566" customFormat="1"/>
    <row r="29265" spans="1:3" s="566" customFormat="1"/>
    <row r="29266" spans="1:3" s="566" customFormat="1"/>
    <row r="29267" spans="1:3" s="566" customFormat="1"/>
    <row r="29268" spans="1:3" s="566" customFormat="1"/>
    <row r="29269" spans="1:3" s="566" customFormat="1"/>
    <row r="29270" spans="1:3" s="566" customFormat="1"/>
    <row r="29271" spans="1:3" s="566" customFormat="1"/>
    <row r="29272" spans="1:3" s="566" customFormat="1"/>
    <row r="29273" spans="1:3" s="566" customFormat="1"/>
    <row r="29274" spans="1:3" s="566" customFormat="1"/>
    <row r="29275" spans="1:3" s="566" customFormat="1"/>
    <row r="29276" spans="1:3" s="566" customFormat="1"/>
    <row r="29277" spans="1:3" s="566" customFormat="1"/>
    <row r="29278" spans="1:3" s="566" customFormat="1"/>
    <row r="29279" spans="1:3" s="566" customFormat="1"/>
    <row r="29280" spans="1:3" s="566" customFormat="1"/>
    <row r="29281" spans="1:3" s="566" customFormat="1"/>
    <row r="29282" spans="1:3" s="566" customFormat="1"/>
    <row r="29283" spans="1:3" s="566" customFormat="1"/>
    <row r="29284" spans="1:3" s="566" customFormat="1"/>
    <row r="29285" spans="1:3" s="566" customFormat="1"/>
    <row r="29286" spans="1:3" s="566" customFormat="1"/>
    <row r="29287" spans="1:3" s="566" customFormat="1"/>
    <row r="29288" spans="1:3" s="566" customFormat="1"/>
    <row r="29289" spans="1:3" s="566" customFormat="1"/>
    <row r="29290" spans="1:3" s="566" customFormat="1"/>
    <row r="29291" spans="1:3" s="566" customFormat="1"/>
    <row r="29292" spans="1:3" s="566" customFormat="1"/>
    <row r="29293" spans="1:3" s="566" customFormat="1"/>
    <row r="29294" spans="1:3" s="566" customFormat="1"/>
    <row r="29295" spans="1:3" s="566" customFormat="1"/>
    <row r="29296" spans="1:3" s="566" customFormat="1"/>
    <row r="29297" spans="1:3" s="566" customFormat="1"/>
    <row r="29298" spans="1:3" s="566" customFormat="1"/>
    <row r="29299" spans="1:3" s="566" customFormat="1"/>
    <row r="29300" spans="1:3" s="566" customFormat="1"/>
    <row r="29301" spans="1:3" s="566" customFormat="1"/>
    <row r="29302" spans="1:3" s="566" customFormat="1"/>
    <row r="29303" spans="1:3" s="566" customFormat="1"/>
    <row r="29304" spans="1:3" s="566" customFormat="1"/>
    <row r="29305" spans="1:3" s="566" customFormat="1"/>
    <row r="29306" spans="1:3" s="566" customFormat="1"/>
    <row r="29307" spans="1:3" s="566" customFormat="1"/>
    <row r="29308" spans="1:3" s="566" customFormat="1"/>
    <row r="29309" spans="1:3" s="566" customFormat="1"/>
    <row r="29310" spans="1:3" s="566" customFormat="1"/>
    <row r="29311" spans="1:3" s="566" customFormat="1"/>
    <row r="29312" spans="1:3" s="566" customFormat="1"/>
    <row r="29313" spans="1:3" s="566" customFormat="1"/>
    <row r="29314" spans="1:3" s="566" customFormat="1"/>
    <row r="29315" spans="1:3" s="566" customFormat="1"/>
    <row r="29316" spans="1:3" s="566" customFormat="1"/>
    <row r="29317" spans="1:3" s="566" customFormat="1"/>
    <row r="29318" spans="1:3" s="566" customFormat="1"/>
    <row r="29319" spans="1:3" s="566" customFormat="1"/>
    <row r="29320" spans="1:3" s="566" customFormat="1"/>
    <row r="29321" spans="1:3" s="566" customFormat="1"/>
    <row r="29322" spans="1:3" s="566" customFormat="1"/>
    <row r="29323" spans="1:3" s="566" customFormat="1"/>
    <row r="29324" spans="1:3" s="566" customFormat="1"/>
    <row r="29325" spans="1:3" s="566" customFormat="1"/>
    <row r="29326" spans="1:3" s="566" customFormat="1"/>
    <row r="29327" spans="1:3" s="566" customFormat="1"/>
    <row r="29328" spans="1:3" s="566" customFormat="1"/>
    <row r="29329" spans="1:3" s="566" customFormat="1"/>
    <row r="29330" spans="1:3" s="566" customFormat="1"/>
    <row r="29331" spans="1:3" s="566" customFormat="1"/>
    <row r="29332" spans="1:3" s="566" customFormat="1"/>
    <row r="29333" spans="1:3" s="566" customFormat="1"/>
    <row r="29334" spans="1:3" s="566" customFormat="1"/>
    <row r="29335" spans="1:3" s="566" customFormat="1"/>
    <row r="29336" spans="1:3" s="566" customFormat="1"/>
    <row r="29337" spans="1:3" s="566" customFormat="1"/>
    <row r="29338" spans="1:3" s="566" customFormat="1"/>
    <row r="29339" spans="1:3" s="566" customFormat="1"/>
    <row r="29340" spans="1:3" s="566" customFormat="1"/>
    <row r="29341" spans="1:3" s="566" customFormat="1"/>
    <row r="29342" spans="1:3" s="566" customFormat="1"/>
    <row r="29343" spans="1:3" s="566" customFormat="1"/>
    <row r="29344" spans="1:3" s="566" customFormat="1"/>
    <row r="29345" spans="1:3" s="566" customFormat="1"/>
    <row r="29346" spans="1:3" s="566" customFormat="1"/>
    <row r="29347" spans="1:3" s="566" customFormat="1"/>
    <row r="29348" spans="1:3" s="566" customFormat="1"/>
    <row r="29349" spans="1:3" s="566" customFormat="1"/>
    <row r="29350" spans="1:3" s="566" customFormat="1"/>
    <row r="29351" spans="1:3" s="566" customFormat="1"/>
    <row r="29352" spans="1:3" s="566" customFormat="1"/>
    <row r="29353" spans="1:3" s="566" customFormat="1"/>
    <row r="29354" spans="1:3" s="566" customFormat="1"/>
    <row r="29355" spans="1:3" s="566" customFormat="1"/>
    <row r="29356" spans="1:3" s="566" customFormat="1"/>
    <row r="29357" spans="1:3" s="566" customFormat="1"/>
    <row r="29358" spans="1:3" s="566" customFormat="1"/>
    <row r="29359" spans="1:3" s="566" customFormat="1"/>
    <row r="29360" spans="1:3" s="566" customFormat="1"/>
    <row r="29361" spans="1:3" s="566" customFormat="1"/>
    <row r="29362" spans="1:3" s="566" customFormat="1"/>
    <row r="29363" spans="1:3" s="566" customFormat="1"/>
    <row r="29364" spans="1:3" s="566" customFormat="1"/>
    <row r="29365" spans="1:3" s="566" customFormat="1"/>
    <row r="29366" spans="1:3" s="566" customFormat="1"/>
    <row r="29367" spans="1:3" s="566" customFormat="1"/>
    <row r="29368" spans="1:3" s="566" customFormat="1"/>
    <row r="29369" spans="1:3" s="566" customFormat="1"/>
    <row r="29370" spans="1:3" s="566" customFormat="1"/>
    <row r="29371" spans="1:3" s="566" customFormat="1"/>
    <row r="29372" spans="1:3" s="566" customFormat="1"/>
    <row r="29373" spans="1:3" s="566" customFormat="1"/>
    <row r="29374" spans="1:3" s="566" customFormat="1"/>
    <row r="29375" spans="1:3" s="566" customFormat="1"/>
    <row r="29376" spans="1:3" s="566" customFormat="1"/>
    <row r="29377" spans="1:3" s="566" customFormat="1"/>
    <row r="29378" spans="1:3" s="566" customFormat="1"/>
    <row r="29379" spans="1:3" s="566" customFormat="1"/>
    <row r="29380" spans="1:3" s="566" customFormat="1"/>
    <row r="29381" spans="1:3" s="566" customFormat="1"/>
    <row r="29382" spans="1:3" s="566" customFormat="1"/>
    <row r="29383" spans="1:3" s="566" customFormat="1"/>
    <row r="29384" spans="1:3" s="566" customFormat="1"/>
    <row r="29385" spans="1:3" s="566" customFormat="1"/>
    <row r="29386" spans="1:3" s="566" customFormat="1"/>
    <row r="29387" spans="1:3" s="566" customFormat="1"/>
    <row r="29388" spans="1:3" s="566" customFormat="1"/>
    <row r="29389" spans="1:3" s="566" customFormat="1"/>
    <row r="29390" spans="1:3" s="566" customFormat="1"/>
    <row r="29391" spans="1:3" s="566" customFormat="1"/>
    <row r="29392" spans="1:3" s="566" customFormat="1"/>
    <row r="29393" spans="1:3" s="566" customFormat="1"/>
    <row r="29394" spans="1:3" s="566" customFormat="1"/>
    <row r="29395" spans="1:3" s="566" customFormat="1"/>
    <row r="29396" spans="1:3" s="566" customFormat="1"/>
    <row r="29397" spans="1:3" s="566" customFormat="1"/>
    <row r="29398" spans="1:3" s="566" customFormat="1"/>
    <row r="29399" spans="1:3" s="566" customFormat="1"/>
    <row r="29400" spans="1:3" s="566" customFormat="1"/>
    <row r="29401" spans="1:3" s="566" customFormat="1"/>
    <row r="29402" spans="1:3" s="566" customFormat="1"/>
    <row r="29403" spans="1:3" s="566" customFormat="1"/>
    <row r="29404" spans="1:3" s="566" customFormat="1"/>
    <row r="29405" spans="1:3" s="566" customFormat="1"/>
    <row r="29406" spans="1:3" s="566" customFormat="1"/>
    <row r="29407" spans="1:3" s="566" customFormat="1"/>
    <row r="29408" spans="1:3" s="566" customFormat="1"/>
    <row r="29409" spans="1:3" s="566" customFormat="1"/>
    <row r="29410" spans="1:3" s="566" customFormat="1"/>
    <row r="29411" spans="1:3" s="566" customFormat="1"/>
    <row r="29412" spans="1:3" s="566" customFormat="1"/>
    <row r="29413" spans="1:3" s="566" customFormat="1"/>
    <row r="29414" spans="1:3" s="566" customFormat="1"/>
    <row r="29415" spans="1:3" s="566" customFormat="1"/>
    <row r="29416" spans="1:3" s="566" customFormat="1"/>
    <row r="29417" spans="1:3" s="566" customFormat="1"/>
    <row r="29418" spans="1:3" s="566" customFormat="1"/>
    <row r="29419" spans="1:3" s="566" customFormat="1"/>
    <row r="29420" spans="1:3" s="566" customFormat="1"/>
    <row r="29421" spans="1:3" s="566" customFormat="1"/>
    <row r="29422" spans="1:3" s="566" customFormat="1"/>
    <row r="29423" spans="1:3" s="566" customFormat="1"/>
    <row r="29424" spans="1:3" s="566" customFormat="1"/>
    <row r="29425" spans="1:3" s="566" customFormat="1"/>
    <row r="29426" spans="1:3" s="566" customFormat="1"/>
    <row r="29427" spans="1:3" s="566" customFormat="1"/>
    <row r="29428" spans="1:3" s="566" customFormat="1"/>
    <row r="29429" spans="1:3" s="566" customFormat="1"/>
    <row r="29430" spans="1:3" s="566" customFormat="1"/>
    <row r="29431" spans="1:3" s="566" customFormat="1"/>
    <row r="29432" spans="1:3" s="566" customFormat="1"/>
    <row r="29433" spans="1:3" s="566" customFormat="1"/>
    <row r="29434" spans="1:3" s="566" customFormat="1"/>
    <row r="29435" spans="1:3" s="566" customFormat="1"/>
    <row r="29436" spans="1:3" s="566" customFormat="1"/>
    <row r="29437" spans="1:3" s="566" customFormat="1"/>
    <row r="29438" spans="1:3" s="566" customFormat="1"/>
    <row r="29439" spans="1:3" s="566" customFormat="1"/>
    <row r="29440" spans="1:3" s="566" customFormat="1"/>
    <row r="29441" spans="1:3" s="566" customFormat="1"/>
    <row r="29442" spans="1:3" s="566" customFormat="1"/>
    <row r="29443" spans="1:3" s="566" customFormat="1"/>
    <row r="29444" spans="1:3" s="566" customFormat="1"/>
    <row r="29445" spans="1:3" s="566" customFormat="1"/>
    <row r="29446" spans="1:3" s="566" customFormat="1"/>
    <row r="29447" spans="1:3" s="566" customFormat="1"/>
    <row r="29448" spans="1:3" s="566" customFormat="1"/>
    <row r="29449" spans="1:3" s="566" customFormat="1"/>
    <row r="29450" spans="1:3" s="566" customFormat="1"/>
    <row r="29451" spans="1:3" s="566" customFormat="1"/>
    <row r="29452" spans="1:3" s="566" customFormat="1"/>
    <row r="29453" spans="1:3" s="566" customFormat="1"/>
    <row r="29454" spans="1:3" s="566" customFormat="1"/>
    <row r="29455" spans="1:3" s="566" customFormat="1"/>
    <row r="29456" spans="1:3" s="566" customFormat="1"/>
    <row r="29457" spans="1:3" s="566" customFormat="1"/>
    <row r="29458" spans="1:3" s="566" customFormat="1"/>
    <row r="29459" spans="1:3" s="566" customFormat="1"/>
    <row r="29460" spans="1:3" s="566" customFormat="1"/>
    <row r="29461" spans="1:3" s="566" customFormat="1"/>
    <row r="29462" spans="1:3" s="566" customFormat="1"/>
    <row r="29463" spans="1:3" s="566" customFormat="1"/>
    <row r="29464" spans="1:3" s="566" customFormat="1"/>
    <row r="29465" spans="1:3" s="566" customFormat="1"/>
    <row r="29466" spans="1:3" s="566" customFormat="1"/>
    <row r="29467" spans="1:3" s="566" customFormat="1"/>
    <row r="29468" spans="1:3" s="566" customFormat="1"/>
    <row r="29469" spans="1:3" s="566" customFormat="1"/>
    <row r="29470" spans="1:3" s="566" customFormat="1"/>
    <row r="29471" spans="1:3" s="566" customFormat="1"/>
    <row r="29472" spans="1:3" s="566" customFormat="1"/>
    <row r="29473" spans="1:3" s="566" customFormat="1"/>
    <row r="29474" spans="1:3" s="566" customFormat="1"/>
    <row r="29475" spans="1:3" s="566" customFormat="1"/>
    <row r="29476" spans="1:3" s="566" customFormat="1"/>
    <row r="29477" spans="1:3" s="566" customFormat="1"/>
    <row r="29478" spans="1:3" s="566" customFormat="1"/>
    <row r="29479" spans="1:3" s="566" customFormat="1"/>
    <row r="29480" spans="1:3" s="566" customFormat="1"/>
    <row r="29481" spans="1:3" s="566" customFormat="1"/>
    <row r="29482" spans="1:3" s="566" customFormat="1"/>
    <row r="29483" spans="1:3" s="566" customFormat="1"/>
    <row r="29484" spans="1:3" s="566" customFormat="1"/>
    <row r="29485" spans="1:3" s="566" customFormat="1"/>
    <row r="29486" spans="1:3" s="566" customFormat="1"/>
    <row r="29487" spans="1:3" s="566" customFormat="1"/>
    <row r="29488" spans="1:3" s="566" customFormat="1"/>
    <row r="29489" spans="1:3" s="566" customFormat="1"/>
    <row r="29490" spans="1:3" s="566" customFormat="1"/>
    <row r="29491" spans="1:3" s="566" customFormat="1"/>
    <row r="29492" spans="1:3" s="566" customFormat="1"/>
    <row r="29493" spans="1:3" s="566" customFormat="1"/>
    <row r="29494" spans="1:3" s="566" customFormat="1"/>
    <row r="29495" spans="1:3" s="566" customFormat="1"/>
    <row r="29496" spans="1:3" s="566" customFormat="1"/>
    <row r="29497" spans="1:3" s="566" customFormat="1"/>
    <row r="29498" spans="1:3" s="566" customFormat="1"/>
    <row r="29499" spans="1:3" s="566" customFormat="1"/>
    <row r="29500" spans="1:3" s="566" customFormat="1"/>
    <row r="29501" spans="1:3" s="566" customFormat="1"/>
    <row r="29502" spans="1:3" s="566" customFormat="1"/>
    <row r="29503" spans="1:3" s="566" customFormat="1"/>
    <row r="29504" spans="1:3" s="566" customFormat="1"/>
    <row r="29505" spans="1:3" s="566" customFormat="1"/>
    <row r="29506" spans="1:3" s="566" customFormat="1"/>
    <row r="29507" spans="1:3" s="566" customFormat="1"/>
    <row r="29508" spans="1:3" s="566" customFormat="1"/>
    <row r="29509" spans="1:3" s="566" customFormat="1"/>
    <row r="29510" spans="1:3" s="566" customFormat="1"/>
    <row r="29511" spans="1:3" s="566" customFormat="1"/>
    <row r="29512" spans="1:3" s="566" customFormat="1"/>
    <row r="29513" spans="1:3" s="566" customFormat="1"/>
    <row r="29514" spans="1:3" s="566" customFormat="1"/>
    <row r="29515" spans="1:3" s="566" customFormat="1"/>
    <row r="29516" spans="1:3" s="566" customFormat="1"/>
    <row r="29517" spans="1:3" s="566" customFormat="1"/>
    <row r="29518" spans="1:3" s="566" customFormat="1"/>
    <row r="29519" spans="1:3" s="566" customFormat="1"/>
    <row r="29520" spans="1:3" s="566" customFormat="1"/>
    <row r="29521" spans="1:3" s="566" customFormat="1"/>
    <row r="29522" spans="1:3" s="566" customFormat="1"/>
    <row r="29523" spans="1:3" s="566" customFormat="1"/>
    <row r="29524" spans="1:3" s="566" customFormat="1"/>
    <row r="29525" spans="1:3" s="566" customFormat="1"/>
    <row r="29526" spans="1:3" s="566" customFormat="1"/>
    <row r="29527" spans="1:3" s="566" customFormat="1"/>
    <row r="29528" spans="1:3" s="566" customFormat="1"/>
    <row r="29529" spans="1:3" s="566" customFormat="1"/>
    <row r="29530" spans="1:3" s="566" customFormat="1"/>
    <row r="29531" spans="1:3" s="566" customFormat="1"/>
    <row r="29532" spans="1:3" s="566" customFormat="1"/>
    <row r="29533" spans="1:3" s="566" customFormat="1"/>
    <row r="29534" spans="1:3" s="566" customFormat="1"/>
    <row r="29535" spans="1:3" s="566" customFormat="1"/>
    <row r="29536" spans="1:3" s="566" customFormat="1"/>
    <row r="29537" spans="1:3" s="566" customFormat="1"/>
    <row r="29538" spans="1:3" s="566" customFormat="1"/>
    <row r="29539" spans="1:3" s="566" customFormat="1"/>
    <row r="29540" spans="1:3" s="566" customFormat="1"/>
    <row r="29541" spans="1:3" s="566" customFormat="1"/>
    <row r="29542" spans="1:3" s="566" customFormat="1"/>
    <row r="29543" spans="1:3" s="566" customFormat="1"/>
    <row r="29544" spans="1:3" s="566" customFormat="1"/>
    <row r="29545" spans="1:3" s="566" customFormat="1"/>
    <row r="29546" spans="1:3" s="566" customFormat="1"/>
    <row r="29547" spans="1:3" s="566" customFormat="1"/>
    <row r="29548" spans="1:3" s="566" customFormat="1"/>
    <row r="29549" spans="1:3" s="566" customFormat="1"/>
    <row r="29550" spans="1:3" s="566" customFormat="1"/>
    <row r="29551" spans="1:3" s="566" customFormat="1"/>
    <row r="29552" spans="1:3" s="566" customFormat="1"/>
    <row r="29553" spans="1:3" s="566" customFormat="1"/>
    <row r="29554" spans="1:3" s="566" customFormat="1"/>
    <row r="29555" spans="1:3" s="566" customFormat="1"/>
    <row r="29556" spans="1:3" s="566" customFormat="1"/>
    <row r="29557" spans="1:3" s="566" customFormat="1"/>
    <row r="29558" spans="1:3" s="566" customFormat="1"/>
    <row r="29559" spans="1:3" s="566" customFormat="1"/>
    <row r="29560" spans="1:3" s="566" customFormat="1"/>
    <row r="29561" spans="1:3" s="566" customFormat="1"/>
    <row r="29562" spans="1:3" s="566" customFormat="1"/>
    <row r="29563" spans="1:3" s="566" customFormat="1"/>
    <row r="29564" spans="1:3" s="566" customFormat="1"/>
    <row r="29565" spans="1:3" s="566" customFormat="1"/>
    <row r="29566" spans="1:3" s="566" customFormat="1"/>
    <row r="29567" spans="1:3" s="566" customFormat="1"/>
    <row r="29568" spans="1:3" s="566" customFormat="1"/>
    <row r="29569" spans="1:3" s="566" customFormat="1"/>
    <row r="29570" spans="1:3" s="566" customFormat="1"/>
    <row r="29571" spans="1:3" s="566" customFormat="1"/>
    <row r="29572" spans="1:3" s="566" customFormat="1"/>
    <row r="29573" spans="1:3" s="566" customFormat="1"/>
    <row r="29574" spans="1:3" s="566" customFormat="1"/>
    <row r="29575" spans="1:3" s="566" customFormat="1"/>
    <row r="29576" spans="1:3" s="566" customFormat="1"/>
    <row r="29577" spans="1:3" s="566" customFormat="1"/>
    <row r="29578" spans="1:3" s="566" customFormat="1"/>
    <row r="29579" spans="1:3" s="566" customFormat="1"/>
    <row r="29580" spans="1:3" s="566" customFormat="1"/>
    <row r="29581" spans="1:3" s="566" customFormat="1"/>
    <row r="29582" spans="1:3" s="566" customFormat="1"/>
    <row r="29583" spans="1:3" s="566" customFormat="1"/>
    <row r="29584" spans="1:3" s="566" customFormat="1"/>
    <row r="29585" spans="1:3" s="566" customFormat="1"/>
    <row r="29586" spans="1:3" s="566" customFormat="1"/>
    <row r="29587" spans="1:3" s="566" customFormat="1"/>
    <row r="29588" spans="1:3" s="566" customFormat="1"/>
    <row r="29589" spans="1:3" s="566" customFormat="1"/>
    <row r="29590" spans="1:3" s="566" customFormat="1"/>
    <row r="29591" spans="1:3" s="566" customFormat="1"/>
    <row r="29592" spans="1:3" s="566" customFormat="1"/>
    <row r="29593" spans="1:3" s="566" customFormat="1"/>
    <row r="29594" spans="1:3" s="566" customFormat="1"/>
    <row r="29595" spans="1:3" s="566" customFormat="1"/>
    <row r="29596" spans="1:3" s="566" customFormat="1"/>
    <row r="29597" spans="1:3" s="566" customFormat="1"/>
    <row r="29598" spans="1:3" s="566" customFormat="1"/>
    <row r="29599" spans="1:3" s="566" customFormat="1"/>
    <row r="29600" spans="1:3" s="566" customFormat="1"/>
    <row r="29601" spans="1:3" s="566" customFormat="1"/>
    <row r="29602" spans="1:3" s="566" customFormat="1"/>
    <row r="29603" spans="1:3" s="566" customFormat="1"/>
    <row r="29604" spans="1:3" s="566" customFormat="1"/>
    <row r="29605" spans="1:3" s="566" customFormat="1"/>
    <row r="29606" spans="1:3" s="566" customFormat="1"/>
    <row r="29607" spans="1:3" s="566" customFormat="1"/>
    <row r="29608" spans="1:3" s="566" customFormat="1"/>
    <row r="29609" spans="1:3" s="566" customFormat="1"/>
    <row r="29610" spans="1:3" s="566" customFormat="1"/>
    <row r="29611" spans="1:3" s="566" customFormat="1"/>
    <row r="29612" spans="1:3" s="566" customFormat="1"/>
    <row r="29613" spans="1:3" s="566" customFormat="1"/>
    <row r="29614" spans="1:3" s="566" customFormat="1"/>
    <row r="29615" spans="1:3" s="566" customFormat="1"/>
    <row r="29616" spans="1:3" s="566" customFormat="1"/>
    <row r="29617" spans="1:3" s="566" customFormat="1"/>
    <row r="29618" spans="1:3" s="566" customFormat="1"/>
    <row r="29619" spans="1:3" s="566" customFormat="1"/>
    <row r="29620" spans="1:3" s="566" customFormat="1"/>
    <row r="29621" spans="1:3" s="566" customFormat="1"/>
    <row r="29622" spans="1:3" s="566" customFormat="1"/>
    <row r="29623" spans="1:3" s="566" customFormat="1"/>
    <row r="29624" spans="1:3" s="566" customFormat="1"/>
    <row r="29625" spans="1:3" s="566" customFormat="1"/>
    <row r="29626" spans="1:3" s="566" customFormat="1"/>
    <row r="29627" spans="1:3" s="566" customFormat="1"/>
    <row r="29628" spans="1:3" s="566" customFormat="1"/>
    <row r="29629" spans="1:3" s="566" customFormat="1"/>
    <row r="29630" spans="1:3" s="566" customFormat="1"/>
    <row r="29631" spans="1:3" s="566" customFormat="1"/>
    <row r="29632" spans="1:3" s="566" customFormat="1"/>
    <row r="29633" spans="1:3" s="566" customFormat="1"/>
    <row r="29634" spans="1:3" s="566" customFormat="1"/>
    <row r="29635" spans="1:3" s="566" customFormat="1"/>
    <row r="29636" spans="1:3" s="566" customFormat="1"/>
    <row r="29637" spans="1:3" s="566" customFormat="1"/>
    <row r="29638" spans="1:3" s="566" customFormat="1"/>
    <row r="29639" spans="1:3" s="566" customFormat="1"/>
    <row r="29640" spans="1:3" s="566" customFormat="1"/>
    <row r="29641" spans="1:3" s="566" customFormat="1"/>
    <row r="29642" spans="1:3" s="566" customFormat="1"/>
    <row r="29643" spans="1:3" s="566" customFormat="1"/>
    <row r="29644" spans="1:3" s="566" customFormat="1"/>
    <row r="29645" spans="1:3" s="566" customFormat="1"/>
    <row r="29646" spans="1:3" s="566" customFormat="1"/>
    <row r="29647" spans="1:3" s="566" customFormat="1"/>
    <row r="29648" spans="1:3" s="566" customFormat="1"/>
    <row r="29649" spans="1:3" s="566" customFormat="1"/>
    <row r="29650" spans="1:3" s="566" customFormat="1"/>
    <row r="29651" spans="1:3" s="566" customFormat="1"/>
    <row r="29652" spans="1:3" s="566" customFormat="1"/>
    <row r="29653" spans="1:3" s="566" customFormat="1"/>
    <row r="29654" spans="1:3" s="566" customFormat="1"/>
    <row r="29655" spans="1:3" s="566" customFormat="1"/>
    <row r="29656" spans="1:3" s="566" customFormat="1"/>
    <row r="29657" spans="1:3" s="566" customFormat="1"/>
    <row r="29658" spans="1:3" s="566" customFormat="1"/>
    <row r="29659" spans="1:3" s="566" customFormat="1"/>
    <row r="29660" spans="1:3" s="566" customFormat="1"/>
    <row r="29661" spans="1:3" s="566" customFormat="1"/>
    <row r="29662" spans="1:3" s="566" customFormat="1"/>
    <row r="29663" spans="1:3" s="566" customFormat="1"/>
    <row r="29664" spans="1:3" s="566" customFormat="1"/>
    <row r="29665" spans="1:3" s="566" customFormat="1"/>
    <row r="29666" spans="1:3" s="566" customFormat="1"/>
    <row r="29667" spans="1:3" s="566" customFormat="1"/>
    <row r="29668" spans="1:3" s="566" customFormat="1"/>
    <row r="29669" spans="1:3" s="566" customFormat="1"/>
    <row r="29670" spans="1:3" s="566" customFormat="1"/>
    <row r="29671" spans="1:3" s="566" customFormat="1"/>
    <row r="29672" spans="1:3" s="566" customFormat="1"/>
    <row r="29673" spans="1:3" s="566" customFormat="1"/>
    <row r="29674" spans="1:3" s="566" customFormat="1"/>
    <row r="29675" spans="1:3" s="566" customFormat="1"/>
    <row r="29676" spans="1:3" s="566" customFormat="1"/>
    <row r="29677" spans="1:3" s="566" customFormat="1"/>
    <row r="29678" spans="1:3" s="566" customFormat="1"/>
    <row r="29679" spans="1:3" s="566" customFormat="1"/>
    <row r="29680" spans="1:3" s="566" customFormat="1"/>
    <row r="29681" spans="1:3" s="566" customFormat="1"/>
    <row r="29682" spans="1:3" s="566" customFormat="1"/>
    <row r="29683" spans="1:3" s="566" customFormat="1"/>
    <row r="29684" spans="1:3" s="566" customFormat="1"/>
    <row r="29685" spans="1:3" s="566" customFormat="1"/>
    <row r="29686" spans="1:3" s="566" customFormat="1"/>
    <row r="29687" spans="1:3" s="566" customFormat="1"/>
    <row r="29688" spans="1:3" s="566" customFormat="1"/>
    <row r="29689" spans="1:3" s="566" customFormat="1"/>
    <row r="29690" spans="1:3" s="566" customFormat="1"/>
    <row r="29691" spans="1:3" s="566" customFormat="1"/>
    <row r="29692" spans="1:3" s="566" customFormat="1"/>
    <row r="29693" spans="1:3" s="566" customFormat="1"/>
    <row r="29694" spans="1:3" s="566" customFormat="1"/>
    <row r="29695" spans="1:3" s="566" customFormat="1"/>
    <row r="29696" spans="1:3" s="566" customFormat="1"/>
    <row r="29697" spans="1:3" s="566" customFormat="1"/>
    <row r="29698" spans="1:3" s="566" customFormat="1"/>
    <row r="29699" spans="1:3" s="566" customFormat="1"/>
    <row r="29700" spans="1:3" s="566" customFormat="1"/>
    <row r="29701" spans="1:3" s="566" customFormat="1"/>
    <row r="29702" spans="1:3" s="566" customFormat="1"/>
    <row r="29703" spans="1:3" s="566" customFormat="1"/>
    <row r="29704" spans="1:3" s="566" customFormat="1"/>
    <row r="29705" spans="1:3" s="566" customFormat="1"/>
    <row r="29706" spans="1:3" s="566" customFormat="1"/>
    <row r="29707" spans="1:3" s="566" customFormat="1"/>
    <row r="29708" spans="1:3" s="566" customFormat="1"/>
    <row r="29709" spans="1:3" s="566" customFormat="1"/>
    <row r="29710" spans="1:3" s="566" customFormat="1"/>
    <row r="29711" spans="1:3" s="566" customFormat="1"/>
    <row r="29712" spans="1:3" s="566" customFormat="1"/>
    <row r="29713" spans="1:3" s="566" customFormat="1"/>
    <row r="29714" spans="1:3" s="566" customFormat="1"/>
    <row r="29715" spans="1:3" s="566" customFormat="1"/>
    <row r="29716" spans="1:3" s="566" customFormat="1"/>
    <row r="29717" spans="1:3" s="566" customFormat="1"/>
    <row r="29718" spans="1:3" s="566" customFormat="1"/>
    <row r="29719" spans="1:3" s="566" customFormat="1"/>
    <row r="29720" spans="1:3" s="566" customFormat="1"/>
    <row r="29721" spans="1:3" s="566" customFormat="1"/>
    <row r="29722" spans="1:3" s="566" customFormat="1"/>
    <row r="29723" spans="1:3" s="566" customFormat="1"/>
    <row r="29724" spans="1:3" s="566" customFormat="1"/>
    <row r="29725" spans="1:3" s="566" customFormat="1"/>
    <row r="29726" spans="1:3" s="566" customFormat="1"/>
    <row r="29727" spans="1:3" s="566" customFormat="1"/>
    <row r="29728" spans="1:3" s="566" customFormat="1"/>
    <row r="29729" spans="1:3" s="566" customFormat="1"/>
    <row r="29730" spans="1:3" s="566" customFormat="1"/>
    <row r="29731" spans="1:3" s="566" customFormat="1"/>
    <row r="29732" spans="1:3" s="566" customFormat="1"/>
    <row r="29733" spans="1:3" s="566" customFormat="1"/>
    <row r="29734" spans="1:3" s="566" customFormat="1"/>
    <row r="29735" spans="1:3" s="566" customFormat="1"/>
    <row r="29736" spans="1:3" s="566" customFormat="1"/>
    <row r="29737" spans="1:3" s="566" customFormat="1"/>
    <row r="29738" spans="1:3" s="566" customFormat="1"/>
    <row r="29739" spans="1:3" s="566" customFormat="1"/>
    <row r="29740" spans="1:3" s="566" customFormat="1"/>
    <row r="29741" spans="1:3" s="566" customFormat="1"/>
    <row r="29742" spans="1:3" s="566" customFormat="1"/>
    <row r="29743" spans="1:3" s="566" customFormat="1"/>
    <row r="29744" spans="1:3" s="566" customFormat="1"/>
    <row r="29745" spans="1:3" s="566" customFormat="1"/>
    <row r="29746" spans="1:3" s="566" customFormat="1"/>
    <row r="29747" spans="1:3" s="566" customFormat="1"/>
    <row r="29748" spans="1:3" s="566" customFormat="1"/>
    <row r="29749" spans="1:3" s="566" customFormat="1"/>
    <row r="29750" spans="1:3" s="566" customFormat="1"/>
    <row r="29751" spans="1:3" s="566" customFormat="1"/>
    <row r="29752" spans="1:3" s="566" customFormat="1"/>
    <row r="29753" spans="1:3" s="566" customFormat="1"/>
    <row r="29754" spans="1:3" s="566" customFormat="1"/>
    <row r="29755" spans="1:3" s="566" customFormat="1"/>
    <row r="29756" spans="1:3" s="566" customFormat="1"/>
    <row r="29757" spans="1:3" s="566" customFormat="1"/>
    <row r="29758" spans="1:3" s="566" customFormat="1"/>
    <row r="29759" spans="1:3" s="566" customFormat="1"/>
    <row r="29760" spans="1:3" s="566" customFormat="1"/>
    <row r="29761" spans="1:3" s="566" customFormat="1"/>
    <row r="29762" spans="1:3" s="566" customFormat="1"/>
    <row r="29763" spans="1:3" s="566" customFormat="1"/>
    <row r="29764" spans="1:3" s="566" customFormat="1"/>
    <row r="29765" spans="1:3" s="566" customFormat="1"/>
    <row r="29766" spans="1:3" s="566" customFormat="1"/>
    <row r="29767" spans="1:3" s="566" customFormat="1"/>
    <row r="29768" spans="1:3" s="566" customFormat="1"/>
    <row r="29769" spans="1:3" s="566" customFormat="1"/>
    <row r="29770" spans="1:3" s="566" customFormat="1"/>
    <row r="29771" spans="1:3" s="566" customFormat="1"/>
    <row r="29772" spans="1:3" s="566" customFormat="1"/>
    <row r="29773" spans="1:3" s="566" customFormat="1"/>
    <row r="29774" spans="1:3" s="566" customFormat="1"/>
    <row r="29775" spans="1:3" s="566" customFormat="1"/>
    <row r="29776" spans="1:3" s="566" customFormat="1"/>
    <row r="29777" spans="1:3" s="566" customFormat="1"/>
    <row r="29778" spans="1:3" s="566" customFormat="1"/>
    <row r="29779" spans="1:3" s="566" customFormat="1"/>
    <row r="29780" spans="1:3" s="566" customFormat="1"/>
    <row r="29781" spans="1:3" s="566" customFormat="1"/>
    <row r="29782" spans="1:3" s="566" customFormat="1"/>
    <row r="29783" spans="1:3" s="566" customFormat="1"/>
    <row r="29784" spans="1:3" s="566" customFormat="1"/>
    <row r="29785" spans="1:3" s="566" customFormat="1"/>
    <row r="29786" spans="1:3" s="566" customFormat="1"/>
    <row r="29787" spans="1:3" s="566" customFormat="1"/>
    <row r="29788" spans="1:3" s="566" customFormat="1"/>
    <row r="29789" spans="1:3" s="566" customFormat="1"/>
    <row r="29790" spans="1:3" s="566" customFormat="1"/>
    <row r="29791" spans="1:3" s="566" customFormat="1"/>
    <row r="29792" spans="1:3" s="566" customFormat="1"/>
    <row r="29793" spans="1:3" s="566" customFormat="1"/>
    <row r="29794" spans="1:3" s="566" customFormat="1"/>
    <row r="29795" spans="1:3" s="566" customFormat="1"/>
    <row r="29796" spans="1:3" s="566" customFormat="1"/>
    <row r="29797" spans="1:3" s="566" customFormat="1"/>
    <row r="29798" spans="1:3" s="566" customFormat="1"/>
    <row r="29799" spans="1:3" s="566" customFormat="1"/>
    <row r="29800" spans="1:3" s="566" customFormat="1"/>
    <row r="29801" spans="1:3" s="566" customFormat="1"/>
    <row r="29802" spans="1:3" s="566" customFormat="1"/>
    <row r="29803" spans="1:3" s="566" customFormat="1"/>
    <row r="29804" spans="1:3" s="566" customFormat="1"/>
    <row r="29805" spans="1:3" s="566" customFormat="1"/>
    <row r="29806" spans="1:3" s="566" customFormat="1"/>
    <row r="29807" spans="1:3" s="566" customFormat="1"/>
    <row r="29808" spans="1:3" s="566" customFormat="1"/>
    <row r="29809" spans="1:3" s="566" customFormat="1"/>
    <row r="29810" spans="1:3" s="566" customFormat="1"/>
    <row r="29811" spans="1:3" s="566" customFormat="1"/>
    <row r="29812" spans="1:3" s="566" customFormat="1"/>
    <row r="29813" spans="1:3" s="566" customFormat="1"/>
    <row r="29814" spans="1:3" s="566" customFormat="1"/>
    <row r="29815" spans="1:3" s="566" customFormat="1"/>
    <row r="29816" spans="1:3" s="566" customFormat="1"/>
    <row r="29817" spans="1:3" s="566" customFormat="1"/>
    <row r="29818" spans="1:3" s="566" customFormat="1"/>
    <row r="29819" spans="1:3" s="566" customFormat="1"/>
    <row r="29820" spans="1:3" s="566" customFormat="1"/>
    <row r="29821" spans="1:3" s="566" customFormat="1"/>
    <row r="29822" spans="1:3" s="566" customFormat="1"/>
    <row r="29823" spans="1:3" s="566" customFormat="1"/>
    <row r="29824" spans="1:3" s="566" customFormat="1"/>
    <row r="29825" spans="1:3" s="566" customFormat="1"/>
    <row r="29826" spans="1:3" s="566" customFormat="1"/>
    <row r="29827" spans="1:3" s="566" customFormat="1"/>
    <row r="29828" spans="1:3" s="566" customFormat="1"/>
    <row r="29829" spans="1:3" s="566" customFormat="1"/>
    <row r="29830" spans="1:3" s="566" customFormat="1"/>
    <row r="29831" spans="1:3" s="566" customFormat="1"/>
    <row r="29832" spans="1:3" s="566" customFormat="1"/>
    <row r="29833" spans="1:3" s="566" customFormat="1"/>
    <row r="29834" spans="1:3" s="566" customFormat="1"/>
    <row r="29835" spans="1:3" s="566" customFormat="1"/>
    <row r="29836" spans="1:3" s="566" customFormat="1"/>
    <row r="29837" spans="1:3" s="566" customFormat="1"/>
    <row r="29838" spans="1:3" s="566" customFormat="1"/>
    <row r="29839" spans="1:3" s="566" customFormat="1"/>
    <row r="29840" spans="1:3" s="566" customFormat="1"/>
    <row r="29841" spans="1:3" s="566" customFormat="1"/>
    <row r="29842" spans="1:3" s="566" customFormat="1"/>
    <row r="29843" spans="1:3" s="566" customFormat="1"/>
    <row r="29844" spans="1:3" s="566" customFormat="1"/>
    <row r="29845" spans="1:3" s="566" customFormat="1"/>
    <row r="29846" spans="1:3" s="566" customFormat="1"/>
    <row r="29847" spans="1:3" s="566" customFormat="1"/>
    <row r="29848" spans="1:3" s="566" customFormat="1"/>
    <row r="29849" spans="1:3" s="566" customFormat="1"/>
    <row r="29850" spans="1:3" s="566" customFormat="1"/>
    <row r="29851" spans="1:3" s="566" customFormat="1"/>
    <row r="29852" spans="1:3" s="566" customFormat="1"/>
    <row r="29853" spans="1:3" s="566" customFormat="1"/>
    <row r="29854" spans="1:3" s="566" customFormat="1"/>
    <row r="29855" spans="1:3" s="566" customFormat="1"/>
    <row r="29856" spans="1:3" s="566" customFormat="1"/>
    <row r="29857" spans="1:3" s="566" customFormat="1"/>
    <row r="29858" spans="1:3" s="566" customFormat="1"/>
    <row r="29859" spans="1:3" s="566" customFormat="1"/>
    <row r="29860" spans="1:3" s="566" customFormat="1"/>
    <row r="29861" spans="1:3" s="566" customFormat="1"/>
    <row r="29862" spans="1:3" s="566" customFormat="1"/>
    <row r="29863" spans="1:3" s="566" customFormat="1"/>
    <row r="29864" spans="1:3" s="566" customFormat="1"/>
    <row r="29865" spans="1:3" s="566" customFormat="1"/>
    <row r="29866" spans="1:3" s="566" customFormat="1"/>
    <row r="29867" spans="1:3" s="566" customFormat="1"/>
    <row r="29868" spans="1:3" s="566" customFormat="1"/>
    <row r="29869" spans="1:3" s="566" customFormat="1"/>
    <row r="29870" spans="1:3" s="566" customFormat="1"/>
    <row r="29871" spans="1:3" s="566" customFormat="1"/>
    <row r="29872" spans="1:3" s="566" customFormat="1"/>
    <row r="29873" spans="1:3" s="566" customFormat="1"/>
    <row r="29874" spans="1:3" s="566" customFormat="1"/>
    <row r="29875" spans="1:3" s="566" customFormat="1"/>
    <row r="29876" spans="1:3" s="566" customFormat="1"/>
    <row r="29877" spans="1:3" s="566" customFormat="1"/>
    <row r="29878" spans="1:3" s="566" customFormat="1"/>
    <row r="29879" spans="1:3" s="566" customFormat="1"/>
    <row r="29880" spans="1:3" s="566" customFormat="1"/>
    <row r="29881" spans="1:3" s="566" customFormat="1"/>
    <row r="29882" spans="1:3" s="566" customFormat="1"/>
    <row r="29883" spans="1:3" s="566" customFormat="1"/>
    <row r="29884" spans="1:3" s="566" customFormat="1"/>
    <row r="29885" spans="1:3" s="566" customFormat="1"/>
    <row r="29886" spans="1:3" s="566" customFormat="1"/>
    <row r="29887" spans="1:3" s="566" customFormat="1"/>
    <row r="29888" spans="1:3" s="566" customFormat="1"/>
    <row r="29889" spans="1:3" s="566" customFormat="1"/>
    <row r="29890" spans="1:3" s="566" customFormat="1"/>
    <row r="29891" spans="1:3" s="566" customFormat="1"/>
    <row r="29892" spans="1:3" s="566" customFormat="1"/>
    <row r="29893" spans="1:3" s="566" customFormat="1"/>
    <row r="29894" spans="1:3" s="566" customFormat="1"/>
    <row r="29895" spans="1:3" s="566" customFormat="1"/>
    <row r="29896" spans="1:3" s="566" customFormat="1"/>
    <row r="29897" spans="1:3" s="566" customFormat="1"/>
    <row r="29898" spans="1:3" s="566" customFormat="1"/>
    <row r="29899" spans="1:3" s="566" customFormat="1"/>
    <row r="29900" spans="1:3" s="566" customFormat="1"/>
    <row r="29901" spans="1:3" s="566" customFormat="1"/>
    <row r="29902" spans="1:3" s="566" customFormat="1"/>
    <row r="29903" spans="1:3" s="566" customFormat="1"/>
    <row r="29904" spans="1:3" s="566" customFormat="1"/>
    <row r="29905" spans="1:3" s="566" customFormat="1"/>
    <row r="29906" spans="1:3" s="566" customFormat="1"/>
    <row r="29907" spans="1:3" s="566" customFormat="1"/>
    <row r="29908" spans="1:3" s="566" customFormat="1"/>
    <row r="29909" spans="1:3" s="566" customFormat="1"/>
    <row r="29910" spans="1:3" s="566" customFormat="1"/>
    <row r="29911" spans="1:3" s="566" customFormat="1"/>
    <row r="29912" spans="1:3" s="566" customFormat="1"/>
    <row r="29913" spans="1:3" s="566" customFormat="1"/>
    <row r="29914" spans="1:3" s="566" customFormat="1"/>
    <row r="29915" spans="1:3" s="566" customFormat="1"/>
    <row r="29916" spans="1:3" s="566" customFormat="1"/>
    <row r="29917" spans="1:3" s="566" customFormat="1"/>
    <row r="29918" spans="1:3" s="566" customFormat="1"/>
    <row r="29919" spans="1:3" s="566" customFormat="1"/>
    <row r="29920" spans="1:3" s="566" customFormat="1"/>
    <row r="29921" spans="1:3" s="566" customFormat="1"/>
    <row r="29922" spans="1:3" s="566" customFormat="1"/>
    <row r="29923" spans="1:3" s="566" customFormat="1"/>
    <row r="29924" spans="1:3" s="566" customFormat="1"/>
    <row r="29925" spans="1:3" s="566" customFormat="1"/>
    <row r="29926" spans="1:3" s="566" customFormat="1"/>
    <row r="29927" spans="1:3" s="566" customFormat="1"/>
    <row r="29928" spans="1:3" s="566" customFormat="1"/>
    <row r="29929" spans="1:3" s="566" customFormat="1"/>
    <row r="29930" spans="1:3" s="566" customFormat="1"/>
    <row r="29931" spans="1:3" s="566" customFormat="1"/>
    <row r="29932" spans="1:3" s="566" customFormat="1"/>
    <row r="29933" spans="1:3" s="566" customFormat="1"/>
    <row r="29934" spans="1:3" s="566" customFormat="1"/>
    <row r="29935" spans="1:3" s="566" customFormat="1"/>
    <row r="29936" spans="1:3" s="566" customFormat="1"/>
    <row r="29937" spans="1:3" s="566" customFormat="1"/>
    <row r="29938" spans="1:3" s="566" customFormat="1"/>
    <row r="29939" spans="1:3" s="566" customFormat="1"/>
    <row r="29940" spans="1:3" s="566" customFormat="1"/>
    <row r="29941" spans="1:3" s="566" customFormat="1"/>
    <row r="29942" spans="1:3" s="566" customFormat="1"/>
    <row r="29943" spans="1:3" s="566" customFormat="1"/>
    <row r="29944" spans="1:3" s="566" customFormat="1"/>
    <row r="29945" spans="1:3" s="566" customFormat="1"/>
    <row r="29946" spans="1:3" s="566" customFormat="1"/>
    <row r="29947" spans="1:3" s="566" customFormat="1"/>
    <row r="29948" spans="1:3" s="566" customFormat="1"/>
    <row r="29949" spans="1:3" s="566" customFormat="1"/>
    <row r="29950" spans="1:3" s="566" customFormat="1"/>
    <row r="29951" spans="1:3" s="566" customFormat="1"/>
    <row r="29952" spans="1:3" s="566" customFormat="1"/>
    <row r="29953" spans="1:3" s="566" customFormat="1"/>
    <row r="29954" spans="1:3" s="566" customFormat="1"/>
    <row r="29955" spans="1:3" s="566" customFormat="1"/>
    <row r="29956" spans="1:3" s="566" customFormat="1"/>
    <row r="29957" spans="1:3" s="566" customFormat="1"/>
    <row r="29958" spans="1:3" s="566" customFormat="1"/>
    <row r="29959" spans="1:3" s="566" customFormat="1"/>
    <row r="29960" spans="1:3" s="566" customFormat="1"/>
    <row r="29961" spans="1:3" s="566" customFormat="1"/>
    <row r="29962" spans="1:3" s="566" customFormat="1"/>
    <row r="29963" spans="1:3" s="566" customFormat="1"/>
    <row r="29964" spans="1:3" s="566" customFormat="1"/>
    <row r="29965" spans="1:3" s="566" customFormat="1"/>
    <row r="29966" spans="1:3" s="566" customFormat="1"/>
    <row r="29967" spans="1:3" s="566" customFormat="1"/>
    <row r="29968" spans="1:3" s="566" customFormat="1"/>
    <row r="29969" spans="1:3" s="566" customFormat="1"/>
    <row r="29970" spans="1:3" s="566" customFormat="1"/>
    <row r="29971" spans="1:3" s="566" customFormat="1"/>
    <row r="29972" spans="1:3" s="566" customFormat="1"/>
    <row r="29973" spans="1:3" s="566" customFormat="1"/>
    <row r="29974" spans="1:3" s="566" customFormat="1"/>
    <row r="29975" spans="1:3" s="566" customFormat="1"/>
    <row r="29976" spans="1:3" s="566" customFormat="1"/>
    <row r="29977" spans="1:3" s="566" customFormat="1"/>
    <row r="29978" spans="1:3" s="566" customFormat="1"/>
    <row r="29979" spans="1:3" s="566" customFormat="1"/>
    <row r="29980" spans="1:3" s="566" customFormat="1"/>
    <row r="29981" spans="1:3" s="566" customFormat="1"/>
    <row r="29982" spans="1:3" s="566" customFormat="1"/>
    <row r="29983" spans="1:3" s="566" customFormat="1"/>
    <row r="29984" spans="1:3" s="566" customFormat="1"/>
    <row r="29985" spans="1:3" s="566" customFormat="1"/>
    <row r="29986" spans="1:3" s="566" customFormat="1"/>
    <row r="29987" spans="1:3" s="566" customFormat="1"/>
    <row r="29988" spans="1:3" s="566" customFormat="1"/>
    <row r="29989" spans="1:3" s="566" customFormat="1"/>
    <row r="29990" spans="1:3" s="566" customFormat="1"/>
    <row r="29991" spans="1:3" s="566" customFormat="1"/>
    <row r="29992" spans="1:3" s="566" customFormat="1"/>
    <row r="29993" spans="1:3" s="566" customFormat="1"/>
    <row r="29994" spans="1:3" s="566" customFormat="1"/>
    <row r="29995" spans="1:3" s="566" customFormat="1"/>
    <row r="29996" spans="1:3" s="566" customFormat="1"/>
    <row r="29997" spans="1:3" s="566" customFormat="1"/>
    <row r="29998" spans="1:3" s="566" customFormat="1"/>
    <row r="29999" spans="1:3" s="566" customFormat="1"/>
    <row r="30000" spans="1:3" s="566" customFormat="1"/>
    <row r="30001" spans="1:3" s="566" customFormat="1"/>
    <row r="30002" spans="1:3" s="566" customFormat="1"/>
    <row r="30003" spans="1:3" s="566" customFormat="1"/>
    <row r="30004" spans="1:3" s="566" customFormat="1"/>
    <row r="30005" spans="1:3" s="566" customFormat="1"/>
    <row r="30006" spans="1:3" s="566" customFormat="1"/>
    <row r="30007" spans="1:3" s="566" customFormat="1"/>
    <row r="30008" spans="1:3" s="566" customFormat="1"/>
    <row r="30009" spans="1:3" s="566" customFormat="1"/>
    <row r="30010" spans="1:3" s="566" customFormat="1"/>
    <row r="30011" spans="1:3" s="566" customFormat="1"/>
    <row r="30012" spans="1:3" s="566" customFormat="1"/>
    <row r="30013" spans="1:3" s="566" customFormat="1"/>
    <row r="30014" spans="1:3" s="566" customFormat="1"/>
    <row r="30015" spans="1:3" s="566" customFormat="1"/>
    <row r="30016" spans="1:3" s="566" customFormat="1"/>
    <row r="30017" spans="1:3" s="566" customFormat="1"/>
    <row r="30018" spans="1:3" s="566" customFormat="1"/>
    <row r="30019" spans="1:3" s="566" customFormat="1"/>
    <row r="30020" spans="1:3" s="566" customFormat="1"/>
    <row r="30021" spans="1:3" s="566" customFormat="1"/>
    <row r="30022" spans="1:3" s="566" customFormat="1"/>
    <row r="30023" spans="1:3" s="566" customFormat="1"/>
    <row r="30024" spans="1:3" s="566" customFormat="1"/>
    <row r="30025" spans="1:3" s="566" customFormat="1"/>
    <row r="30026" spans="1:3" s="566" customFormat="1"/>
    <row r="30027" spans="1:3" s="566" customFormat="1"/>
    <row r="30028" spans="1:3" s="566" customFormat="1"/>
    <row r="30029" spans="1:3" s="566" customFormat="1"/>
    <row r="30030" spans="1:3" s="566" customFormat="1"/>
    <row r="30031" spans="1:3" s="566" customFormat="1"/>
    <row r="30032" spans="1:3" s="566" customFormat="1"/>
    <row r="30033" spans="1:3" s="566" customFormat="1"/>
    <row r="30034" spans="1:3" s="566" customFormat="1"/>
    <row r="30035" spans="1:3" s="566" customFormat="1"/>
    <row r="30036" spans="1:3" s="566" customFormat="1"/>
    <row r="30037" spans="1:3" s="566" customFormat="1"/>
    <row r="30038" spans="1:3" s="566" customFormat="1"/>
    <row r="30039" spans="1:3" s="566" customFormat="1"/>
    <row r="30040" spans="1:3" s="566" customFormat="1"/>
    <row r="30041" spans="1:3" s="566" customFormat="1"/>
    <row r="30042" spans="1:3" s="566" customFormat="1"/>
    <row r="30043" spans="1:3" s="566" customFormat="1"/>
    <row r="30044" spans="1:3" s="566" customFormat="1"/>
    <row r="30045" spans="1:3" s="566" customFormat="1"/>
    <row r="30046" spans="1:3" s="566" customFormat="1"/>
    <row r="30047" spans="1:3" s="566" customFormat="1"/>
    <row r="30048" spans="1:3" s="566" customFormat="1"/>
    <row r="30049" spans="1:3" s="566" customFormat="1"/>
    <row r="30050" spans="1:3" s="566" customFormat="1"/>
    <row r="30051" spans="1:3" s="566" customFormat="1"/>
    <row r="30052" spans="1:3" s="566" customFormat="1"/>
    <row r="30053" spans="1:3" s="566" customFormat="1"/>
    <row r="30054" spans="1:3" s="566" customFormat="1"/>
    <row r="30055" spans="1:3" s="566" customFormat="1"/>
    <row r="30056" spans="1:3" s="566" customFormat="1"/>
    <row r="30057" spans="1:3" s="566" customFormat="1"/>
    <row r="30058" spans="1:3" s="566" customFormat="1"/>
    <row r="30059" spans="1:3" s="566" customFormat="1"/>
    <row r="30060" spans="1:3" s="566" customFormat="1"/>
    <row r="30061" spans="1:3" s="566" customFormat="1"/>
    <row r="30062" spans="1:3" s="566" customFormat="1"/>
    <row r="30063" spans="1:3" s="566" customFormat="1"/>
    <row r="30064" spans="1:3" s="566" customFormat="1"/>
    <row r="30065" spans="1:3" s="566" customFormat="1"/>
    <row r="30066" spans="1:3" s="566" customFormat="1"/>
    <row r="30067" spans="1:3" s="566" customFormat="1"/>
    <row r="30068" spans="1:3" s="566" customFormat="1"/>
    <row r="30069" spans="1:3" s="566" customFormat="1"/>
    <row r="30070" spans="1:3" s="566" customFormat="1"/>
    <row r="30071" spans="1:3" s="566" customFormat="1"/>
    <row r="30072" spans="1:3" s="566" customFormat="1"/>
    <row r="30073" spans="1:3" s="566" customFormat="1"/>
    <row r="30074" spans="1:3" s="566" customFormat="1"/>
    <row r="30075" spans="1:3" s="566" customFormat="1"/>
    <row r="30076" spans="1:3" s="566" customFormat="1"/>
    <row r="30077" spans="1:3" s="566" customFormat="1"/>
    <row r="30078" spans="1:3" s="566" customFormat="1"/>
    <row r="30079" spans="1:3" s="566" customFormat="1"/>
    <row r="30080" spans="1:3" s="566" customFormat="1"/>
    <row r="30081" spans="1:3" s="566" customFormat="1"/>
    <row r="30082" spans="1:3" s="566" customFormat="1"/>
    <row r="30083" spans="1:3" s="566" customFormat="1"/>
    <row r="30084" spans="1:3" s="566" customFormat="1"/>
    <row r="30085" spans="1:3" s="566" customFormat="1"/>
    <row r="30086" spans="1:3" s="566" customFormat="1"/>
    <row r="30087" spans="1:3" s="566" customFormat="1"/>
    <row r="30088" spans="1:3" s="566" customFormat="1"/>
    <row r="30089" spans="1:3" s="566" customFormat="1"/>
    <row r="30090" spans="1:3" s="566" customFormat="1"/>
    <row r="30091" spans="1:3" s="566" customFormat="1"/>
    <row r="30092" spans="1:3" s="566" customFormat="1"/>
    <row r="30093" spans="1:3" s="566" customFormat="1"/>
    <row r="30094" spans="1:3" s="566" customFormat="1"/>
    <row r="30095" spans="1:3" s="566" customFormat="1"/>
    <row r="30096" spans="1:3" s="566" customFormat="1"/>
    <row r="30097" spans="1:3" s="566" customFormat="1"/>
    <row r="30098" spans="1:3" s="566" customFormat="1"/>
    <row r="30099" spans="1:3" s="566" customFormat="1"/>
    <row r="30100" spans="1:3" s="566" customFormat="1"/>
    <row r="30101" spans="1:3" s="566" customFormat="1"/>
    <row r="30102" spans="1:3" s="566" customFormat="1"/>
    <row r="30103" spans="1:3" s="566" customFormat="1"/>
    <row r="30104" spans="1:3" s="566" customFormat="1"/>
    <row r="30105" spans="1:3" s="566" customFormat="1"/>
    <row r="30106" spans="1:3" s="566" customFormat="1"/>
    <row r="30107" spans="1:3" s="566" customFormat="1"/>
    <row r="30108" spans="1:3" s="566" customFormat="1"/>
    <row r="30109" spans="1:3" s="566" customFormat="1"/>
    <row r="30110" spans="1:3" s="566" customFormat="1"/>
    <row r="30111" spans="1:3" s="566" customFormat="1"/>
    <row r="30112" spans="1:3" s="566" customFormat="1"/>
    <row r="30113" spans="1:3" s="566" customFormat="1"/>
    <row r="30114" spans="1:3" s="566" customFormat="1"/>
    <row r="30115" spans="1:3" s="566" customFormat="1"/>
    <row r="30116" spans="1:3" s="566" customFormat="1"/>
    <row r="30117" spans="1:3" s="566" customFormat="1"/>
    <row r="30118" spans="1:3" s="566" customFormat="1"/>
    <row r="30119" spans="1:3" s="566" customFormat="1"/>
    <row r="30120" spans="1:3" s="566" customFormat="1"/>
    <row r="30121" spans="1:3" s="566" customFormat="1"/>
    <row r="30122" spans="1:3" s="566" customFormat="1"/>
    <row r="30123" spans="1:3" s="566" customFormat="1"/>
    <row r="30124" spans="1:3" s="566" customFormat="1"/>
    <row r="30125" spans="1:3" s="566" customFormat="1"/>
    <row r="30126" spans="1:3" s="566" customFormat="1"/>
    <row r="30127" spans="1:3" s="566" customFormat="1"/>
    <row r="30128" spans="1:3" s="566" customFormat="1"/>
    <row r="30129" spans="1:3" s="566" customFormat="1"/>
    <row r="30130" spans="1:3" s="566" customFormat="1"/>
    <row r="30131" spans="1:3" s="566" customFormat="1"/>
    <row r="30132" spans="1:3" s="566" customFormat="1"/>
    <row r="30133" spans="1:3" s="566" customFormat="1"/>
    <row r="30134" spans="1:3" s="566" customFormat="1"/>
    <row r="30135" spans="1:3" s="566" customFormat="1"/>
    <row r="30136" spans="1:3" s="566" customFormat="1"/>
    <row r="30137" spans="1:3" s="566" customFormat="1"/>
    <row r="30138" spans="1:3" s="566" customFormat="1"/>
    <row r="30139" spans="1:3" s="566" customFormat="1"/>
    <row r="30140" spans="1:3" s="566" customFormat="1"/>
    <row r="30141" spans="1:3" s="566" customFormat="1"/>
    <row r="30142" spans="1:3" s="566" customFormat="1"/>
    <row r="30143" spans="1:3" s="566" customFormat="1"/>
    <row r="30144" spans="1:3" s="566" customFormat="1"/>
    <row r="30145" spans="1:3" s="566" customFormat="1"/>
    <row r="30146" spans="1:3" s="566" customFormat="1"/>
    <row r="30147" spans="1:3" s="566" customFormat="1"/>
    <row r="30148" spans="1:3" s="566" customFormat="1"/>
    <row r="30149" spans="1:3" s="566" customFormat="1"/>
    <row r="30150" spans="1:3" s="566" customFormat="1"/>
    <row r="30151" spans="1:3" s="566" customFormat="1"/>
    <row r="30152" spans="1:3" s="566" customFormat="1"/>
    <row r="30153" spans="1:3" s="566" customFormat="1"/>
    <row r="30154" spans="1:3" s="566" customFormat="1"/>
    <row r="30155" spans="1:3" s="566" customFormat="1"/>
    <row r="30156" spans="1:3" s="566" customFormat="1"/>
    <row r="30157" spans="1:3" s="566" customFormat="1"/>
    <row r="30158" spans="1:3" s="566" customFormat="1"/>
    <row r="30159" spans="1:3" s="566" customFormat="1"/>
    <row r="30160" spans="1:3" s="566" customFormat="1"/>
    <row r="30161" spans="1:3" s="566" customFormat="1"/>
    <row r="30162" spans="1:3" s="566" customFormat="1"/>
    <row r="30163" spans="1:3" s="566" customFormat="1"/>
    <row r="30164" spans="1:3" s="566" customFormat="1"/>
    <row r="30165" spans="1:3" s="566" customFormat="1"/>
    <row r="30166" spans="1:3" s="566" customFormat="1"/>
    <row r="30167" spans="1:3" s="566" customFormat="1"/>
    <row r="30168" spans="1:3" s="566" customFormat="1"/>
    <row r="30169" spans="1:3" s="566" customFormat="1"/>
    <row r="30170" spans="1:3" s="566" customFormat="1"/>
    <row r="30171" spans="1:3" s="566" customFormat="1"/>
    <row r="30172" spans="1:3" s="566" customFormat="1"/>
    <row r="30173" spans="1:3" s="566" customFormat="1"/>
    <row r="30174" spans="1:3" s="566" customFormat="1"/>
    <row r="30175" spans="1:3" s="566" customFormat="1"/>
    <row r="30176" spans="1:3" s="566" customFormat="1"/>
    <row r="30177" spans="1:3" s="566" customFormat="1"/>
    <row r="30178" spans="1:3" s="566" customFormat="1"/>
    <row r="30179" spans="1:3" s="566" customFormat="1"/>
    <row r="30180" spans="1:3" s="566" customFormat="1"/>
    <row r="30181" spans="1:3" s="566" customFormat="1"/>
    <row r="30182" spans="1:3" s="566" customFormat="1"/>
    <row r="30183" spans="1:3" s="566" customFormat="1"/>
    <row r="30184" spans="1:3" s="566" customFormat="1"/>
    <row r="30185" spans="1:3" s="566" customFormat="1"/>
    <row r="30186" spans="1:3" s="566" customFormat="1"/>
    <row r="30187" spans="1:3" s="566" customFormat="1"/>
    <row r="30188" spans="1:3" s="566" customFormat="1"/>
    <row r="30189" spans="1:3" s="566" customFormat="1"/>
    <row r="30190" spans="1:3" s="566" customFormat="1"/>
    <row r="30191" spans="1:3" s="566" customFormat="1"/>
    <row r="30192" spans="1:3" s="566" customFormat="1"/>
    <row r="30193" spans="1:3" s="566" customFormat="1"/>
    <row r="30194" spans="1:3" s="566" customFormat="1"/>
    <row r="30195" spans="1:3" s="566" customFormat="1"/>
    <row r="30196" spans="1:3" s="566" customFormat="1"/>
    <row r="30197" spans="1:3" s="566" customFormat="1"/>
    <row r="30198" spans="1:3" s="566" customFormat="1"/>
    <row r="30199" spans="1:3" s="566" customFormat="1"/>
    <row r="30200" spans="1:3" s="566" customFormat="1"/>
    <row r="30201" spans="1:3" s="566" customFormat="1"/>
    <row r="30202" spans="1:3" s="566" customFormat="1"/>
    <row r="30203" spans="1:3" s="566" customFormat="1"/>
    <row r="30204" spans="1:3" s="566" customFormat="1"/>
    <row r="30205" spans="1:3" s="566" customFormat="1"/>
    <row r="30206" spans="1:3" s="566" customFormat="1"/>
    <row r="30207" spans="1:3" s="566" customFormat="1"/>
    <row r="30208" spans="1:3" s="566" customFormat="1"/>
    <row r="30209" spans="1:3" s="566" customFormat="1"/>
    <row r="30210" spans="1:3" s="566" customFormat="1"/>
    <row r="30211" spans="1:3" s="566" customFormat="1"/>
    <row r="30212" spans="1:3" s="566" customFormat="1"/>
    <row r="30213" spans="1:3" s="566" customFormat="1"/>
    <row r="30214" spans="1:3" s="566" customFormat="1"/>
    <row r="30215" spans="1:3" s="566" customFormat="1"/>
    <row r="30216" spans="1:3" s="566" customFormat="1"/>
    <row r="30217" spans="1:3" s="566" customFormat="1"/>
    <row r="30218" spans="1:3" s="566" customFormat="1"/>
    <row r="30219" spans="1:3" s="566" customFormat="1"/>
    <row r="30220" spans="1:3" s="566" customFormat="1"/>
    <row r="30221" spans="1:3" s="566" customFormat="1"/>
    <row r="30222" spans="1:3" s="566" customFormat="1"/>
    <row r="30223" spans="1:3" s="566" customFormat="1"/>
    <row r="30224" spans="1:3" s="566" customFormat="1"/>
    <row r="30225" spans="1:3" s="566" customFormat="1"/>
    <row r="30226" spans="1:3" s="566" customFormat="1"/>
    <row r="30227" spans="1:3" s="566" customFormat="1"/>
    <row r="30228" spans="1:3" s="566" customFormat="1"/>
    <row r="30229" spans="1:3" s="566" customFormat="1"/>
    <row r="30230" spans="1:3" s="566" customFormat="1"/>
    <row r="30231" spans="1:3" s="566" customFormat="1"/>
    <row r="30232" spans="1:3" s="566" customFormat="1"/>
    <row r="30233" spans="1:3" s="566" customFormat="1"/>
    <row r="30234" spans="1:3" s="566" customFormat="1"/>
    <row r="30235" spans="1:3" s="566" customFormat="1"/>
    <row r="30236" spans="1:3" s="566" customFormat="1"/>
    <row r="30237" spans="1:3" s="566" customFormat="1"/>
    <row r="30238" spans="1:3" s="566" customFormat="1"/>
    <row r="30239" spans="1:3" s="566" customFormat="1"/>
    <row r="30240" spans="1:3" s="566" customFormat="1"/>
    <row r="30241" spans="1:3" s="566" customFormat="1"/>
    <row r="30242" spans="1:3" s="566" customFormat="1"/>
    <row r="30243" spans="1:3" s="566" customFormat="1"/>
    <row r="30244" spans="1:3" s="566" customFormat="1"/>
    <row r="30245" spans="1:3" s="566" customFormat="1"/>
    <row r="30246" spans="1:3" s="566" customFormat="1"/>
    <row r="30247" spans="1:3" s="566" customFormat="1"/>
    <row r="30248" spans="1:3" s="566" customFormat="1"/>
    <row r="30249" spans="1:3" s="566" customFormat="1"/>
    <row r="30250" spans="1:3" s="566" customFormat="1"/>
    <row r="30251" spans="1:3" s="566" customFormat="1"/>
    <row r="30252" spans="1:3" s="566" customFormat="1"/>
    <row r="30253" spans="1:3" s="566" customFormat="1"/>
    <row r="30254" spans="1:3" s="566" customFormat="1"/>
    <row r="30255" spans="1:3" s="566" customFormat="1"/>
    <row r="30256" spans="1:3" s="566" customFormat="1"/>
    <row r="30257" spans="1:3" s="566" customFormat="1"/>
    <row r="30258" spans="1:3" s="566" customFormat="1"/>
    <row r="30259" spans="1:3" s="566" customFormat="1"/>
    <row r="30260" spans="1:3" s="566" customFormat="1"/>
    <row r="30261" spans="1:3" s="566" customFormat="1"/>
    <row r="30262" spans="1:3" s="566" customFormat="1"/>
    <row r="30263" spans="1:3" s="566" customFormat="1"/>
    <row r="30264" spans="1:3" s="566" customFormat="1"/>
    <row r="30265" spans="1:3" s="566" customFormat="1"/>
    <row r="30266" spans="1:3" s="566" customFormat="1"/>
    <row r="30267" spans="1:3" s="566" customFormat="1"/>
    <row r="30268" spans="1:3" s="566" customFormat="1"/>
    <row r="30269" spans="1:3" s="566" customFormat="1"/>
    <row r="30270" spans="1:3" s="566" customFormat="1"/>
    <row r="30271" spans="1:3" s="566" customFormat="1"/>
    <row r="30272" spans="1:3" s="566" customFormat="1"/>
    <row r="30273" spans="1:3" s="566" customFormat="1"/>
    <row r="30274" spans="1:3" s="566" customFormat="1"/>
    <row r="30275" spans="1:3" s="566" customFormat="1"/>
    <row r="30276" spans="1:3" s="566" customFormat="1"/>
    <row r="30277" spans="1:3" s="566" customFormat="1"/>
    <row r="30278" spans="1:3" s="566" customFormat="1"/>
    <row r="30279" spans="1:3" s="566" customFormat="1"/>
    <row r="30280" spans="1:3" s="566" customFormat="1"/>
    <row r="30281" spans="1:3" s="566" customFormat="1"/>
    <row r="30282" spans="1:3" s="566" customFormat="1"/>
    <row r="30283" spans="1:3" s="566" customFormat="1"/>
    <row r="30284" spans="1:3" s="566" customFormat="1"/>
    <row r="30285" spans="1:3" s="566" customFormat="1"/>
    <row r="30286" spans="1:3" s="566" customFormat="1"/>
    <row r="30287" spans="1:3" s="566" customFormat="1"/>
    <row r="30288" spans="1:3" s="566" customFormat="1"/>
    <row r="30289" spans="1:3" s="566" customFormat="1"/>
    <row r="30290" spans="1:3" s="566" customFormat="1"/>
    <row r="30291" spans="1:3" s="566" customFormat="1"/>
    <row r="30292" spans="1:3" s="566" customFormat="1"/>
    <row r="30293" spans="1:3" s="566" customFormat="1"/>
    <row r="30294" spans="1:3" s="566" customFormat="1"/>
    <row r="30295" spans="1:3" s="566" customFormat="1"/>
    <row r="30296" spans="1:3" s="566" customFormat="1"/>
    <row r="30297" spans="1:3" s="566" customFormat="1"/>
    <row r="30298" spans="1:3" s="566" customFormat="1"/>
    <row r="30299" spans="1:3" s="566" customFormat="1"/>
    <row r="30300" spans="1:3" s="566" customFormat="1"/>
    <row r="30301" spans="1:3" s="566" customFormat="1"/>
    <row r="30302" spans="1:3" s="566" customFormat="1"/>
    <row r="30303" spans="1:3" s="566" customFormat="1"/>
    <row r="30304" spans="1:3" s="566" customFormat="1"/>
    <row r="30305" spans="1:3" s="566" customFormat="1"/>
    <row r="30306" spans="1:3" s="566" customFormat="1"/>
    <row r="30307" spans="1:3" s="566" customFormat="1"/>
    <row r="30308" spans="1:3" s="566" customFormat="1"/>
    <row r="30309" spans="1:3" s="566" customFormat="1"/>
    <row r="30310" spans="1:3" s="566" customFormat="1"/>
    <row r="30311" spans="1:3" s="566" customFormat="1"/>
    <row r="30312" spans="1:3" s="566" customFormat="1"/>
    <row r="30313" spans="1:3" s="566" customFormat="1"/>
    <row r="30314" spans="1:3" s="566" customFormat="1"/>
    <row r="30315" spans="1:3" s="566" customFormat="1"/>
    <row r="30316" spans="1:3" s="566" customFormat="1"/>
    <row r="30317" spans="1:3" s="566" customFormat="1"/>
    <row r="30318" spans="1:3" s="566" customFormat="1"/>
    <row r="30319" spans="1:3" s="566" customFormat="1"/>
    <row r="30320" spans="1:3" s="566" customFormat="1"/>
    <row r="30321" spans="1:3" s="566" customFormat="1"/>
    <row r="30322" spans="1:3" s="566" customFormat="1"/>
    <row r="30323" spans="1:3" s="566" customFormat="1"/>
    <row r="30324" spans="1:3" s="566" customFormat="1"/>
    <row r="30325" spans="1:3" s="566" customFormat="1"/>
    <row r="30326" spans="1:3" s="566" customFormat="1"/>
    <row r="30327" spans="1:3" s="566" customFormat="1"/>
    <row r="30328" spans="1:3" s="566" customFormat="1"/>
    <row r="30329" spans="1:3" s="566" customFormat="1"/>
    <row r="30330" spans="1:3" s="566" customFormat="1"/>
    <row r="30331" spans="1:3" s="566" customFormat="1"/>
    <row r="30332" spans="1:3" s="566" customFormat="1"/>
    <row r="30333" spans="1:3" s="566" customFormat="1"/>
    <row r="30334" spans="1:3" s="566" customFormat="1"/>
    <row r="30335" spans="1:3" s="566" customFormat="1"/>
    <row r="30336" spans="1:3" s="566" customFormat="1"/>
    <row r="30337" spans="1:3" s="566" customFormat="1"/>
    <row r="30338" spans="1:3" s="566" customFormat="1"/>
    <row r="30339" spans="1:3" s="566" customFormat="1"/>
    <row r="30340" spans="1:3" s="566" customFormat="1"/>
    <row r="30341" spans="1:3" s="566" customFormat="1"/>
    <row r="30342" spans="1:3" s="566" customFormat="1"/>
    <row r="30343" spans="1:3" s="566" customFormat="1"/>
    <row r="30344" spans="1:3" s="566" customFormat="1"/>
    <row r="30345" spans="1:3" s="566" customFormat="1"/>
    <row r="30346" spans="1:3" s="566" customFormat="1"/>
    <row r="30347" spans="1:3" s="566" customFormat="1"/>
    <row r="30348" spans="1:3" s="566" customFormat="1"/>
    <row r="30349" spans="1:3" s="566" customFormat="1"/>
    <row r="30350" spans="1:3" s="566" customFormat="1"/>
    <row r="30351" spans="1:3" s="566" customFormat="1"/>
    <row r="30352" spans="1:3" s="566" customFormat="1"/>
    <row r="30353" spans="1:3" s="566" customFormat="1"/>
    <row r="30354" spans="1:3" s="566" customFormat="1"/>
    <row r="30355" spans="1:3" s="566" customFormat="1"/>
    <row r="30356" spans="1:3" s="566" customFormat="1"/>
    <row r="30357" spans="1:3" s="566" customFormat="1"/>
    <row r="30358" spans="1:3" s="566" customFormat="1"/>
    <row r="30359" spans="1:3" s="566" customFormat="1"/>
    <row r="30360" spans="1:3" s="566" customFormat="1"/>
    <row r="30361" spans="1:3" s="566" customFormat="1"/>
    <row r="30362" spans="1:3" s="566" customFormat="1"/>
    <row r="30363" spans="1:3" s="566" customFormat="1"/>
    <row r="30364" spans="1:3" s="566" customFormat="1"/>
    <row r="30365" spans="1:3" s="566" customFormat="1"/>
    <row r="30366" spans="1:3" s="566" customFormat="1"/>
    <row r="30367" spans="1:3" s="566" customFormat="1"/>
    <row r="30368" spans="1:3" s="566" customFormat="1"/>
    <row r="30369" spans="1:3" s="566" customFormat="1"/>
    <row r="30370" spans="1:3" s="566" customFormat="1"/>
    <row r="30371" spans="1:3" s="566" customFormat="1"/>
    <row r="30372" spans="1:3" s="566" customFormat="1"/>
    <row r="30373" spans="1:3" s="566" customFormat="1"/>
    <row r="30374" spans="1:3" s="566" customFormat="1"/>
    <row r="30375" spans="1:3" s="566" customFormat="1"/>
    <row r="30376" spans="1:3" s="566" customFormat="1"/>
    <row r="30377" spans="1:3" s="566" customFormat="1"/>
    <row r="30378" spans="1:3" s="566" customFormat="1"/>
    <row r="30379" spans="1:3" s="566" customFormat="1"/>
    <row r="30380" spans="1:3" s="566" customFormat="1"/>
    <row r="30381" spans="1:3" s="566" customFormat="1"/>
    <row r="30382" spans="1:3" s="566" customFormat="1"/>
    <row r="30383" spans="1:3" s="566" customFormat="1"/>
    <row r="30384" spans="1:3" s="566" customFormat="1"/>
    <row r="30385" spans="1:3" s="566" customFormat="1"/>
    <row r="30386" spans="1:3" s="566" customFormat="1"/>
    <row r="30387" spans="1:3" s="566" customFormat="1"/>
    <row r="30388" spans="1:3" s="566" customFormat="1"/>
    <row r="30389" spans="1:3" s="566" customFormat="1"/>
    <row r="30390" spans="1:3" s="566" customFormat="1"/>
    <row r="30391" spans="1:3" s="566" customFormat="1"/>
    <row r="30392" spans="1:3" s="566" customFormat="1"/>
    <row r="30393" spans="1:3" s="566" customFormat="1"/>
    <row r="30394" spans="1:3" s="566" customFormat="1"/>
    <row r="30395" spans="1:3" s="566" customFormat="1"/>
    <row r="30396" spans="1:3" s="566" customFormat="1"/>
    <row r="30397" spans="1:3" s="566" customFormat="1"/>
    <row r="30398" spans="1:3" s="566" customFormat="1"/>
    <row r="30399" spans="1:3" s="566" customFormat="1"/>
    <row r="30400" spans="1:3" s="566" customFormat="1"/>
    <row r="30401" spans="1:3" s="566" customFormat="1"/>
    <row r="30402" spans="1:3" s="566" customFormat="1"/>
    <row r="30403" spans="1:3" s="566" customFormat="1"/>
    <row r="30404" spans="1:3" s="566" customFormat="1"/>
    <row r="30405" spans="1:3" s="566" customFormat="1"/>
    <row r="30406" spans="1:3" s="566" customFormat="1"/>
    <row r="30407" spans="1:3" s="566" customFormat="1"/>
    <row r="30408" spans="1:3" s="566" customFormat="1"/>
    <row r="30409" spans="1:3" s="566" customFormat="1"/>
    <row r="30410" spans="1:3" s="566" customFormat="1"/>
    <row r="30411" spans="1:3" s="566" customFormat="1"/>
    <row r="30412" spans="1:3" s="566" customFormat="1"/>
    <row r="30413" spans="1:3" s="566" customFormat="1"/>
    <row r="30414" spans="1:3" s="566" customFormat="1"/>
    <row r="30415" spans="1:3" s="566" customFormat="1"/>
    <row r="30416" spans="1:3" s="566" customFormat="1"/>
    <row r="30417" spans="1:3" s="566" customFormat="1"/>
    <row r="30418" spans="1:3" s="566" customFormat="1"/>
    <row r="30419" spans="1:3" s="566" customFormat="1"/>
    <row r="30420" spans="1:3" s="566" customFormat="1"/>
    <row r="30421" spans="1:3" s="566" customFormat="1"/>
    <row r="30422" spans="1:3" s="566" customFormat="1"/>
    <row r="30423" spans="1:3" s="566" customFormat="1"/>
    <row r="30424" spans="1:3" s="566" customFormat="1"/>
    <row r="30425" spans="1:3" s="566" customFormat="1"/>
    <row r="30426" spans="1:3" s="566" customFormat="1"/>
    <row r="30427" spans="1:3" s="566" customFormat="1"/>
    <row r="30428" spans="1:3" s="566" customFormat="1"/>
    <row r="30429" spans="1:3" s="566" customFormat="1"/>
    <row r="30430" spans="1:3" s="566" customFormat="1"/>
    <row r="30431" spans="1:3" s="566" customFormat="1"/>
    <row r="30432" spans="1:3" s="566" customFormat="1"/>
    <row r="30433" spans="1:3" s="566" customFormat="1"/>
    <row r="30434" spans="1:3" s="566" customFormat="1"/>
    <row r="30435" spans="1:3" s="566" customFormat="1"/>
    <row r="30436" spans="1:3" s="566" customFormat="1"/>
    <row r="30437" spans="1:3" s="566" customFormat="1"/>
    <row r="30438" spans="1:3" s="566" customFormat="1"/>
    <row r="30439" spans="1:3" s="566" customFormat="1"/>
    <row r="30440" spans="1:3" s="566" customFormat="1"/>
    <row r="30441" spans="1:3" s="566" customFormat="1"/>
    <row r="30442" spans="1:3" s="566" customFormat="1"/>
    <row r="30443" spans="1:3" s="566" customFormat="1"/>
    <row r="30444" spans="1:3" s="566" customFormat="1"/>
    <row r="30445" spans="1:3" s="566" customFormat="1"/>
    <row r="30446" spans="1:3" s="566" customFormat="1"/>
    <row r="30447" spans="1:3" s="566" customFormat="1"/>
    <row r="30448" spans="1:3" s="566" customFormat="1"/>
    <row r="30449" spans="1:3" s="566" customFormat="1"/>
    <row r="30450" spans="1:3" s="566" customFormat="1"/>
    <row r="30451" spans="1:3" s="566" customFormat="1"/>
    <row r="30452" spans="1:3" s="566" customFormat="1"/>
    <row r="30453" spans="1:3" s="566" customFormat="1"/>
    <row r="30454" spans="1:3" s="566" customFormat="1"/>
    <row r="30455" spans="1:3" s="566" customFormat="1"/>
    <row r="30456" spans="1:3" s="566" customFormat="1"/>
    <row r="30457" spans="1:3" s="566" customFormat="1"/>
    <row r="30458" spans="1:3" s="566" customFormat="1"/>
    <row r="30459" spans="1:3" s="566" customFormat="1"/>
    <row r="30460" spans="1:3" s="566" customFormat="1"/>
    <row r="30461" spans="1:3" s="566" customFormat="1"/>
    <row r="30462" spans="1:3" s="566" customFormat="1"/>
    <row r="30463" spans="1:3" s="566" customFormat="1"/>
    <row r="30464" spans="1:3" s="566" customFormat="1"/>
    <row r="30465" spans="1:3" s="566" customFormat="1"/>
    <row r="30466" spans="1:3" s="566" customFormat="1"/>
    <row r="30467" spans="1:3" s="566" customFormat="1"/>
    <row r="30468" spans="1:3" s="566" customFormat="1"/>
    <row r="30469" spans="1:3" s="566" customFormat="1"/>
    <row r="30470" spans="1:3" s="566" customFormat="1"/>
    <row r="30471" spans="1:3" s="566" customFormat="1"/>
    <row r="30472" spans="1:3" s="566" customFormat="1"/>
    <row r="30473" spans="1:3" s="566" customFormat="1"/>
    <row r="30474" spans="1:3" s="566" customFormat="1"/>
    <row r="30475" spans="1:3" s="566" customFormat="1"/>
    <row r="30476" spans="1:3" s="566" customFormat="1"/>
    <row r="30477" spans="1:3" s="566" customFormat="1"/>
    <row r="30478" spans="1:3" s="566" customFormat="1"/>
    <row r="30479" spans="1:3" s="566" customFormat="1"/>
    <row r="30480" spans="1:3" s="566" customFormat="1"/>
    <row r="30481" spans="1:3" s="566" customFormat="1"/>
    <row r="30482" spans="1:3" s="566" customFormat="1"/>
    <row r="30483" spans="1:3" s="566" customFormat="1"/>
    <row r="30484" spans="1:3" s="566" customFormat="1"/>
    <row r="30485" spans="1:3" s="566" customFormat="1"/>
    <row r="30486" spans="1:3" s="566" customFormat="1"/>
    <row r="30487" spans="1:3" s="566" customFormat="1"/>
    <row r="30488" spans="1:3" s="566" customFormat="1"/>
    <row r="30489" spans="1:3" s="566" customFormat="1"/>
    <row r="30490" spans="1:3" s="566" customFormat="1"/>
    <row r="30491" spans="1:3" s="566" customFormat="1"/>
    <row r="30492" spans="1:3" s="566" customFormat="1"/>
    <row r="30493" spans="1:3" s="566" customFormat="1"/>
    <row r="30494" spans="1:3" s="566" customFormat="1"/>
    <row r="30495" spans="1:3" s="566" customFormat="1"/>
    <row r="30496" spans="1:3" s="566" customFormat="1"/>
    <row r="30497" spans="1:3" s="566" customFormat="1"/>
    <row r="30498" spans="1:3" s="566" customFormat="1"/>
    <row r="30499" spans="1:3" s="566" customFormat="1"/>
    <row r="30500" spans="1:3" s="566" customFormat="1"/>
    <row r="30501" spans="1:3" s="566" customFormat="1"/>
    <row r="30502" spans="1:3" s="566" customFormat="1"/>
    <row r="30503" spans="1:3" s="566" customFormat="1"/>
    <row r="30504" spans="1:3" s="566" customFormat="1"/>
    <row r="30505" spans="1:3" s="566" customFormat="1"/>
    <row r="30506" spans="1:3" s="566" customFormat="1"/>
    <row r="30507" spans="1:3" s="566" customFormat="1"/>
    <row r="30508" spans="1:3" s="566" customFormat="1"/>
    <row r="30509" spans="1:3" s="566" customFormat="1"/>
    <row r="30510" spans="1:3" s="566" customFormat="1"/>
    <row r="30511" spans="1:3" s="566" customFormat="1"/>
    <row r="30512" spans="1:3" s="566" customFormat="1"/>
    <row r="30513" spans="1:3" s="566" customFormat="1"/>
    <row r="30514" spans="1:3" s="566" customFormat="1"/>
    <row r="30515" spans="1:3" s="566" customFormat="1"/>
    <row r="30516" spans="1:3" s="566" customFormat="1"/>
    <row r="30517" spans="1:3" s="566" customFormat="1"/>
    <row r="30518" spans="1:3" s="566" customFormat="1"/>
    <row r="30519" spans="1:3" s="566" customFormat="1"/>
    <row r="30520" spans="1:3" s="566" customFormat="1"/>
    <row r="30521" spans="1:3" s="566" customFormat="1"/>
    <row r="30522" spans="1:3" s="566" customFormat="1"/>
    <row r="30523" spans="1:3" s="566" customFormat="1"/>
    <row r="30524" spans="1:3" s="566" customFormat="1"/>
    <row r="30525" spans="1:3" s="566" customFormat="1"/>
    <row r="30526" spans="1:3" s="566" customFormat="1"/>
    <row r="30527" spans="1:3" s="566" customFormat="1"/>
    <row r="30528" spans="1:3" s="566" customFormat="1"/>
    <row r="30529" spans="1:3" s="566" customFormat="1"/>
    <row r="30530" spans="1:3" s="566" customFormat="1"/>
    <row r="30531" spans="1:3" s="566" customFormat="1"/>
    <row r="30532" spans="1:3" s="566" customFormat="1"/>
    <row r="30533" spans="1:3" s="566" customFormat="1"/>
    <row r="30534" spans="1:3" s="566" customFormat="1"/>
    <row r="30535" spans="1:3" s="566" customFormat="1"/>
    <row r="30536" spans="1:3" s="566" customFormat="1"/>
    <row r="30537" spans="1:3" s="566" customFormat="1"/>
    <row r="30538" spans="1:3" s="566" customFormat="1"/>
    <row r="30539" spans="1:3" s="566" customFormat="1"/>
    <row r="30540" spans="1:3" s="566" customFormat="1"/>
    <row r="30541" spans="1:3" s="566" customFormat="1"/>
    <row r="30542" spans="1:3" s="566" customFormat="1"/>
    <row r="30543" spans="1:3" s="566" customFormat="1"/>
    <row r="30544" spans="1:3" s="566" customFormat="1"/>
    <row r="30545" spans="1:3" s="566" customFormat="1"/>
    <row r="30546" spans="1:3" s="566" customFormat="1"/>
    <row r="30547" spans="1:3" s="566" customFormat="1"/>
    <row r="30548" spans="1:3" s="566" customFormat="1"/>
    <row r="30549" spans="1:3" s="566" customFormat="1"/>
    <row r="30550" spans="1:3" s="566" customFormat="1"/>
    <row r="30551" spans="1:3" s="566" customFormat="1"/>
    <row r="30552" spans="1:3" s="566" customFormat="1"/>
    <row r="30553" spans="1:3" s="566" customFormat="1"/>
    <row r="30554" spans="1:3" s="566" customFormat="1"/>
    <row r="30555" spans="1:3" s="566" customFormat="1"/>
    <row r="30556" spans="1:3" s="566" customFormat="1"/>
    <row r="30557" spans="1:3" s="566" customFormat="1"/>
    <row r="30558" spans="1:3" s="566" customFormat="1"/>
    <row r="30559" spans="1:3" s="566" customFormat="1"/>
    <row r="30560" spans="1:3" s="566" customFormat="1"/>
    <row r="30561" spans="1:3" s="566" customFormat="1"/>
    <row r="30562" spans="1:3" s="566" customFormat="1"/>
    <row r="30563" spans="1:3" s="566" customFormat="1"/>
    <row r="30564" spans="1:3" s="566" customFormat="1"/>
    <row r="30565" spans="1:3" s="566" customFormat="1"/>
    <row r="30566" spans="1:3" s="566" customFormat="1"/>
    <row r="30567" spans="1:3" s="566" customFormat="1"/>
    <row r="30568" spans="1:3" s="566" customFormat="1"/>
    <row r="30569" spans="1:3" s="566" customFormat="1"/>
    <row r="30570" spans="1:3" s="566" customFormat="1"/>
    <row r="30571" spans="1:3" s="566" customFormat="1"/>
    <row r="30572" spans="1:3" s="566" customFormat="1"/>
    <row r="30573" spans="1:3" s="566" customFormat="1"/>
    <row r="30574" spans="1:3" s="566" customFormat="1"/>
    <row r="30575" spans="1:3" s="566" customFormat="1"/>
    <row r="30576" spans="1:3" s="566" customFormat="1"/>
    <row r="30577" spans="1:3" s="566" customFormat="1"/>
    <row r="30578" spans="1:3" s="566" customFormat="1"/>
    <row r="30579" spans="1:3" s="566" customFormat="1"/>
    <row r="30580" spans="1:3" s="566" customFormat="1"/>
    <row r="30581" spans="1:3" s="566" customFormat="1"/>
    <row r="30582" spans="1:3" s="566" customFormat="1"/>
    <row r="30583" spans="1:3" s="566" customFormat="1"/>
    <row r="30584" spans="1:3" s="566" customFormat="1"/>
    <row r="30585" spans="1:3" s="566" customFormat="1"/>
    <row r="30586" spans="1:3" s="566" customFormat="1"/>
    <row r="30587" spans="1:3" s="566" customFormat="1"/>
    <row r="30588" spans="1:3" s="566" customFormat="1"/>
    <row r="30589" spans="1:3" s="566" customFormat="1"/>
    <row r="30590" spans="1:3" s="566" customFormat="1"/>
    <row r="30591" spans="1:3" s="566" customFormat="1"/>
    <row r="30592" spans="1:3" s="566" customFormat="1"/>
    <row r="30593" spans="1:3" s="566" customFormat="1"/>
    <row r="30594" spans="1:3" s="566" customFormat="1"/>
    <row r="30595" spans="1:3" s="566" customFormat="1"/>
    <row r="30596" spans="1:3" s="566" customFormat="1"/>
    <row r="30597" spans="1:3" s="566" customFormat="1"/>
    <row r="30598" spans="1:3" s="566" customFormat="1"/>
    <row r="30599" spans="1:3" s="566" customFormat="1"/>
    <row r="30600" spans="1:3" s="566" customFormat="1"/>
    <row r="30601" spans="1:3" s="566" customFormat="1"/>
    <row r="30602" spans="1:3" s="566" customFormat="1"/>
    <row r="30603" spans="1:3" s="566" customFormat="1"/>
    <row r="30604" spans="1:3" s="566" customFormat="1"/>
    <row r="30605" spans="1:3" s="566" customFormat="1"/>
    <row r="30606" spans="1:3" s="566" customFormat="1"/>
    <row r="30607" spans="1:3" s="566" customFormat="1"/>
    <row r="30608" spans="1:3" s="566" customFormat="1"/>
    <row r="30609" spans="1:3" s="566" customFormat="1"/>
    <row r="30610" spans="1:3" s="566" customFormat="1"/>
    <row r="30611" spans="1:3" s="566" customFormat="1"/>
    <row r="30612" spans="1:3" s="566" customFormat="1"/>
    <row r="30613" spans="1:3" s="566" customFormat="1"/>
    <row r="30614" spans="1:3" s="566" customFormat="1"/>
    <row r="30615" spans="1:3" s="566" customFormat="1"/>
    <row r="30616" spans="1:3" s="566" customFormat="1"/>
    <row r="30617" spans="1:3" s="566" customFormat="1"/>
    <row r="30618" spans="1:3" s="566" customFormat="1"/>
    <row r="30619" spans="1:3" s="566" customFormat="1"/>
    <row r="30620" spans="1:3" s="566" customFormat="1"/>
    <row r="30621" spans="1:3" s="566" customFormat="1"/>
    <row r="30622" spans="1:3" s="566" customFormat="1"/>
    <row r="30623" spans="1:3" s="566" customFormat="1"/>
    <row r="30624" spans="1:3" s="566" customFormat="1"/>
    <row r="30625" spans="1:3" s="566" customFormat="1"/>
    <row r="30626" spans="1:3" s="566" customFormat="1"/>
    <row r="30627" spans="1:3" s="566" customFormat="1"/>
    <row r="30628" spans="1:3" s="566" customFormat="1"/>
    <row r="30629" spans="1:3" s="566" customFormat="1"/>
    <row r="30630" spans="1:3" s="566" customFormat="1"/>
    <row r="30631" spans="1:3" s="566" customFormat="1"/>
    <row r="30632" spans="1:3" s="566" customFormat="1"/>
    <row r="30633" spans="1:3" s="566" customFormat="1"/>
    <row r="30634" spans="1:3" s="566" customFormat="1"/>
    <row r="30635" spans="1:3" s="566" customFormat="1"/>
    <row r="30636" spans="1:3" s="566" customFormat="1"/>
    <row r="30637" spans="1:3" s="566" customFormat="1"/>
    <row r="30638" spans="1:3" s="566" customFormat="1"/>
    <row r="30639" spans="1:3" s="566" customFormat="1"/>
    <row r="30640" spans="1:3" s="566" customFormat="1"/>
    <row r="30641" spans="1:3" s="566" customFormat="1"/>
    <row r="30642" spans="1:3" s="566" customFormat="1"/>
    <row r="30643" spans="1:3" s="566" customFormat="1"/>
    <row r="30644" spans="1:3" s="566" customFormat="1"/>
    <row r="30645" spans="1:3" s="566" customFormat="1"/>
    <row r="30646" spans="1:3" s="566" customFormat="1"/>
    <row r="30647" spans="1:3" s="566" customFormat="1"/>
    <row r="30648" spans="1:3" s="566" customFormat="1"/>
    <row r="30649" spans="1:3" s="566" customFormat="1"/>
    <row r="30650" spans="1:3" s="566" customFormat="1"/>
    <row r="30651" spans="1:3" s="566" customFormat="1"/>
    <row r="30652" spans="1:3" s="566" customFormat="1"/>
    <row r="30653" spans="1:3" s="566" customFormat="1"/>
    <row r="30654" spans="1:3" s="566" customFormat="1"/>
    <row r="30655" spans="1:3" s="566" customFormat="1"/>
    <row r="30656" spans="1:3" s="566" customFormat="1"/>
    <row r="30657" spans="1:3" s="566" customFormat="1"/>
    <row r="30658" spans="1:3" s="566" customFormat="1"/>
    <row r="30659" spans="1:3" s="566" customFormat="1"/>
    <row r="30660" spans="1:3" s="566" customFormat="1"/>
    <row r="30661" spans="1:3" s="566" customFormat="1"/>
    <row r="30662" spans="1:3" s="566" customFormat="1"/>
    <row r="30663" spans="1:3" s="566" customFormat="1"/>
    <row r="30664" spans="1:3" s="566" customFormat="1"/>
    <row r="30665" spans="1:3" s="566" customFormat="1"/>
    <row r="30666" spans="1:3" s="566" customFormat="1"/>
    <row r="30667" spans="1:3" s="566" customFormat="1"/>
    <row r="30668" spans="1:3" s="566" customFormat="1"/>
    <row r="30669" spans="1:3" s="566" customFormat="1"/>
    <row r="30670" spans="1:3" s="566" customFormat="1"/>
    <row r="30671" spans="1:3" s="566" customFormat="1"/>
    <row r="30672" spans="1:3" s="566" customFormat="1"/>
    <row r="30673" spans="1:3" s="566" customFormat="1"/>
    <row r="30674" spans="1:3" s="566" customFormat="1"/>
    <row r="30675" spans="1:3" s="566" customFormat="1"/>
    <row r="30676" spans="1:3" s="566" customFormat="1"/>
    <row r="30677" spans="1:3" s="566" customFormat="1"/>
    <row r="30678" spans="1:3" s="566" customFormat="1"/>
    <row r="30679" spans="1:3" s="566" customFormat="1"/>
    <row r="30680" spans="1:3" s="566" customFormat="1"/>
    <row r="30681" spans="1:3" s="566" customFormat="1"/>
    <row r="30682" spans="1:3" s="566" customFormat="1"/>
    <row r="30683" spans="1:3" s="566" customFormat="1"/>
    <row r="30684" spans="1:3" s="566" customFormat="1"/>
    <row r="30685" spans="1:3" s="566" customFormat="1"/>
    <row r="30686" spans="1:3" s="566" customFormat="1"/>
    <row r="30687" spans="1:3" s="566" customFormat="1"/>
    <row r="30688" spans="1:3" s="566" customFormat="1"/>
    <row r="30689" spans="1:3" s="566" customFormat="1"/>
    <row r="30690" spans="1:3" s="566" customFormat="1"/>
    <row r="30691" spans="1:3" s="566" customFormat="1"/>
    <row r="30692" spans="1:3" s="566" customFormat="1"/>
    <row r="30693" spans="1:3" s="566" customFormat="1"/>
    <row r="30694" spans="1:3" s="566" customFormat="1"/>
    <row r="30695" spans="1:3" s="566" customFormat="1"/>
    <row r="30696" spans="1:3" s="566" customFormat="1"/>
    <row r="30697" spans="1:3" s="566" customFormat="1"/>
    <row r="30698" spans="1:3" s="566" customFormat="1"/>
    <row r="30699" spans="1:3" s="566" customFormat="1"/>
    <row r="30700" spans="1:3" s="566" customFormat="1"/>
    <row r="30701" spans="1:3" s="566" customFormat="1"/>
    <row r="30702" spans="1:3" s="566" customFormat="1"/>
    <row r="30703" spans="1:3" s="566" customFormat="1"/>
    <row r="30704" spans="1:3" s="566" customFormat="1"/>
    <row r="30705" spans="1:3" s="566" customFormat="1"/>
    <row r="30706" spans="1:3" s="566" customFormat="1"/>
    <row r="30707" spans="1:3" s="566" customFormat="1"/>
    <row r="30708" spans="1:3" s="566" customFormat="1"/>
    <row r="30709" spans="1:3" s="566" customFormat="1"/>
    <row r="30710" spans="1:3" s="566" customFormat="1"/>
    <row r="30711" spans="1:3" s="566" customFormat="1"/>
    <row r="30712" spans="1:3" s="566" customFormat="1"/>
    <row r="30713" spans="1:3" s="566" customFormat="1"/>
    <row r="30714" spans="1:3" s="566" customFormat="1"/>
    <row r="30715" spans="1:3" s="566" customFormat="1"/>
    <row r="30716" spans="1:3" s="566" customFormat="1"/>
    <row r="30717" spans="1:3" s="566" customFormat="1"/>
    <row r="30718" spans="1:3" s="566" customFormat="1"/>
    <row r="30719" spans="1:3" s="566" customFormat="1"/>
    <row r="30720" spans="1:3" s="566" customFormat="1"/>
    <row r="30721" spans="1:3" s="566" customFormat="1"/>
    <row r="30722" spans="1:3" s="566" customFormat="1"/>
    <row r="30723" spans="1:3" s="566" customFormat="1"/>
    <row r="30724" spans="1:3" s="566" customFormat="1"/>
    <row r="30725" spans="1:3" s="566" customFormat="1"/>
    <row r="30726" spans="1:3" s="566" customFormat="1"/>
    <row r="30727" spans="1:3" s="566" customFormat="1"/>
    <row r="30728" spans="1:3" s="566" customFormat="1"/>
    <row r="30729" spans="1:3" s="566" customFormat="1"/>
    <row r="30730" spans="1:3" s="566" customFormat="1"/>
    <row r="30731" spans="1:3" s="566" customFormat="1"/>
    <row r="30732" spans="1:3" s="566" customFormat="1"/>
    <row r="30733" spans="1:3" s="566" customFormat="1"/>
    <row r="30734" spans="1:3" s="566" customFormat="1"/>
    <row r="30735" spans="1:3" s="566" customFormat="1"/>
    <row r="30736" spans="1:3" s="566" customFormat="1"/>
    <row r="30737" spans="1:3" s="566" customFormat="1"/>
    <row r="30738" spans="1:3" s="566" customFormat="1"/>
    <row r="30739" spans="1:3" s="566" customFormat="1"/>
    <row r="30740" spans="1:3" s="566" customFormat="1"/>
    <row r="30741" spans="1:3" s="566" customFormat="1"/>
    <row r="30742" spans="1:3" s="566" customFormat="1"/>
    <row r="30743" spans="1:3" s="566" customFormat="1"/>
    <row r="30744" spans="1:3" s="566" customFormat="1"/>
    <row r="30745" spans="1:3" s="566" customFormat="1"/>
    <row r="30746" spans="1:3" s="566" customFormat="1"/>
    <row r="30747" spans="1:3" s="566" customFormat="1"/>
    <row r="30748" spans="1:3" s="566" customFormat="1"/>
    <row r="30749" spans="1:3" s="566" customFormat="1"/>
    <row r="30750" spans="1:3" s="566" customFormat="1"/>
    <row r="30751" spans="1:3" s="566" customFormat="1"/>
    <row r="30752" spans="1:3" s="566" customFormat="1"/>
    <row r="30753" spans="1:3" s="566" customFormat="1"/>
    <row r="30754" spans="1:3" s="566" customFormat="1"/>
    <row r="30755" spans="1:3" s="566" customFormat="1"/>
    <row r="30756" spans="1:3" s="566" customFormat="1"/>
    <row r="30757" spans="1:3" s="566" customFormat="1"/>
    <row r="30758" spans="1:3" s="566" customFormat="1"/>
    <row r="30759" spans="1:3" s="566" customFormat="1"/>
    <row r="30760" spans="1:3" s="566" customFormat="1"/>
    <row r="30761" spans="1:3" s="566" customFormat="1"/>
    <row r="30762" spans="1:3" s="566" customFormat="1"/>
    <row r="30763" spans="1:3" s="566" customFormat="1"/>
    <row r="30764" spans="1:3" s="566" customFormat="1"/>
    <row r="30765" spans="1:3" s="566" customFormat="1"/>
    <row r="30766" spans="1:3" s="566" customFormat="1"/>
    <row r="30767" spans="1:3" s="566" customFormat="1"/>
    <row r="30768" spans="1:3" s="566" customFormat="1"/>
    <row r="30769" spans="1:3" s="566" customFormat="1"/>
    <row r="30770" spans="1:3" s="566" customFormat="1"/>
    <row r="30771" spans="1:3" s="566" customFormat="1"/>
    <row r="30772" spans="1:3" s="566" customFormat="1"/>
    <row r="30773" spans="1:3" s="566" customFormat="1"/>
    <row r="30774" spans="1:3" s="566" customFormat="1"/>
    <row r="30775" spans="1:3" s="566" customFormat="1"/>
    <row r="30776" spans="1:3" s="566" customFormat="1"/>
    <row r="30777" spans="1:3" s="566" customFormat="1"/>
    <row r="30778" spans="1:3" s="566" customFormat="1"/>
    <row r="30779" spans="1:3" s="566" customFormat="1"/>
    <row r="30780" spans="1:3" s="566" customFormat="1"/>
    <row r="30781" spans="1:3" s="566" customFormat="1"/>
    <row r="30782" spans="1:3" s="566" customFormat="1"/>
    <row r="30783" spans="1:3" s="566" customFormat="1"/>
    <row r="30784" spans="1:3" s="566" customFormat="1"/>
    <row r="30785" spans="1:3" s="566" customFormat="1"/>
    <row r="30786" spans="1:3" s="566" customFormat="1"/>
    <row r="30787" spans="1:3" s="566" customFormat="1"/>
    <row r="30788" spans="1:3" s="566" customFormat="1"/>
    <row r="30789" spans="1:3" s="566" customFormat="1"/>
    <row r="30790" spans="1:3" s="566" customFormat="1"/>
    <row r="30791" spans="1:3" s="566" customFormat="1"/>
    <row r="30792" spans="1:3" s="566" customFormat="1"/>
    <row r="30793" spans="1:3" s="566" customFormat="1"/>
    <row r="30794" spans="1:3" s="566" customFormat="1"/>
    <row r="30795" spans="1:3" s="566" customFormat="1"/>
    <row r="30796" spans="1:3" s="566" customFormat="1"/>
    <row r="30797" spans="1:3" s="566" customFormat="1"/>
    <row r="30798" spans="1:3" s="566" customFormat="1"/>
    <row r="30799" spans="1:3" s="566" customFormat="1"/>
    <row r="30800" spans="1:3" s="566" customFormat="1"/>
    <row r="30801" spans="1:3" s="566" customFormat="1"/>
    <row r="30802" spans="1:3" s="566" customFormat="1"/>
    <row r="30803" spans="1:3" s="566" customFormat="1"/>
    <row r="30804" spans="1:3" s="566" customFormat="1"/>
    <row r="30805" spans="1:3" s="566" customFormat="1"/>
    <row r="30806" spans="1:3" s="566" customFormat="1"/>
    <row r="30807" spans="1:3" s="566" customFormat="1"/>
    <row r="30808" spans="1:3" s="566" customFormat="1"/>
    <row r="30809" spans="1:3" s="566" customFormat="1"/>
    <row r="30810" spans="1:3" s="566" customFormat="1"/>
    <row r="30811" spans="1:3" s="566" customFormat="1"/>
    <row r="30812" spans="1:3" s="566" customFormat="1"/>
    <row r="30813" spans="1:3" s="566" customFormat="1"/>
    <row r="30814" spans="1:3" s="566" customFormat="1"/>
    <row r="30815" spans="1:3" s="566" customFormat="1"/>
    <row r="30816" spans="1:3" s="566" customFormat="1"/>
    <row r="30817" spans="1:3" s="566" customFormat="1"/>
    <row r="30818" spans="1:3" s="566" customFormat="1"/>
    <row r="30819" spans="1:3" s="566" customFormat="1"/>
    <row r="30820" spans="1:3" s="566" customFormat="1"/>
    <row r="30821" spans="1:3" s="566" customFormat="1"/>
    <row r="30822" spans="1:3" s="566" customFormat="1"/>
    <row r="30823" spans="1:3" s="566" customFormat="1"/>
    <row r="30824" spans="1:3" s="566" customFormat="1"/>
    <row r="30825" spans="1:3" s="566" customFormat="1"/>
    <row r="30826" spans="1:3" s="566" customFormat="1"/>
    <row r="30827" spans="1:3" s="566" customFormat="1"/>
    <row r="30828" spans="1:3" s="566" customFormat="1"/>
    <row r="30829" spans="1:3" s="566" customFormat="1"/>
    <row r="30830" spans="1:3" s="566" customFormat="1"/>
    <row r="30831" spans="1:3" s="566" customFormat="1"/>
    <row r="30832" spans="1:3" s="566" customFormat="1"/>
    <row r="30833" spans="1:3" s="566" customFormat="1"/>
    <row r="30834" spans="1:3" s="566" customFormat="1"/>
    <row r="30835" spans="1:3" s="566" customFormat="1"/>
    <row r="30836" spans="1:3" s="566" customFormat="1"/>
    <row r="30837" spans="1:3" s="566" customFormat="1"/>
    <row r="30838" spans="1:3" s="566" customFormat="1"/>
    <row r="30839" spans="1:3" s="566" customFormat="1"/>
    <row r="30840" spans="1:3" s="566" customFormat="1"/>
    <row r="30841" spans="1:3" s="566" customFormat="1"/>
    <row r="30842" spans="1:3" s="566" customFormat="1"/>
    <row r="30843" spans="1:3" s="566" customFormat="1"/>
    <row r="30844" spans="1:3" s="566" customFormat="1"/>
    <row r="30845" spans="1:3" s="566" customFormat="1"/>
    <row r="30846" spans="1:3" s="566" customFormat="1"/>
    <row r="30847" spans="1:3" s="566" customFormat="1"/>
    <row r="30848" spans="1:3" s="566" customFormat="1"/>
    <row r="30849" spans="1:3" s="566" customFormat="1"/>
    <row r="30850" spans="1:3" s="566" customFormat="1"/>
    <row r="30851" spans="1:3" s="566" customFormat="1"/>
    <row r="30852" spans="1:3" s="566" customFormat="1"/>
    <row r="30853" spans="1:3" s="566" customFormat="1"/>
    <row r="30854" spans="1:3" s="566" customFormat="1"/>
    <row r="30855" spans="1:3" s="566" customFormat="1"/>
    <row r="30856" spans="1:3" s="566" customFormat="1"/>
    <row r="30857" spans="1:3" s="566" customFormat="1"/>
    <row r="30858" spans="1:3" s="566" customFormat="1"/>
    <row r="30859" spans="1:3" s="566" customFormat="1"/>
    <row r="30860" spans="1:3" s="566" customFormat="1"/>
    <row r="30861" spans="1:3" s="566" customFormat="1"/>
    <row r="30862" spans="1:3" s="566" customFormat="1"/>
    <row r="30863" spans="1:3" s="566" customFormat="1"/>
    <row r="30864" spans="1:3" s="566" customFormat="1"/>
    <row r="30865" spans="1:3" s="566" customFormat="1"/>
    <row r="30866" spans="1:3" s="566" customFormat="1"/>
    <row r="30867" spans="1:3" s="566" customFormat="1"/>
    <row r="30868" spans="1:3" s="566" customFormat="1"/>
    <row r="30869" spans="1:3" s="566" customFormat="1"/>
    <row r="30870" spans="1:3" s="566" customFormat="1"/>
    <row r="30871" spans="1:3" s="566" customFormat="1"/>
    <row r="30872" spans="1:3" s="566" customFormat="1"/>
    <row r="30873" spans="1:3" s="566" customFormat="1"/>
    <row r="30874" spans="1:3" s="566" customFormat="1"/>
    <row r="30875" spans="1:3" s="566" customFormat="1"/>
    <row r="30876" spans="1:3" s="566" customFormat="1"/>
    <row r="30877" spans="1:3" s="566" customFormat="1"/>
    <row r="30878" spans="1:3" s="566" customFormat="1"/>
    <row r="30879" spans="1:3" s="566" customFormat="1"/>
    <row r="30880" spans="1:3" s="566" customFormat="1"/>
    <row r="30881" spans="1:3" s="566" customFormat="1"/>
    <row r="30882" spans="1:3" s="566" customFormat="1"/>
    <row r="30883" spans="1:3" s="566" customFormat="1"/>
    <row r="30884" spans="1:3" s="566" customFormat="1"/>
    <row r="30885" spans="1:3" s="566" customFormat="1"/>
    <row r="30886" spans="1:3" s="566" customFormat="1"/>
    <row r="30887" spans="1:3" s="566" customFormat="1"/>
    <row r="30888" spans="1:3" s="566" customFormat="1"/>
    <row r="30889" spans="1:3" s="566" customFormat="1"/>
    <row r="30890" spans="1:3" s="566" customFormat="1"/>
    <row r="30891" spans="1:3" s="566" customFormat="1"/>
    <row r="30892" spans="1:3" s="566" customFormat="1"/>
    <row r="30893" spans="1:3" s="566" customFormat="1"/>
    <row r="30894" spans="1:3" s="566" customFormat="1"/>
    <row r="30895" spans="1:3" s="566" customFormat="1"/>
    <row r="30896" spans="1:3" s="566" customFormat="1"/>
    <row r="30897" spans="1:3" s="566" customFormat="1"/>
    <row r="30898" spans="1:3" s="566" customFormat="1"/>
    <row r="30899" spans="1:3" s="566" customFormat="1"/>
    <row r="30900" spans="1:3" s="566" customFormat="1"/>
    <row r="30901" spans="1:3" s="566" customFormat="1"/>
    <row r="30902" spans="1:3" s="566" customFormat="1"/>
    <row r="30903" spans="1:3" s="566" customFormat="1"/>
    <row r="30904" spans="1:3" s="566" customFormat="1"/>
    <row r="30905" spans="1:3" s="566" customFormat="1"/>
    <row r="30906" spans="1:3" s="566" customFormat="1"/>
    <row r="30907" spans="1:3" s="566" customFormat="1"/>
    <row r="30908" spans="1:3" s="566" customFormat="1"/>
    <row r="30909" spans="1:3" s="566" customFormat="1"/>
    <row r="30910" spans="1:3" s="566" customFormat="1"/>
    <row r="30911" spans="1:3" s="566" customFormat="1"/>
    <row r="30912" spans="1:3" s="566" customFormat="1"/>
    <row r="30913" spans="1:3" s="566" customFormat="1"/>
    <row r="30914" spans="1:3" s="566" customFormat="1"/>
    <row r="30915" spans="1:3" s="566" customFormat="1"/>
    <row r="30916" spans="1:3" s="566" customFormat="1"/>
    <row r="30917" spans="1:3" s="566" customFormat="1"/>
    <row r="30918" spans="1:3" s="566" customFormat="1"/>
    <row r="30919" spans="1:3" s="566" customFormat="1"/>
    <row r="30920" spans="1:3" s="566" customFormat="1"/>
    <row r="30921" spans="1:3" s="566" customFormat="1"/>
    <row r="30922" spans="1:3" s="566" customFormat="1"/>
    <row r="30923" spans="1:3" s="566" customFormat="1"/>
    <row r="30924" spans="1:3" s="566" customFormat="1"/>
    <row r="30925" spans="1:3" s="566" customFormat="1"/>
    <row r="30926" spans="1:3" s="566" customFormat="1"/>
    <row r="30927" spans="1:3" s="566" customFormat="1"/>
    <row r="30928" spans="1:3" s="566" customFormat="1"/>
    <row r="30929" spans="1:3" s="566" customFormat="1"/>
    <row r="30930" spans="1:3" s="566" customFormat="1"/>
    <row r="30931" spans="1:3" s="566" customFormat="1"/>
    <row r="30932" spans="1:3" s="566" customFormat="1"/>
    <row r="30933" spans="1:3" s="566" customFormat="1"/>
    <row r="30934" spans="1:3" s="566" customFormat="1"/>
    <row r="30935" spans="1:3" s="566" customFormat="1"/>
    <row r="30936" spans="1:3" s="566" customFormat="1"/>
    <row r="30937" spans="1:3" s="566" customFormat="1"/>
    <row r="30938" spans="1:3" s="566" customFormat="1"/>
    <row r="30939" spans="1:3" s="566" customFormat="1"/>
    <row r="30940" spans="1:3" s="566" customFormat="1"/>
    <row r="30941" spans="1:3" s="566" customFormat="1"/>
    <row r="30942" spans="1:3" s="566" customFormat="1"/>
    <row r="30943" spans="1:3" s="566" customFormat="1"/>
    <row r="30944" spans="1:3" s="566" customFormat="1"/>
    <row r="30945" spans="1:3" s="566" customFormat="1"/>
    <row r="30946" spans="1:3" s="566" customFormat="1"/>
    <row r="30947" spans="1:3" s="566" customFormat="1"/>
    <row r="30948" spans="1:3" s="566" customFormat="1"/>
    <row r="30949" spans="1:3" s="566" customFormat="1"/>
    <row r="30950" spans="1:3" s="566" customFormat="1"/>
    <row r="30951" spans="1:3" s="566" customFormat="1"/>
    <row r="30952" spans="1:3" s="566" customFormat="1"/>
    <row r="30953" spans="1:3" s="566" customFormat="1"/>
    <row r="30954" spans="1:3" s="566" customFormat="1"/>
    <row r="30955" spans="1:3" s="566" customFormat="1"/>
    <row r="30956" spans="1:3" s="566" customFormat="1"/>
    <row r="30957" spans="1:3" s="566" customFormat="1"/>
    <row r="30958" spans="1:3" s="566" customFormat="1"/>
    <row r="30959" spans="1:3" s="566" customFormat="1"/>
    <row r="30960" spans="1:3" s="566" customFormat="1"/>
    <row r="30961" spans="1:3" s="566" customFormat="1"/>
    <row r="30962" spans="1:3" s="566" customFormat="1"/>
    <row r="30963" spans="1:3" s="566" customFormat="1"/>
    <row r="30964" spans="1:3" s="566" customFormat="1"/>
    <row r="30965" spans="1:3" s="566" customFormat="1"/>
    <row r="30966" spans="1:3" s="566" customFormat="1"/>
    <row r="30967" spans="1:3" s="566" customFormat="1"/>
    <row r="30968" spans="1:3" s="566" customFormat="1"/>
    <row r="30969" spans="1:3" s="566" customFormat="1"/>
    <row r="30970" spans="1:3" s="566" customFormat="1"/>
    <row r="30971" spans="1:3" s="566" customFormat="1"/>
    <row r="30972" spans="1:3" s="566" customFormat="1"/>
    <row r="30973" spans="1:3" s="566" customFormat="1"/>
    <row r="30974" spans="1:3" s="566" customFormat="1"/>
    <row r="30975" spans="1:3" s="566" customFormat="1"/>
    <row r="30976" spans="1:3" s="566" customFormat="1"/>
    <row r="30977" spans="1:3" s="566" customFormat="1"/>
    <row r="30978" spans="1:3" s="566" customFormat="1"/>
    <row r="30979" spans="1:3" s="566" customFormat="1"/>
    <row r="30980" spans="1:3" s="566" customFormat="1"/>
    <row r="30981" spans="1:3" s="566" customFormat="1"/>
    <row r="30982" spans="1:3" s="566" customFormat="1"/>
    <row r="30983" spans="1:3" s="566" customFormat="1"/>
    <row r="30984" spans="1:3" s="566" customFormat="1"/>
    <row r="30985" spans="1:3" s="566" customFormat="1"/>
    <row r="30986" spans="1:3" s="566" customFormat="1"/>
    <row r="30987" spans="1:3" s="566" customFormat="1"/>
    <row r="30988" spans="1:3" s="566" customFormat="1"/>
    <row r="30989" spans="1:3" s="566" customFormat="1"/>
    <row r="30990" spans="1:3" s="566" customFormat="1"/>
    <row r="30991" spans="1:3" s="566" customFormat="1"/>
    <row r="30992" spans="1:3" s="566" customFormat="1"/>
    <row r="30993" spans="1:3" s="566" customFormat="1"/>
    <row r="30994" spans="1:3" s="566" customFormat="1"/>
    <row r="30995" spans="1:3" s="566" customFormat="1"/>
    <row r="30996" spans="1:3" s="566" customFormat="1"/>
    <row r="30997" spans="1:3" s="566" customFormat="1"/>
    <row r="30998" spans="1:3" s="566" customFormat="1"/>
    <row r="30999" spans="1:3" s="566" customFormat="1"/>
    <row r="31000" spans="1:3" s="566" customFormat="1"/>
    <row r="31001" spans="1:3" s="566" customFormat="1"/>
    <row r="31002" spans="1:3" s="566" customFormat="1"/>
    <row r="31003" spans="1:3" s="566" customFormat="1"/>
    <row r="31004" spans="1:3" s="566" customFormat="1"/>
    <row r="31005" spans="1:3" s="566" customFormat="1"/>
    <row r="31006" spans="1:3" s="566" customFormat="1"/>
    <row r="31007" spans="1:3" s="566" customFormat="1"/>
    <row r="31008" spans="1:3" s="566" customFormat="1"/>
    <row r="31009" spans="1:3" s="566" customFormat="1"/>
    <row r="31010" spans="1:3" s="566" customFormat="1"/>
    <row r="31011" spans="1:3" s="566" customFormat="1"/>
    <row r="31012" spans="1:3" s="566" customFormat="1"/>
    <row r="31013" spans="1:3" s="566" customFormat="1"/>
    <row r="31014" spans="1:3" s="566" customFormat="1"/>
    <row r="31015" spans="1:3" s="566" customFormat="1"/>
    <row r="31016" spans="1:3" s="566" customFormat="1"/>
    <row r="31017" spans="1:3" s="566" customFormat="1"/>
    <row r="31018" spans="1:3" s="566" customFormat="1"/>
    <row r="31019" spans="1:3" s="566" customFormat="1"/>
    <row r="31020" spans="1:3" s="566" customFormat="1"/>
    <row r="31021" spans="1:3" s="566" customFormat="1"/>
    <row r="31022" spans="1:3" s="566" customFormat="1"/>
    <row r="31023" spans="1:3" s="566" customFormat="1"/>
    <row r="31024" spans="1:3" s="566" customFormat="1"/>
    <row r="31025" spans="1:3" s="566" customFormat="1"/>
    <row r="31026" spans="1:3" s="566" customFormat="1"/>
    <row r="31027" spans="1:3" s="566" customFormat="1"/>
    <row r="31028" spans="1:3" s="566" customFormat="1"/>
    <row r="31029" spans="1:3" s="566" customFormat="1"/>
    <row r="31030" spans="1:3" s="566" customFormat="1"/>
    <row r="31031" spans="1:3" s="566" customFormat="1"/>
    <row r="31032" spans="1:3" s="566" customFormat="1"/>
    <row r="31033" spans="1:3" s="566" customFormat="1"/>
    <row r="31034" spans="1:3" s="566" customFormat="1"/>
    <row r="31035" spans="1:3" s="566" customFormat="1"/>
    <row r="31036" spans="1:3" s="566" customFormat="1"/>
    <row r="31037" spans="1:3" s="566" customFormat="1"/>
    <row r="31038" spans="1:3" s="566" customFormat="1"/>
    <row r="31039" spans="1:3" s="566" customFormat="1"/>
    <row r="31040" spans="1:3" s="566" customFormat="1"/>
    <row r="31041" spans="1:3" s="566" customFormat="1"/>
    <row r="31042" spans="1:3" s="566" customFormat="1"/>
    <row r="31043" spans="1:3" s="566" customFormat="1"/>
    <row r="31044" spans="1:3" s="566" customFormat="1"/>
    <row r="31045" spans="1:3" s="566" customFormat="1"/>
    <row r="31046" spans="1:3" s="566" customFormat="1"/>
    <row r="31047" spans="1:3" s="566" customFormat="1"/>
    <row r="31048" spans="1:3" s="566" customFormat="1"/>
    <row r="31049" spans="1:3" s="566" customFormat="1"/>
    <row r="31050" spans="1:3" s="566" customFormat="1"/>
    <row r="31051" spans="1:3" s="566" customFormat="1"/>
    <row r="31052" spans="1:3" s="566" customFormat="1"/>
    <row r="31053" spans="1:3" s="566" customFormat="1"/>
    <row r="31054" spans="1:3" s="566" customFormat="1"/>
    <row r="31055" spans="1:3" s="566" customFormat="1"/>
    <row r="31056" spans="1:3" s="566" customFormat="1"/>
    <row r="31057" spans="1:3" s="566" customFormat="1"/>
    <row r="31058" spans="1:3" s="566" customFormat="1"/>
    <row r="31059" spans="1:3" s="566" customFormat="1"/>
    <row r="31060" spans="1:3" s="566" customFormat="1"/>
    <row r="31061" spans="1:3" s="566" customFormat="1"/>
    <row r="31062" spans="1:3" s="566" customFormat="1"/>
    <row r="31063" spans="1:3" s="566" customFormat="1"/>
    <row r="31064" spans="1:3" s="566" customFormat="1"/>
    <row r="31065" spans="1:3" s="566" customFormat="1"/>
    <row r="31066" spans="1:3" s="566" customFormat="1"/>
    <row r="31067" spans="1:3" s="566" customFormat="1"/>
    <row r="31068" spans="1:3" s="566" customFormat="1"/>
    <row r="31069" spans="1:3" s="566" customFormat="1"/>
    <row r="31070" spans="1:3" s="566" customFormat="1"/>
    <row r="31071" spans="1:3" s="566" customFormat="1"/>
    <row r="31072" spans="1:3" s="566" customFormat="1"/>
    <row r="31073" spans="1:3" s="566" customFormat="1"/>
    <row r="31074" spans="1:3" s="566" customFormat="1"/>
    <row r="31075" spans="1:3" s="566" customFormat="1"/>
    <row r="31076" spans="1:3" s="566" customFormat="1"/>
    <row r="31077" spans="1:3" s="566" customFormat="1"/>
    <row r="31078" spans="1:3" s="566" customFormat="1"/>
    <row r="31079" spans="1:3" s="566" customFormat="1"/>
    <row r="31080" spans="1:3" s="566" customFormat="1"/>
    <row r="31081" spans="1:3" s="566" customFormat="1"/>
    <row r="31082" spans="1:3" s="566" customFormat="1"/>
    <row r="31083" spans="1:3" s="566" customFormat="1"/>
    <row r="31084" spans="1:3" s="566" customFormat="1"/>
    <row r="31085" spans="1:3" s="566" customFormat="1"/>
    <row r="31086" spans="1:3" s="566" customFormat="1"/>
    <row r="31087" spans="1:3" s="566" customFormat="1"/>
    <row r="31088" spans="1:3" s="566" customFormat="1"/>
    <row r="31089" spans="1:3" s="566" customFormat="1"/>
    <row r="31090" spans="1:3" s="566" customFormat="1"/>
    <row r="31091" spans="1:3" s="566" customFormat="1"/>
    <row r="31092" spans="1:3" s="566" customFormat="1"/>
    <row r="31093" spans="1:3" s="566" customFormat="1"/>
    <row r="31094" spans="1:3" s="566" customFormat="1"/>
    <row r="31095" spans="1:3" s="566" customFormat="1"/>
    <row r="31096" spans="1:3" s="566" customFormat="1"/>
    <row r="31097" spans="1:3" s="566" customFormat="1"/>
    <row r="31098" spans="1:3" s="566" customFormat="1"/>
    <row r="31099" spans="1:3" s="566" customFormat="1"/>
    <row r="31100" spans="1:3" s="566" customFormat="1"/>
    <row r="31101" spans="1:3" s="566" customFormat="1"/>
    <row r="31102" spans="1:3" s="566" customFormat="1"/>
    <row r="31103" spans="1:3" s="566" customFormat="1"/>
    <row r="31104" spans="1:3" s="566" customFormat="1"/>
    <row r="31105" spans="1:3" s="566" customFormat="1"/>
    <row r="31106" spans="1:3" s="566" customFormat="1"/>
    <row r="31107" spans="1:3" s="566" customFormat="1"/>
    <row r="31108" spans="1:3" s="566" customFormat="1"/>
    <row r="31109" spans="1:3" s="566" customFormat="1"/>
    <row r="31110" spans="1:3" s="566" customFormat="1"/>
    <row r="31111" spans="1:3" s="566" customFormat="1"/>
    <row r="31112" spans="1:3" s="566" customFormat="1"/>
    <row r="31113" spans="1:3" s="566" customFormat="1"/>
    <row r="31114" spans="1:3" s="566" customFormat="1"/>
    <row r="31115" spans="1:3" s="566" customFormat="1"/>
    <row r="31116" spans="1:3" s="566" customFormat="1"/>
    <row r="31117" spans="1:3" s="566" customFormat="1"/>
    <row r="31118" spans="1:3" s="566" customFormat="1"/>
    <row r="31119" spans="1:3" s="566" customFormat="1"/>
    <row r="31120" spans="1:3" s="566" customFormat="1"/>
    <row r="31121" spans="1:3" s="566" customFormat="1"/>
    <row r="31122" spans="1:3" s="566" customFormat="1"/>
    <row r="31123" spans="1:3" s="566" customFormat="1"/>
    <row r="31124" spans="1:3" s="566" customFormat="1"/>
    <row r="31125" spans="1:3" s="566" customFormat="1"/>
    <row r="31126" spans="1:3" s="566" customFormat="1"/>
    <row r="31127" spans="1:3" s="566" customFormat="1"/>
    <row r="31128" spans="1:3" s="566" customFormat="1"/>
    <row r="31129" spans="1:3" s="566" customFormat="1"/>
    <row r="31130" spans="1:3" s="566" customFormat="1"/>
    <row r="31131" spans="1:3" s="566" customFormat="1"/>
    <row r="31132" spans="1:3" s="566" customFormat="1"/>
    <row r="31133" spans="1:3" s="566" customFormat="1"/>
    <row r="31134" spans="1:3" s="566" customFormat="1"/>
    <row r="31135" spans="1:3" s="566" customFormat="1"/>
    <row r="31136" spans="1:3" s="566" customFormat="1"/>
    <row r="31137" spans="1:3" s="566" customFormat="1"/>
    <row r="31138" spans="1:3" s="566" customFormat="1"/>
    <row r="31139" spans="1:3" s="566" customFormat="1"/>
    <row r="31140" spans="1:3" s="566" customFormat="1"/>
    <row r="31141" spans="1:3" s="566" customFormat="1"/>
    <row r="31142" spans="1:3" s="566" customFormat="1"/>
    <row r="31143" spans="1:3" s="566" customFormat="1"/>
    <row r="31144" spans="1:3" s="566" customFormat="1"/>
    <row r="31145" spans="1:3" s="566" customFormat="1"/>
    <row r="31146" spans="1:3" s="566" customFormat="1"/>
    <row r="31147" spans="1:3" s="566" customFormat="1"/>
    <row r="31148" spans="1:3" s="566" customFormat="1"/>
    <row r="31149" spans="1:3" s="566" customFormat="1"/>
    <row r="31150" spans="1:3" s="566" customFormat="1"/>
    <row r="31151" spans="1:3" s="566" customFormat="1"/>
    <row r="31152" spans="1:3" s="566" customFormat="1"/>
    <row r="31153" spans="1:3" s="566" customFormat="1"/>
    <row r="31154" spans="1:3" s="566" customFormat="1"/>
    <row r="31155" spans="1:3" s="566" customFormat="1"/>
    <row r="31156" spans="1:3" s="566" customFormat="1"/>
    <row r="31157" spans="1:3" s="566" customFormat="1"/>
    <row r="31158" spans="1:3" s="566" customFormat="1"/>
    <row r="31159" spans="1:3" s="566" customFormat="1"/>
    <row r="31160" spans="1:3" s="566" customFormat="1"/>
    <row r="31161" spans="1:3" s="566" customFormat="1"/>
    <row r="31162" spans="1:3" s="566" customFormat="1"/>
    <row r="31163" spans="1:3" s="566" customFormat="1"/>
    <row r="31164" spans="1:3" s="566" customFormat="1"/>
    <row r="31165" spans="1:3" s="566" customFormat="1"/>
    <row r="31166" spans="1:3" s="566" customFormat="1"/>
    <row r="31167" spans="1:3" s="566" customFormat="1"/>
    <row r="31168" spans="1:3" s="566" customFormat="1"/>
    <row r="31169" spans="1:3" s="566" customFormat="1"/>
    <row r="31170" spans="1:3" s="566" customFormat="1"/>
    <row r="31171" spans="1:3" s="566" customFormat="1"/>
    <row r="31172" spans="1:3" s="566" customFormat="1"/>
    <row r="31173" spans="1:3" s="566" customFormat="1"/>
    <row r="31174" spans="1:3" s="566" customFormat="1"/>
    <row r="31175" spans="1:3" s="566" customFormat="1"/>
    <row r="31176" spans="1:3" s="566" customFormat="1"/>
    <row r="31177" spans="1:3" s="566" customFormat="1"/>
    <row r="31178" spans="1:3" s="566" customFormat="1"/>
    <row r="31179" spans="1:3" s="566" customFormat="1"/>
    <row r="31180" spans="1:3" s="566" customFormat="1"/>
    <row r="31181" spans="1:3" s="566" customFormat="1"/>
    <row r="31182" spans="1:3" s="566" customFormat="1"/>
    <row r="31183" spans="1:3" s="566" customFormat="1"/>
    <row r="31184" spans="1:3" s="566" customFormat="1"/>
    <row r="31185" spans="1:3" s="566" customFormat="1"/>
    <row r="31186" spans="1:3" s="566" customFormat="1"/>
    <row r="31187" spans="1:3" s="566" customFormat="1"/>
    <row r="31188" spans="1:3" s="566" customFormat="1"/>
    <row r="31189" spans="1:3" s="566" customFormat="1"/>
    <row r="31190" spans="1:3" s="566" customFormat="1"/>
    <row r="31191" spans="1:3" s="566" customFormat="1"/>
    <row r="31192" spans="1:3" s="566" customFormat="1"/>
    <row r="31193" spans="1:3" s="566" customFormat="1"/>
    <row r="31194" spans="1:3" s="566" customFormat="1"/>
    <row r="31195" spans="1:3" s="566" customFormat="1"/>
    <row r="31196" spans="1:3" s="566" customFormat="1"/>
    <row r="31197" spans="1:3" s="566" customFormat="1"/>
    <row r="31198" spans="1:3" s="566" customFormat="1"/>
    <row r="31199" spans="1:3" s="566" customFormat="1"/>
    <row r="31200" spans="1:3" s="566" customFormat="1"/>
    <row r="31201" spans="1:3" s="566" customFormat="1"/>
    <row r="31202" spans="1:3" s="566" customFormat="1"/>
    <row r="31203" spans="1:3" s="566" customFormat="1"/>
    <row r="31204" spans="1:3" s="566" customFormat="1"/>
    <row r="31205" spans="1:3" s="566" customFormat="1"/>
    <row r="31206" spans="1:3" s="566" customFormat="1"/>
    <row r="31207" spans="1:3" s="566" customFormat="1"/>
    <row r="31208" spans="1:3" s="566" customFormat="1"/>
    <row r="31209" spans="1:3" s="566" customFormat="1"/>
    <row r="31210" spans="1:3" s="566" customFormat="1"/>
    <row r="31211" spans="1:3" s="566" customFormat="1"/>
    <row r="31212" spans="1:3" s="566" customFormat="1"/>
    <row r="31213" spans="1:3" s="566" customFormat="1"/>
    <row r="31214" spans="1:3" s="566" customFormat="1"/>
    <row r="31215" spans="1:3" s="566" customFormat="1"/>
    <row r="31216" spans="1:3" s="566" customFormat="1"/>
    <row r="31217" spans="1:3" s="566" customFormat="1"/>
    <row r="31218" spans="1:3" s="566" customFormat="1"/>
    <row r="31219" spans="1:3" s="566" customFormat="1"/>
    <row r="31220" spans="1:3" s="566" customFormat="1"/>
    <row r="31221" spans="1:3" s="566" customFormat="1"/>
    <row r="31222" spans="1:3" s="566" customFormat="1"/>
    <row r="31223" spans="1:3" s="566" customFormat="1"/>
    <row r="31224" spans="1:3" s="566" customFormat="1"/>
    <row r="31225" spans="1:3" s="566" customFormat="1"/>
    <row r="31226" spans="1:3" s="566" customFormat="1"/>
    <row r="31227" spans="1:3" s="566" customFormat="1"/>
    <row r="31228" spans="1:3" s="566" customFormat="1"/>
    <row r="31229" spans="1:3" s="566" customFormat="1"/>
    <row r="31230" spans="1:3" s="566" customFormat="1"/>
    <row r="31231" spans="1:3" s="566" customFormat="1"/>
    <row r="31232" spans="1:3" s="566" customFormat="1"/>
    <row r="31233" spans="1:3" s="566" customFormat="1"/>
    <row r="31234" spans="1:3" s="566" customFormat="1"/>
    <row r="31235" spans="1:3" s="566" customFormat="1"/>
    <row r="31236" spans="1:3" s="566" customFormat="1"/>
    <row r="31237" spans="1:3" s="566" customFormat="1"/>
    <row r="31238" spans="1:3" s="566" customFormat="1"/>
    <row r="31239" spans="1:3" s="566" customFormat="1"/>
    <row r="31240" spans="1:3" s="566" customFormat="1"/>
    <row r="31241" spans="1:3" s="566" customFormat="1"/>
    <row r="31242" spans="1:3" s="566" customFormat="1"/>
    <row r="31243" spans="1:3" s="566" customFormat="1"/>
    <row r="31244" spans="1:3" s="566" customFormat="1"/>
    <row r="31245" spans="1:3" s="566" customFormat="1"/>
    <row r="31246" spans="1:3" s="566" customFormat="1"/>
    <row r="31247" spans="1:3" s="566" customFormat="1"/>
    <row r="31248" spans="1:3" s="566" customFormat="1"/>
    <row r="31249" spans="1:3" s="566" customFormat="1"/>
    <row r="31250" spans="1:3" s="566" customFormat="1"/>
    <row r="31251" spans="1:3" s="566" customFormat="1"/>
    <row r="31252" spans="1:3" s="566" customFormat="1"/>
    <row r="31253" spans="1:3" s="566" customFormat="1"/>
    <row r="31254" spans="1:3" s="566" customFormat="1"/>
    <row r="31255" spans="1:3" s="566" customFormat="1"/>
    <row r="31256" spans="1:3" s="566" customFormat="1"/>
    <row r="31257" spans="1:3" s="566" customFormat="1"/>
    <row r="31258" spans="1:3" s="566" customFormat="1"/>
    <row r="31259" spans="1:3" s="566" customFormat="1"/>
    <row r="31260" spans="1:3" s="566" customFormat="1"/>
    <row r="31261" spans="1:3" s="566" customFormat="1"/>
    <row r="31262" spans="1:3" s="566" customFormat="1"/>
    <row r="31263" spans="1:3" s="566" customFormat="1"/>
    <row r="31264" spans="1:3" s="566" customFormat="1"/>
    <row r="31265" spans="1:3" s="566" customFormat="1"/>
    <row r="31266" spans="1:3" s="566" customFormat="1"/>
    <row r="31267" spans="1:3" s="566" customFormat="1"/>
    <row r="31268" spans="1:3" s="566" customFormat="1"/>
    <row r="31269" spans="1:3" s="566" customFormat="1"/>
    <row r="31270" spans="1:3" s="566" customFormat="1"/>
    <row r="31271" spans="1:3" s="566" customFormat="1"/>
    <row r="31272" spans="1:3" s="566" customFormat="1"/>
    <row r="31273" spans="1:3" s="566" customFormat="1"/>
    <row r="31274" spans="1:3" s="566" customFormat="1"/>
    <row r="31275" spans="1:3" s="566" customFormat="1"/>
    <row r="31276" spans="1:3" s="566" customFormat="1"/>
    <row r="31277" spans="1:3" s="566" customFormat="1"/>
    <row r="31278" spans="1:3" s="566" customFormat="1"/>
    <row r="31279" spans="1:3" s="566" customFormat="1"/>
    <row r="31280" spans="1:3" s="566" customFormat="1"/>
    <row r="31281" spans="1:3" s="566" customFormat="1"/>
    <row r="31282" spans="1:3" s="566" customFormat="1"/>
    <row r="31283" spans="1:3" s="566" customFormat="1"/>
    <row r="31284" spans="1:3" s="566" customFormat="1"/>
    <row r="31285" spans="1:3" s="566" customFormat="1"/>
    <row r="31286" spans="1:3" s="566" customFormat="1"/>
    <row r="31287" spans="1:3" s="566" customFormat="1"/>
    <row r="31288" spans="1:3" s="566" customFormat="1"/>
    <row r="31289" spans="1:3" s="566" customFormat="1"/>
    <row r="31290" spans="1:3" s="566" customFormat="1"/>
    <row r="31291" spans="1:3" s="566" customFormat="1"/>
    <row r="31292" spans="1:3" s="566" customFormat="1"/>
    <row r="31293" spans="1:3" s="566" customFormat="1"/>
    <row r="31294" spans="1:3" s="566" customFormat="1"/>
    <row r="31295" spans="1:3" s="566" customFormat="1"/>
    <row r="31296" spans="1:3" s="566" customFormat="1"/>
    <row r="31297" spans="1:3" s="566" customFormat="1"/>
    <row r="31298" spans="1:3" s="566" customFormat="1"/>
    <row r="31299" spans="1:3" s="566" customFormat="1"/>
    <row r="31300" spans="1:3" s="566" customFormat="1"/>
    <row r="31301" spans="1:3" s="566" customFormat="1"/>
    <row r="31302" spans="1:3" s="566" customFormat="1"/>
    <row r="31303" spans="1:3" s="566" customFormat="1"/>
    <row r="31304" spans="1:3" s="566" customFormat="1"/>
    <row r="31305" spans="1:3" s="566" customFormat="1"/>
    <row r="31306" spans="1:3" s="566" customFormat="1"/>
    <row r="31307" spans="1:3" s="566" customFormat="1"/>
    <row r="31308" spans="1:3" s="566" customFormat="1"/>
    <row r="31309" spans="1:3" s="566" customFormat="1"/>
    <row r="31310" spans="1:3" s="566" customFormat="1"/>
    <row r="31311" spans="1:3" s="566" customFormat="1"/>
    <row r="31312" spans="1:3" s="566" customFormat="1"/>
    <row r="31313" spans="1:3" s="566" customFormat="1"/>
    <row r="31314" spans="1:3" s="566" customFormat="1"/>
    <row r="31315" spans="1:3" s="566" customFormat="1"/>
    <row r="31316" spans="1:3" s="566" customFormat="1"/>
    <row r="31317" spans="1:3" s="566" customFormat="1"/>
    <row r="31318" spans="1:3" s="566" customFormat="1"/>
    <row r="31319" spans="1:3" s="566" customFormat="1"/>
    <row r="31320" spans="1:3" s="566" customFormat="1"/>
    <row r="31321" spans="1:3" s="566" customFormat="1"/>
    <row r="31322" spans="1:3" s="566" customFormat="1"/>
    <row r="31323" spans="1:3" s="566" customFormat="1"/>
    <row r="31324" spans="1:3" s="566" customFormat="1"/>
    <row r="31325" spans="1:3" s="566" customFormat="1"/>
    <row r="31326" spans="1:3" s="566" customFormat="1"/>
    <row r="31327" spans="1:3" s="566" customFormat="1"/>
    <row r="31328" spans="1:3" s="566" customFormat="1"/>
    <row r="31329" spans="1:3" s="566" customFormat="1"/>
    <row r="31330" spans="1:3" s="566" customFormat="1"/>
    <row r="31331" spans="1:3" s="566" customFormat="1"/>
    <row r="31332" spans="1:3" s="566" customFormat="1"/>
    <row r="31333" spans="1:3" s="566" customFormat="1"/>
    <row r="31334" spans="1:3" s="566" customFormat="1"/>
    <row r="31335" spans="1:3" s="566" customFormat="1"/>
    <row r="31336" spans="1:3" s="566" customFormat="1"/>
    <row r="31337" spans="1:3" s="566" customFormat="1"/>
    <row r="31338" spans="1:3" s="566" customFormat="1"/>
    <row r="31339" spans="1:3" s="566" customFormat="1"/>
    <row r="31340" spans="1:3" s="566" customFormat="1"/>
    <row r="31341" spans="1:3" s="566" customFormat="1"/>
    <row r="31342" spans="1:3" s="566" customFormat="1"/>
    <row r="31343" spans="1:3" s="566" customFormat="1"/>
    <row r="31344" spans="1:3" s="566" customFormat="1"/>
    <row r="31345" spans="1:3" s="566" customFormat="1"/>
    <row r="31346" spans="1:3" s="566" customFormat="1"/>
    <row r="31347" spans="1:3" s="566" customFormat="1"/>
    <row r="31348" spans="1:3" s="566" customFormat="1"/>
    <row r="31349" spans="1:3" s="566" customFormat="1"/>
    <row r="31350" spans="1:3" s="566" customFormat="1"/>
    <row r="31351" spans="1:3" s="566" customFormat="1"/>
    <row r="31352" spans="1:3" s="566" customFormat="1"/>
    <row r="31353" spans="1:3" s="566" customFormat="1"/>
    <row r="31354" spans="1:3" s="566" customFormat="1"/>
    <row r="31355" spans="1:3" s="566" customFormat="1"/>
    <row r="31356" spans="1:3" s="566" customFormat="1"/>
    <row r="31357" spans="1:3" s="566" customFormat="1"/>
    <row r="31358" spans="1:3" s="566" customFormat="1"/>
    <row r="31359" spans="1:3" s="566" customFormat="1"/>
    <row r="31360" spans="1:3" s="566" customFormat="1"/>
    <row r="31361" spans="1:3" s="566" customFormat="1"/>
    <row r="31362" spans="1:3" s="566" customFormat="1"/>
    <row r="31363" spans="1:3" s="566" customFormat="1"/>
    <row r="31364" spans="1:3" s="566" customFormat="1"/>
    <row r="31365" spans="1:3" s="566" customFormat="1"/>
    <row r="31366" spans="1:3" s="566" customFormat="1"/>
    <row r="31367" spans="1:3" s="566" customFormat="1"/>
    <row r="31368" spans="1:3" s="566" customFormat="1"/>
    <row r="31369" spans="1:3" s="566" customFormat="1"/>
    <row r="31370" spans="1:3" s="566" customFormat="1"/>
    <row r="31371" spans="1:3" s="566" customFormat="1"/>
    <row r="31372" spans="1:3" s="566" customFormat="1"/>
    <row r="31373" spans="1:3" s="566" customFormat="1"/>
    <row r="31374" spans="1:3" s="566" customFormat="1"/>
    <row r="31375" spans="1:3" s="566" customFormat="1"/>
    <row r="31376" spans="1:3" s="566" customFormat="1"/>
    <row r="31377" spans="1:3" s="566" customFormat="1"/>
    <row r="31378" spans="1:3" s="566" customFormat="1"/>
    <row r="31379" spans="1:3" s="566" customFormat="1"/>
    <row r="31380" spans="1:3" s="566" customFormat="1"/>
    <row r="31381" spans="1:3" s="566" customFormat="1"/>
    <row r="31382" spans="1:3" s="566" customFormat="1"/>
    <row r="31383" spans="1:3" s="566" customFormat="1"/>
    <row r="31384" spans="1:3" s="566" customFormat="1"/>
    <row r="31385" spans="1:3" s="566" customFormat="1"/>
    <row r="31386" spans="1:3" s="566" customFormat="1"/>
    <row r="31387" spans="1:3" s="566" customFormat="1"/>
    <row r="31388" spans="1:3" s="566" customFormat="1"/>
    <row r="31389" spans="1:3" s="566" customFormat="1"/>
    <row r="31390" spans="1:3" s="566" customFormat="1"/>
    <row r="31391" spans="1:3" s="566" customFormat="1"/>
    <row r="31392" spans="1:3" s="566" customFormat="1"/>
    <row r="31393" spans="1:3" s="566" customFormat="1"/>
    <row r="31394" spans="1:3" s="566" customFormat="1"/>
    <row r="31395" spans="1:3" s="566" customFormat="1"/>
    <row r="31396" spans="1:3" s="566" customFormat="1"/>
    <row r="31397" spans="1:3" s="566" customFormat="1"/>
    <row r="31398" spans="1:3" s="566" customFormat="1"/>
    <row r="31399" spans="1:3" s="566" customFormat="1"/>
    <row r="31400" spans="1:3" s="566" customFormat="1"/>
    <row r="31401" spans="1:3" s="566" customFormat="1"/>
    <row r="31402" spans="1:3" s="566" customFormat="1"/>
    <row r="31403" spans="1:3" s="566" customFormat="1"/>
    <row r="31404" spans="1:3" s="566" customFormat="1"/>
    <row r="31405" spans="1:3" s="566" customFormat="1"/>
    <row r="31406" spans="1:3" s="566" customFormat="1"/>
    <row r="31407" spans="1:3" s="566" customFormat="1"/>
    <row r="31408" spans="1:3" s="566" customFormat="1"/>
    <row r="31409" spans="1:3" s="566" customFormat="1"/>
    <row r="31410" spans="1:3" s="566" customFormat="1"/>
    <row r="31411" spans="1:3" s="566" customFormat="1"/>
    <row r="31412" spans="1:3" s="566" customFormat="1"/>
    <row r="31413" spans="1:3" s="566" customFormat="1"/>
    <row r="31414" spans="1:3" s="566" customFormat="1"/>
    <row r="31415" spans="1:3" s="566" customFormat="1"/>
    <row r="31416" spans="1:3" s="566" customFormat="1"/>
    <row r="31417" spans="1:3" s="566" customFormat="1"/>
    <row r="31418" spans="1:3" s="566" customFormat="1"/>
    <row r="31419" spans="1:3" s="566" customFormat="1"/>
    <row r="31420" spans="1:3" s="566" customFormat="1"/>
    <row r="31421" spans="1:3" s="566" customFormat="1"/>
    <row r="31422" spans="1:3" s="566" customFormat="1"/>
    <row r="31423" spans="1:3" s="566" customFormat="1"/>
    <row r="31424" spans="1:3" s="566" customFormat="1"/>
    <row r="31425" spans="1:3" s="566" customFormat="1"/>
    <row r="31426" spans="1:3" s="566" customFormat="1"/>
    <row r="31427" spans="1:3" s="566" customFormat="1"/>
    <row r="31428" spans="1:3" s="566" customFormat="1"/>
    <row r="31429" spans="1:3" s="566" customFormat="1"/>
    <row r="31430" spans="1:3" s="566" customFormat="1"/>
    <row r="31431" spans="1:3" s="566" customFormat="1"/>
    <row r="31432" spans="1:3" s="566" customFormat="1"/>
    <row r="31433" spans="1:3" s="566" customFormat="1"/>
    <row r="31434" spans="1:3" s="566" customFormat="1"/>
    <row r="31435" spans="1:3" s="566" customFormat="1"/>
    <row r="31436" spans="1:3" s="566" customFormat="1"/>
    <row r="31437" spans="1:3" s="566" customFormat="1"/>
    <row r="31438" spans="1:3" s="566" customFormat="1"/>
    <row r="31439" spans="1:3" s="566" customFormat="1"/>
    <row r="31440" spans="1:3" s="566" customFormat="1"/>
    <row r="31441" spans="1:3" s="566" customFormat="1"/>
    <row r="31442" spans="1:3" s="566" customFormat="1"/>
    <row r="31443" spans="1:3" s="566" customFormat="1"/>
    <row r="31444" spans="1:3" s="566" customFormat="1"/>
    <row r="31445" spans="1:3" s="566" customFormat="1"/>
    <row r="31446" spans="1:3" s="566" customFormat="1"/>
    <row r="31447" spans="1:3" s="566" customFormat="1"/>
    <row r="31448" spans="1:3" s="566" customFormat="1"/>
    <row r="31449" spans="1:3" s="566" customFormat="1"/>
    <row r="31450" spans="1:3" s="566" customFormat="1"/>
    <row r="31451" spans="1:3" s="566" customFormat="1"/>
    <row r="31452" spans="1:3" s="566" customFormat="1"/>
    <row r="31453" spans="1:3" s="566" customFormat="1"/>
    <row r="31454" spans="1:3" s="566" customFormat="1"/>
    <row r="31455" spans="1:3" s="566" customFormat="1"/>
    <row r="31456" spans="1:3" s="566" customFormat="1"/>
    <row r="31457" spans="1:3" s="566" customFormat="1"/>
    <row r="31458" spans="1:3" s="566" customFormat="1"/>
    <row r="31459" spans="1:3" s="566" customFormat="1"/>
    <row r="31460" spans="1:3" s="566" customFormat="1"/>
    <row r="31461" spans="1:3" s="566" customFormat="1"/>
    <row r="31462" spans="1:3" s="566" customFormat="1"/>
    <row r="31463" spans="1:3" s="566" customFormat="1"/>
    <row r="31464" spans="1:3" s="566" customFormat="1"/>
    <row r="31465" spans="1:3" s="566" customFormat="1"/>
    <row r="31466" spans="1:3" s="566" customFormat="1"/>
    <row r="31467" spans="1:3" s="566" customFormat="1"/>
    <row r="31468" spans="1:3" s="566" customFormat="1"/>
    <row r="31469" spans="1:3" s="566" customFormat="1"/>
    <row r="31470" spans="1:3" s="566" customFormat="1"/>
    <row r="31471" spans="1:3" s="566" customFormat="1"/>
    <row r="31472" spans="1:3" s="566" customFormat="1"/>
    <row r="31473" spans="1:3" s="566" customFormat="1"/>
    <row r="31474" spans="1:3" s="566" customFormat="1"/>
    <row r="31475" spans="1:3" s="566" customFormat="1"/>
    <row r="31476" spans="1:3" s="566" customFormat="1"/>
    <row r="31477" spans="1:3" s="566" customFormat="1"/>
    <row r="31478" spans="1:3" s="566" customFormat="1"/>
    <row r="31479" spans="1:3" s="566" customFormat="1"/>
    <row r="31480" spans="1:3" s="566" customFormat="1"/>
    <row r="31481" spans="1:3" s="566" customFormat="1"/>
    <row r="31482" spans="1:3" s="566" customFormat="1"/>
    <row r="31483" spans="1:3" s="566" customFormat="1"/>
    <row r="31484" spans="1:3" s="566" customFormat="1"/>
    <row r="31485" spans="1:3" s="566" customFormat="1"/>
    <row r="31486" spans="1:3" s="566" customFormat="1"/>
    <row r="31487" spans="1:3" s="566" customFormat="1"/>
    <row r="31488" spans="1:3" s="566" customFormat="1"/>
    <row r="31489" spans="1:3" s="566" customFormat="1"/>
    <row r="31490" spans="1:3" s="566" customFormat="1"/>
    <row r="31491" spans="1:3" s="566" customFormat="1"/>
    <row r="31492" spans="1:3" s="566" customFormat="1"/>
    <row r="31493" spans="1:3" s="566" customFormat="1"/>
    <row r="31494" spans="1:3" s="566" customFormat="1"/>
    <row r="31495" spans="1:3" s="566" customFormat="1"/>
    <row r="31496" spans="1:3" s="566" customFormat="1"/>
    <row r="31497" spans="1:3" s="566" customFormat="1"/>
    <row r="31498" spans="1:3" s="566" customFormat="1"/>
    <row r="31499" spans="1:3" s="566" customFormat="1"/>
    <row r="31500" spans="1:3" s="566" customFormat="1"/>
    <row r="31501" spans="1:3" s="566" customFormat="1"/>
    <row r="31502" spans="1:3" s="566" customFormat="1"/>
    <row r="31503" spans="1:3" s="566" customFormat="1"/>
    <row r="31504" spans="1:3" s="566" customFormat="1"/>
    <row r="31505" spans="1:3" s="566" customFormat="1"/>
    <row r="31506" spans="1:3" s="566" customFormat="1"/>
    <row r="31507" spans="1:3" s="566" customFormat="1"/>
    <row r="31508" spans="1:3" s="566" customFormat="1"/>
    <row r="31509" spans="1:3" s="566" customFormat="1"/>
    <row r="31510" spans="1:3" s="566" customFormat="1"/>
    <row r="31511" spans="1:3" s="566" customFormat="1"/>
    <row r="31512" spans="1:3" s="566" customFormat="1"/>
    <row r="31513" spans="1:3" s="566" customFormat="1"/>
    <row r="31514" spans="1:3" s="566" customFormat="1"/>
    <row r="31515" spans="1:3" s="566" customFormat="1"/>
    <row r="31516" spans="1:3" s="566" customFormat="1"/>
    <row r="31517" spans="1:3" s="566" customFormat="1"/>
    <row r="31518" spans="1:3" s="566" customFormat="1"/>
    <row r="31519" spans="1:3" s="566" customFormat="1"/>
    <row r="31520" spans="1:3" s="566" customFormat="1"/>
    <row r="31521" spans="1:3" s="566" customFormat="1"/>
    <row r="31522" spans="1:3" s="566" customFormat="1"/>
    <row r="31523" spans="1:3" s="566" customFormat="1"/>
    <row r="31524" spans="1:3" s="566" customFormat="1"/>
    <row r="31525" spans="1:3" s="566" customFormat="1"/>
    <row r="31526" spans="1:3" s="566" customFormat="1"/>
    <row r="31527" spans="1:3" s="566" customFormat="1"/>
    <row r="31528" spans="1:3" s="566" customFormat="1"/>
    <row r="31529" spans="1:3" s="566" customFormat="1"/>
    <row r="31530" spans="1:3" s="566" customFormat="1"/>
    <row r="31531" spans="1:3" s="566" customFormat="1"/>
    <row r="31532" spans="1:3" s="566" customFormat="1"/>
    <row r="31533" spans="1:3" s="566" customFormat="1"/>
    <row r="31534" spans="1:3" s="566" customFormat="1"/>
    <row r="31535" spans="1:3" s="566" customFormat="1"/>
    <row r="31536" spans="1:3" s="566" customFormat="1"/>
    <row r="31537" spans="1:3" s="566" customFormat="1"/>
    <row r="31538" spans="1:3" s="566" customFormat="1"/>
    <row r="31539" spans="1:3" s="566" customFormat="1"/>
    <row r="31540" spans="1:3" s="566" customFormat="1"/>
    <row r="31541" spans="1:3" s="566" customFormat="1"/>
    <row r="31542" spans="1:3" s="566" customFormat="1"/>
    <row r="31543" spans="1:3" s="566" customFormat="1"/>
    <row r="31544" spans="1:3" s="566" customFormat="1"/>
    <row r="31545" spans="1:3" s="566" customFormat="1"/>
    <row r="31546" spans="1:3" s="566" customFormat="1"/>
    <row r="31547" spans="1:3" s="566" customFormat="1"/>
    <row r="31548" spans="1:3" s="566" customFormat="1"/>
    <row r="31549" spans="1:3" s="566" customFormat="1"/>
    <row r="31550" spans="1:3" s="566" customFormat="1"/>
    <row r="31551" spans="1:3" s="566" customFormat="1"/>
    <row r="31552" spans="1:3" s="566" customFormat="1"/>
    <row r="31553" spans="1:3" s="566" customFormat="1"/>
    <row r="31554" spans="1:3" s="566" customFormat="1"/>
    <row r="31555" spans="1:3" s="566" customFormat="1"/>
    <row r="31556" spans="1:3" s="566" customFormat="1"/>
    <row r="31557" spans="1:3" s="566" customFormat="1"/>
    <row r="31558" spans="1:3" s="566" customFormat="1"/>
    <row r="31559" spans="1:3" s="566" customFormat="1"/>
    <row r="31560" spans="1:3" s="566" customFormat="1"/>
    <row r="31561" spans="1:3" s="566" customFormat="1"/>
    <row r="31562" spans="1:3" s="566" customFormat="1"/>
    <row r="31563" spans="1:3" s="566" customFormat="1"/>
    <row r="31564" spans="1:3" s="566" customFormat="1"/>
    <row r="31565" spans="1:3" s="566" customFormat="1"/>
    <row r="31566" spans="1:3" s="566" customFormat="1"/>
    <row r="31567" spans="1:3" s="566" customFormat="1"/>
    <row r="31568" spans="1:3" s="566" customFormat="1"/>
    <row r="31569" spans="1:3" s="566" customFormat="1"/>
    <row r="31570" spans="1:3" s="566" customFormat="1"/>
    <row r="31571" spans="1:3" s="566" customFormat="1"/>
    <row r="31572" spans="1:3" s="566" customFormat="1"/>
    <row r="31573" spans="1:3" s="566" customFormat="1"/>
    <row r="31574" spans="1:3" s="566" customFormat="1"/>
    <row r="31575" spans="1:3" s="566" customFormat="1"/>
    <row r="31576" spans="1:3" s="566" customFormat="1"/>
    <row r="31577" spans="1:3" s="566" customFormat="1"/>
    <row r="31578" spans="1:3" s="566" customFormat="1"/>
    <row r="31579" spans="1:3" s="566" customFormat="1"/>
    <row r="31580" spans="1:3" s="566" customFormat="1"/>
    <row r="31581" spans="1:3" s="566" customFormat="1"/>
    <row r="31582" spans="1:3" s="566" customFormat="1"/>
    <row r="31583" spans="1:3" s="566" customFormat="1"/>
    <row r="31584" spans="1:3" s="566" customFormat="1"/>
    <row r="31585" spans="1:3" s="566" customFormat="1"/>
    <row r="31586" spans="1:3" s="566" customFormat="1"/>
    <row r="31587" spans="1:3" s="566" customFormat="1"/>
    <row r="31588" spans="1:3" s="566" customFormat="1"/>
    <row r="31589" spans="1:3" s="566" customFormat="1"/>
    <row r="31590" spans="1:3" s="566" customFormat="1"/>
    <row r="31591" spans="1:3" s="566" customFormat="1"/>
    <row r="31592" spans="1:3" s="566" customFormat="1"/>
    <row r="31593" spans="1:3" s="566" customFormat="1"/>
    <row r="31594" spans="1:3" s="566" customFormat="1"/>
    <row r="31595" spans="1:3" s="566" customFormat="1"/>
    <row r="31596" spans="1:3" s="566" customFormat="1"/>
    <row r="31597" spans="1:3" s="566" customFormat="1"/>
    <row r="31598" spans="1:3" s="566" customFormat="1"/>
    <row r="31599" spans="1:3" s="566" customFormat="1"/>
    <row r="31600" spans="1:3" s="566" customFormat="1"/>
    <row r="31601" spans="1:3" s="566" customFormat="1"/>
    <row r="31602" spans="1:3" s="566" customFormat="1"/>
    <row r="31603" spans="1:3" s="566" customFormat="1"/>
    <row r="31604" spans="1:3" s="566" customFormat="1"/>
    <row r="31605" spans="1:3" s="566" customFormat="1"/>
    <row r="31606" spans="1:3" s="566" customFormat="1"/>
    <row r="31607" spans="1:3" s="566" customFormat="1"/>
    <row r="31608" spans="1:3" s="566" customFormat="1"/>
    <row r="31609" spans="1:3" s="566" customFormat="1"/>
    <row r="31610" spans="1:3" s="566" customFormat="1"/>
    <row r="31611" spans="1:3" s="566" customFormat="1"/>
    <row r="31612" spans="1:3" s="566" customFormat="1"/>
    <row r="31613" spans="1:3" s="566" customFormat="1"/>
    <row r="31614" spans="1:3" s="566" customFormat="1"/>
    <row r="31615" spans="1:3" s="566" customFormat="1"/>
    <row r="31616" spans="1:3" s="566" customFormat="1"/>
    <row r="31617" spans="1:3" s="566" customFormat="1"/>
    <row r="31618" spans="1:3" s="566" customFormat="1"/>
    <row r="31619" spans="1:3" s="566" customFormat="1"/>
    <row r="31620" spans="1:3" s="566" customFormat="1"/>
    <row r="31621" spans="1:3" s="566" customFormat="1"/>
    <row r="31622" spans="1:3" s="566" customFormat="1"/>
    <row r="31623" spans="1:3" s="566" customFormat="1"/>
    <row r="31624" spans="1:3" s="566" customFormat="1"/>
    <row r="31625" spans="1:3" s="566" customFormat="1"/>
    <row r="31626" spans="1:3" s="566" customFormat="1"/>
    <row r="31627" spans="1:3" s="566" customFormat="1"/>
    <row r="31628" spans="1:3" s="566" customFormat="1"/>
    <row r="31629" spans="1:3" s="566" customFormat="1"/>
    <row r="31630" spans="1:3" s="566" customFormat="1"/>
    <row r="31631" spans="1:3" s="566" customFormat="1"/>
    <row r="31632" spans="1:3" s="566" customFormat="1"/>
    <row r="31633" spans="1:3" s="566" customFormat="1"/>
    <row r="31634" spans="1:3" s="566" customFormat="1"/>
    <row r="31635" spans="1:3" s="566" customFormat="1"/>
    <row r="31636" spans="1:3" s="566" customFormat="1"/>
    <row r="31637" spans="1:3" s="566" customFormat="1"/>
    <row r="31638" spans="1:3" s="566" customFormat="1"/>
    <row r="31639" spans="1:3" s="566" customFormat="1"/>
    <row r="31640" spans="1:3" s="566" customFormat="1"/>
    <row r="31641" spans="1:3" s="566" customFormat="1"/>
    <row r="31642" spans="1:3" s="566" customFormat="1"/>
    <row r="31643" spans="1:3" s="566" customFormat="1"/>
    <row r="31644" spans="1:3" s="566" customFormat="1"/>
    <row r="31645" spans="1:3" s="566" customFormat="1"/>
    <row r="31646" spans="1:3" s="566" customFormat="1"/>
    <row r="31647" spans="1:3" s="566" customFormat="1"/>
    <row r="31648" spans="1:3" s="566" customFormat="1"/>
    <row r="31649" spans="1:3" s="566" customFormat="1"/>
    <row r="31650" spans="1:3" s="566" customFormat="1"/>
    <row r="31651" spans="1:3" s="566" customFormat="1"/>
    <row r="31652" spans="1:3" s="566" customFormat="1"/>
    <row r="31653" spans="1:3" s="566" customFormat="1"/>
    <row r="31654" spans="1:3" s="566" customFormat="1"/>
    <row r="31655" spans="1:3" s="566" customFormat="1"/>
    <row r="31656" spans="1:3" s="566" customFormat="1"/>
    <row r="31657" spans="1:3" s="566" customFormat="1"/>
    <row r="31658" spans="1:3" s="566" customFormat="1"/>
    <row r="31659" spans="1:3" s="566" customFormat="1"/>
    <row r="31660" spans="1:3" s="566" customFormat="1"/>
    <row r="31661" spans="1:3" s="566" customFormat="1"/>
    <row r="31662" spans="1:3" s="566" customFormat="1"/>
    <row r="31663" spans="1:3" s="566" customFormat="1"/>
    <row r="31664" spans="1:3" s="566" customFormat="1"/>
    <row r="31665" spans="1:3" s="566" customFormat="1"/>
    <row r="31666" spans="1:3" s="566" customFormat="1"/>
    <row r="31667" spans="1:3" s="566" customFormat="1"/>
    <row r="31668" spans="1:3" s="566" customFormat="1"/>
    <row r="31669" spans="1:3" s="566" customFormat="1"/>
    <row r="31670" spans="1:3" s="566" customFormat="1"/>
    <row r="31671" spans="1:3" s="566" customFormat="1"/>
    <row r="31672" spans="1:3" s="566" customFormat="1"/>
    <row r="31673" spans="1:3" s="566" customFormat="1"/>
    <row r="31674" spans="1:3" s="566" customFormat="1"/>
    <row r="31675" spans="1:3" s="566" customFormat="1"/>
    <row r="31676" spans="1:3" s="566" customFormat="1"/>
    <row r="31677" spans="1:3" s="566" customFormat="1"/>
    <row r="31678" spans="1:3" s="566" customFormat="1"/>
    <row r="31679" spans="1:3" s="566" customFormat="1"/>
    <row r="31680" spans="1:3" s="566" customFormat="1"/>
    <row r="31681" spans="1:3" s="566" customFormat="1"/>
    <row r="31682" spans="1:3" s="566" customFormat="1"/>
    <row r="31683" spans="1:3" s="566" customFormat="1"/>
    <row r="31684" spans="1:3" s="566" customFormat="1"/>
    <row r="31685" spans="1:3" s="566" customFormat="1"/>
    <row r="31686" spans="1:3" s="566" customFormat="1"/>
    <row r="31687" spans="1:3" s="566" customFormat="1"/>
    <row r="31688" spans="1:3" s="566" customFormat="1"/>
    <row r="31689" spans="1:3" s="566" customFormat="1"/>
    <row r="31690" spans="1:3" s="566" customFormat="1"/>
    <row r="31691" spans="1:3" s="566" customFormat="1"/>
    <row r="31692" spans="1:3" s="566" customFormat="1"/>
    <row r="31693" spans="1:3" s="566" customFormat="1"/>
    <row r="31694" spans="1:3" s="566" customFormat="1"/>
    <row r="31695" spans="1:3" s="566" customFormat="1"/>
    <row r="31696" spans="1:3" s="566" customFormat="1"/>
    <row r="31697" spans="1:3" s="566" customFormat="1"/>
    <row r="31698" spans="1:3" s="566" customFormat="1"/>
    <row r="31699" spans="1:3" s="566" customFormat="1"/>
    <row r="31700" spans="1:3" s="566" customFormat="1"/>
    <row r="31701" spans="1:3" s="566" customFormat="1"/>
    <row r="31702" spans="1:3" s="566" customFormat="1"/>
    <row r="31703" spans="1:3" s="566" customFormat="1"/>
    <row r="31704" spans="1:3" s="566" customFormat="1"/>
    <row r="31705" spans="1:3" s="566" customFormat="1"/>
    <row r="31706" spans="1:3" s="566" customFormat="1"/>
    <row r="31707" spans="1:3" s="566" customFormat="1"/>
    <row r="31708" spans="1:3" s="566" customFormat="1"/>
    <row r="31709" spans="1:3" s="566" customFormat="1"/>
    <row r="31710" spans="1:3" s="566" customFormat="1"/>
    <row r="31711" spans="1:3" s="566" customFormat="1"/>
    <row r="31712" spans="1:3" s="566" customFormat="1"/>
    <row r="31713" spans="1:3" s="566" customFormat="1"/>
    <row r="31714" spans="1:3" s="566" customFormat="1"/>
    <row r="31715" spans="1:3" s="566" customFormat="1"/>
    <row r="31716" spans="1:3" s="566" customFormat="1"/>
    <row r="31717" spans="1:3" s="566" customFormat="1"/>
    <row r="31718" spans="1:3" s="566" customFormat="1"/>
    <row r="31719" spans="1:3" s="566" customFormat="1"/>
    <row r="31720" spans="1:3" s="566" customFormat="1"/>
    <row r="31721" spans="1:3" s="566" customFormat="1"/>
    <row r="31722" spans="1:3" s="566" customFormat="1"/>
    <row r="31723" spans="1:3" s="566" customFormat="1"/>
    <row r="31724" spans="1:3" s="566" customFormat="1"/>
    <row r="31725" spans="1:3" s="566" customFormat="1"/>
    <row r="31726" spans="1:3" s="566" customFormat="1"/>
    <row r="31727" spans="1:3" s="566" customFormat="1"/>
    <row r="31728" spans="1:3" s="566" customFormat="1"/>
    <row r="31729" spans="1:3" s="566" customFormat="1"/>
    <row r="31730" spans="1:3" s="566" customFormat="1"/>
    <row r="31731" spans="1:3" s="566" customFormat="1"/>
    <row r="31732" spans="1:3" s="566" customFormat="1"/>
    <row r="31733" spans="1:3" s="566" customFormat="1"/>
    <row r="31734" spans="1:3" s="566" customFormat="1"/>
    <row r="31735" spans="1:3" s="566" customFormat="1"/>
    <row r="31736" spans="1:3" s="566" customFormat="1"/>
    <row r="31737" spans="1:3" s="566" customFormat="1"/>
    <row r="31738" spans="1:3" s="566" customFormat="1"/>
    <row r="31739" spans="1:3" s="566" customFormat="1"/>
    <row r="31740" spans="1:3" s="566" customFormat="1"/>
    <row r="31741" spans="1:3" s="566" customFormat="1"/>
    <row r="31742" spans="1:3" s="566" customFormat="1"/>
    <row r="31743" spans="1:3" s="566" customFormat="1"/>
    <row r="31744" spans="1:3" s="566" customFormat="1"/>
    <row r="31745" spans="1:3" s="566" customFormat="1"/>
    <row r="31746" spans="1:3" s="566" customFormat="1"/>
    <row r="31747" spans="1:3" s="566" customFormat="1"/>
    <row r="31748" spans="1:3" s="566" customFormat="1"/>
    <row r="31749" spans="1:3" s="566" customFormat="1"/>
    <row r="31750" spans="1:3" s="566" customFormat="1"/>
    <row r="31751" spans="1:3" s="566" customFormat="1"/>
    <row r="31752" spans="1:3" s="566" customFormat="1"/>
    <row r="31753" spans="1:3" s="566" customFormat="1"/>
    <row r="31754" spans="1:3" s="566" customFormat="1"/>
    <row r="31755" spans="1:3" s="566" customFormat="1"/>
    <row r="31756" spans="1:3" s="566" customFormat="1"/>
    <row r="31757" spans="1:3" s="566" customFormat="1"/>
    <row r="31758" spans="1:3" s="566" customFormat="1"/>
    <row r="31759" spans="1:3" s="566" customFormat="1"/>
    <row r="31760" spans="1:3" s="566" customFormat="1"/>
    <row r="31761" spans="1:3" s="566" customFormat="1"/>
    <row r="31762" spans="1:3" s="566" customFormat="1"/>
    <row r="31763" spans="1:3" s="566" customFormat="1"/>
    <row r="31764" spans="1:3" s="566" customFormat="1"/>
    <row r="31765" spans="1:3" s="566" customFormat="1"/>
    <row r="31766" spans="1:3" s="566" customFormat="1"/>
    <row r="31767" spans="1:3" s="566" customFormat="1"/>
    <row r="31768" spans="1:3" s="566" customFormat="1"/>
    <row r="31769" spans="1:3" s="566" customFormat="1"/>
    <row r="31770" spans="1:3" s="566" customFormat="1"/>
    <row r="31771" spans="1:3" s="566" customFormat="1"/>
    <row r="31772" spans="1:3" s="566" customFormat="1"/>
    <row r="31773" spans="1:3" s="566" customFormat="1"/>
    <row r="31774" spans="1:3" s="566" customFormat="1"/>
    <row r="31775" spans="1:3" s="566" customFormat="1"/>
    <row r="31776" spans="1:3" s="566" customFormat="1"/>
    <row r="31777" spans="1:3" s="566" customFormat="1"/>
    <row r="31778" spans="1:3" s="566" customFormat="1"/>
    <row r="31779" spans="1:3" s="566" customFormat="1"/>
    <row r="31780" spans="1:3" s="566" customFormat="1"/>
    <row r="31781" spans="1:3" s="566" customFormat="1"/>
    <row r="31782" spans="1:3" s="566" customFormat="1"/>
    <row r="31783" spans="1:3" s="566" customFormat="1"/>
    <row r="31784" spans="1:3" s="566" customFormat="1"/>
    <row r="31785" spans="1:3" s="566" customFormat="1"/>
    <row r="31786" spans="1:3" s="566" customFormat="1"/>
    <row r="31787" spans="1:3" s="566" customFormat="1"/>
    <row r="31788" spans="1:3" s="566" customFormat="1"/>
    <row r="31789" spans="1:3" s="566" customFormat="1"/>
    <row r="31790" spans="1:3" s="566" customFormat="1"/>
    <row r="31791" spans="1:3" s="566" customFormat="1"/>
    <row r="31792" spans="1:3" s="566" customFormat="1"/>
    <row r="31793" spans="1:3" s="566" customFormat="1"/>
    <row r="31794" spans="1:3" s="566" customFormat="1"/>
    <row r="31795" spans="1:3" s="566" customFormat="1"/>
    <row r="31796" spans="1:3" s="566" customFormat="1"/>
    <row r="31797" spans="1:3" s="566" customFormat="1"/>
    <row r="31798" spans="1:3" s="566" customFormat="1"/>
    <row r="31799" spans="1:3" s="566" customFormat="1"/>
    <row r="31800" spans="1:3" s="566" customFormat="1"/>
    <row r="31801" spans="1:3" s="566" customFormat="1"/>
    <row r="31802" spans="1:3" s="566" customFormat="1"/>
    <row r="31803" spans="1:3" s="566" customFormat="1"/>
    <row r="31804" spans="1:3" s="566" customFormat="1"/>
    <row r="31805" spans="1:3" s="566" customFormat="1"/>
    <row r="31806" spans="1:3" s="566" customFormat="1"/>
    <row r="31807" spans="1:3" s="566" customFormat="1"/>
    <row r="31808" spans="1:3" s="566" customFormat="1"/>
    <row r="31809" spans="1:3" s="566" customFormat="1"/>
    <row r="31810" spans="1:3" s="566" customFormat="1"/>
    <row r="31811" spans="1:3" s="566" customFormat="1"/>
    <row r="31812" spans="1:3" s="566" customFormat="1"/>
    <row r="31813" spans="1:3" s="566" customFormat="1"/>
    <row r="31814" spans="1:3" s="566" customFormat="1"/>
    <row r="31815" spans="1:3" s="566" customFormat="1"/>
    <row r="31816" spans="1:3" s="566" customFormat="1"/>
    <row r="31817" spans="1:3" s="566" customFormat="1"/>
    <row r="31818" spans="1:3" s="566" customFormat="1"/>
    <row r="31819" spans="1:3" s="566" customFormat="1"/>
    <row r="31820" spans="1:3" s="566" customFormat="1"/>
    <row r="31821" spans="1:3" s="566" customFormat="1"/>
    <row r="31822" spans="1:3" s="566" customFormat="1"/>
    <row r="31823" spans="1:3" s="566" customFormat="1"/>
    <row r="31824" spans="1:3" s="566" customFormat="1"/>
    <row r="31825" spans="1:3" s="566" customFormat="1"/>
    <row r="31826" spans="1:3" s="566" customFormat="1"/>
    <row r="31827" spans="1:3" s="566" customFormat="1"/>
    <row r="31828" spans="1:3" s="566" customFormat="1"/>
    <row r="31829" spans="1:3" s="566" customFormat="1"/>
    <row r="31830" spans="1:3" s="566" customFormat="1"/>
    <row r="31831" spans="1:3" s="566" customFormat="1"/>
    <row r="31832" spans="1:3" s="566" customFormat="1"/>
    <row r="31833" spans="1:3" s="566" customFormat="1"/>
    <row r="31834" spans="1:3" s="566" customFormat="1"/>
    <row r="31835" spans="1:3" s="566" customFormat="1"/>
    <row r="31836" spans="1:3" s="566" customFormat="1"/>
    <row r="31837" spans="1:3" s="566" customFormat="1"/>
    <row r="31838" spans="1:3" s="566" customFormat="1"/>
    <row r="31839" spans="1:3" s="566" customFormat="1"/>
    <row r="31840" spans="1:3" s="566" customFormat="1"/>
    <row r="31841" spans="1:3" s="566" customFormat="1"/>
    <row r="31842" spans="1:3" s="566" customFormat="1"/>
    <row r="31843" spans="1:3" s="566" customFormat="1"/>
    <row r="31844" spans="1:3" s="566" customFormat="1"/>
    <row r="31845" spans="1:3" s="566" customFormat="1"/>
    <row r="31846" spans="1:3" s="566" customFormat="1"/>
    <row r="31847" spans="1:3" s="566" customFormat="1"/>
    <row r="31848" spans="1:3" s="566" customFormat="1"/>
    <row r="31849" spans="1:3" s="566" customFormat="1"/>
    <row r="31850" spans="1:3" s="566" customFormat="1"/>
    <row r="31851" spans="1:3" s="566" customFormat="1"/>
    <row r="31852" spans="1:3" s="566" customFormat="1"/>
    <row r="31853" spans="1:3" s="566" customFormat="1"/>
    <row r="31854" spans="1:3" s="566" customFormat="1"/>
    <row r="31855" spans="1:3" s="566" customFormat="1"/>
    <row r="31856" spans="1:3" s="566" customFormat="1"/>
    <row r="31857" spans="1:3" s="566" customFormat="1"/>
    <row r="31858" spans="1:3" s="566" customFormat="1"/>
    <row r="31859" spans="1:3" s="566" customFormat="1"/>
    <row r="31860" spans="1:3" s="566" customFormat="1"/>
    <row r="31861" spans="1:3" s="566" customFormat="1"/>
    <row r="31862" spans="1:3" s="566" customFormat="1"/>
    <row r="31863" spans="1:3" s="566" customFormat="1"/>
    <row r="31864" spans="1:3" s="566" customFormat="1"/>
    <row r="31865" spans="1:3" s="566" customFormat="1"/>
    <row r="31866" spans="1:3" s="566" customFormat="1"/>
    <row r="31867" spans="1:3" s="566" customFormat="1"/>
    <row r="31868" spans="1:3" s="566" customFormat="1"/>
    <row r="31869" spans="1:3" s="566" customFormat="1"/>
    <row r="31870" spans="1:3" s="566" customFormat="1"/>
    <row r="31871" spans="1:3" s="566" customFormat="1"/>
    <row r="31872" spans="1:3" s="566" customFormat="1"/>
    <row r="31873" spans="1:3" s="566" customFormat="1"/>
    <row r="31874" spans="1:3" s="566" customFormat="1"/>
    <row r="31875" spans="1:3" s="566" customFormat="1"/>
    <row r="31876" spans="1:3" s="566" customFormat="1"/>
    <row r="31877" spans="1:3" s="566" customFormat="1"/>
    <row r="31878" spans="1:3" s="566" customFormat="1"/>
    <row r="31879" spans="1:3" s="566" customFormat="1"/>
    <row r="31880" spans="1:3" s="566" customFormat="1"/>
    <row r="31881" spans="1:3" s="566" customFormat="1"/>
    <row r="31882" spans="1:3" s="566" customFormat="1"/>
    <row r="31883" spans="1:3" s="566" customFormat="1"/>
    <row r="31884" spans="1:3" s="566" customFormat="1"/>
    <row r="31885" spans="1:3" s="566" customFormat="1"/>
    <row r="31886" spans="1:3" s="566" customFormat="1"/>
    <row r="31887" spans="1:3" s="566" customFormat="1"/>
    <row r="31888" spans="1:3" s="566" customFormat="1"/>
    <row r="31889" spans="1:3" s="566" customFormat="1"/>
    <row r="31890" spans="1:3" s="566" customFormat="1"/>
    <row r="31891" spans="1:3" s="566" customFormat="1"/>
    <row r="31892" spans="1:3" s="566" customFormat="1"/>
    <row r="31893" spans="1:3" s="566" customFormat="1"/>
    <row r="31894" spans="1:3" s="566" customFormat="1"/>
    <row r="31895" spans="1:3" s="566" customFormat="1"/>
    <row r="31896" spans="1:3" s="566" customFormat="1"/>
    <row r="31897" spans="1:3" s="566" customFormat="1"/>
    <row r="31898" spans="1:3" s="566" customFormat="1"/>
    <row r="31899" spans="1:3" s="566" customFormat="1"/>
    <row r="31900" spans="1:3" s="566" customFormat="1"/>
    <row r="31901" spans="1:3" s="566" customFormat="1"/>
    <row r="31902" spans="1:3" s="566" customFormat="1"/>
    <row r="31903" spans="1:3" s="566" customFormat="1"/>
    <row r="31904" spans="1:3" s="566" customFormat="1"/>
    <row r="31905" spans="1:3" s="566" customFormat="1"/>
    <row r="31906" spans="1:3" s="566" customFormat="1"/>
    <row r="31907" spans="1:3" s="566" customFormat="1"/>
    <row r="31908" spans="1:3" s="566" customFormat="1"/>
    <row r="31909" spans="1:3" s="566" customFormat="1"/>
    <row r="31910" spans="1:3" s="566" customFormat="1"/>
    <row r="31911" spans="1:3" s="566" customFormat="1"/>
    <row r="31912" spans="1:3" s="566" customFormat="1"/>
    <row r="31913" spans="1:3" s="566" customFormat="1"/>
    <row r="31914" spans="1:3" s="566" customFormat="1"/>
    <row r="31915" spans="1:3" s="566" customFormat="1"/>
    <row r="31916" spans="1:3" s="566" customFormat="1"/>
    <row r="31917" spans="1:3" s="566" customFormat="1"/>
    <row r="31918" spans="1:3" s="566" customFormat="1"/>
    <row r="31919" spans="1:3" s="566" customFormat="1"/>
    <row r="31920" spans="1:3" s="566" customFormat="1"/>
    <row r="31921" spans="1:3" s="566" customFormat="1"/>
    <row r="31922" spans="1:3" s="566" customFormat="1"/>
    <row r="31923" spans="1:3" s="566" customFormat="1"/>
    <row r="31924" spans="1:3" s="566" customFormat="1"/>
    <row r="31925" spans="1:3" s="566" customFormat="1"/>
    <row r="31926" spans="1:3" s="566" customFormat="1"/>
    <row r="31927" spans="1:3" s="566" customFormat="1"/>
    <row r="31928" spans="1:3" s="566" customFormat="1"/>
    <row r="31929" spans="1:3" s="566" customFormat="1"/>
    <row r="31930" spans="1:3" s="566" customFormat="1"/>
    <row r="31931" spans="1:3" s="566" customFormat="1"/>
    <row r="31932" spans="1:3" s="566" customFormat="1"/>
    <row r="31933" spans="1:3" s="566" customFormat="1"/>
    <row r="31934" spans="1:3" s="566" customFormat="1"/>
    <row r="31935" spans="1:3" s="566" customFormat="1"/>
    <row r="31936" spans="1:3" s="566" customFormat="1"/>
    <row r="31937" spans="1:3" s="566" customFormat="1"/>
    <row r="31938" spans="1:3" s="566" customFormat="1"/>
    <row r="31939" spans="1:3" s="566" customFormat="1"/>
    <row r="31940" spans="1:3" s="566" customFormat="1"/>
    <row r="31941" spans="1:3" s="566" customFormat="1"/>
    <row r="31942" spans="1:3" s="566" customFormat="1"/>
    <row r="31943" spans="1:3" s="566" customFormat="1"/>
    <row r="31944" spans="1:3" s="566" customFormat="1"/>
    <row r="31945" spans="1:3" s="566" customFormat="1"/>
    <row r="31946" spans="1:3" s="566" customFormat="1"/>
    <row r="31947" spans="1:3" s="566" customFormat="1"/>
    <row r="31948" spans="1:3" s="566" customFormat="1"/>
    <row r="31949" spans="1:3" s="566" customFormat="1"/>
    <row r="31950" spans="1:3" s="566" customFormat="1"/>
    <row r="31951" spans="1:3" s="566" customFormat="1"/>
    <row r="31952" spans="1:3" s="566" customFormat="1"/>
    <row r="31953" spans="1:3" s="566" customFormat="1"/>
    <row r="31954" spans="1:3" s="566" customFormat="1"/>
    <row r="31955" spans="1:3" s="566" customFormat="1"/>
    <row r="31956" spans="1:3" s="566" customFormat="1"/>
    <row r="31957" spans="1:3" s="566" customFormat="1"/>
    <row r="31958" spans="1:3" s="566" customFormat="1"/>
    <row r="31959" spans="1:3" s="566" customFormat="1"/>
    <row r="31960" spans="1:3" s="566" customFormat="1"/>
    <row r="31961" spans="1:3" s="566" customFormat="1"/>
    <row r="31962" spans="1:3" s="566" customFormat="1"/>
    <row r="31963" spans="1:3" s="566" customFormat="1"/>
    <row r="31964" spans="1:3" s="566" customFormat="1"/>
    <row r="31965" spans="1:3" s="566" customFormat="1"/>
    <row r="31966" spans="1:3" s="566" customFormat="1"/>
    <row r="31967" spans="1:3" s="566" customFormat="1"/>
    <row r="31968" spans="1:3" s="566" customFormat="1"/>
    <row r="31969" spans="1:3" s="566" customFormat="1"/>
    <row r="31970" spans="1:3" s="566" customFormat="1"/>
    <row r="31971" spans="1:3" s="566" customFormat="1"/>
    <row r="31972" spans="1:3" s="566" customFormat="1"/>
    <row r="31973" spans="1:3" s="566" customFormat="1"/>
    <row r="31974" spans="1:3" s="566" customFormat="1"/>
    <row r="31975" spans="1:3" s="566" customFormat="1"/>
    <row r="31976" spans="1:3" s="566" customFormat="1"/>
    <row r="31977" spans="1:3" s="566" customFormat="1"/>
    <row r="31978" spans="1:3" s="566" customFormat="1"/>
    <row r="31979" spans="1:3" s="566" customFormat="1"/>
    <row r="31980" spans="1:3" s="566" customFormat="1"/>
    <row r="31981" spans="1:3" s="566" customFormat="1"/>
    <row r="31982" spans="1:3" s="566" customFormat="1"/>
    <row r="31983" spans="1:3" s="566" customFormat="1"/>
    <row r="31984" spans="1:3" s="566" customFormat="1"/>
    <row r="31985" spans="1:3" s="566" customFormat="1"/>
    <row r="31986" spans="1:3" s="566" customFormat="1"/>
    <row r="31987" spans="1:3" s="566" customFormat="1"/>
    <row r="31988" spans="1:3" s="566" customFormat="1"/>
    <row r="31989" spans="1:3" s="566" customFormat="1"/>
    <row r="31990" spans="1:3" s="566" customFormat="1"/>
    <row r="31991" spans="1:3" s="566" customFormat="1"/>
    <row r="31992" spans="1:3" s="566" customFormat="1"/>
    <row r="31993" spans="1:3" s="566" customFormat="1"/>
    <row r="31994" spans="1:3" s="566" customFormat="1"/>
    <row r="31995" spans="1:3" s="566" customFormat="1"/>
    <row r="31996" spans="1:3" s="566" customFormat="1"/>
    <row r="31997" spans="1:3" s="566" customFormat="1"/>
    <row r="31998" spans="1:3" s="566" customFormat="1"/>
    <row r="31999" spans="1:3" s="566" customFormat="1"/>
    <row r="32000" spans="1:3" s="566" customFormat="1"/>
    <row r="32001" spans="1:3" s="566" customFormat="1"/>
    <row r="32002" spans="1:3" s="566" customFormat="1"/>
    <row r="32003" spans="1:3" s="566" customFormat="1"/>
    <row r="32004" spans="1:3" s="566" customFormat="1"/>
    <row r="32005" spans="1:3" s="566" customFormat="1"/>
    <row r="32006" spans="1:3" s="566" customFormat="1"/>
    <row r="32007" spans="1:3" s="566" customFormat="1"/>
    <row r="32008" spans="1:3" s="566" customFormat="1"/>
    <row r="32009" spans="1:3" s="566" customFormat="1"/>
    <row r="32010" spans="1:3" s="566" customFormat="1"/>
    <row r="32011" spans="1:3" s="566" customFormat="1"/>
    <row r="32012" spans="1:3" s="566" customFormat="1"/>
    <row r="32013" spans="1:3" s="566" customFormat="1"/>
    <row r="32014" spans="1:3" s="566" customFormat="1"/>
    <row r="32015" spans="1:3" s="566" customFormat="1"/>
    <row r="32016" spans="1:3" s="566" customFormat="1"/>
    <row r="32017" spans="1:3" s="566" customFormat="1"/>
    <row r="32018" spans="1:3" s="566" customFormat="1"/>
    <row r="32019" spans="1:3" s="566" customFormat="1"/>
    <row r="32020" spans="1:3" s="566" customFormat="1"/>
    <row r="32021" spans="1:3" s="566" customFormat="1"/>
    <row r="32022" spans="1:3" s="566" customFormat="1"/>
    <row r="32023" spans="1:3" s="566" customFormat="1"/>
    <row r="32024" spans="1:3" s="566" customFormat="1"/>
    <row r="32025" spans="1:3" s="566" customFormat="1"/>
    <row r="32026" spans="1:3" s="566" customFormat="1"/>
    <row r="32027" spans="1:3" s="566" customFormat="1"/>
    <row r="32028" spans="1:3" s="566" customFormat="1"/>
    <row r="32029" spans="1:3" s="566" customFormat="1"/>
    <row r="32030" spans="1:3" s="566" customFormat="1"/>
    <row r="32031" spans="1:3" s="566" customFormat="1"/>
    <row r="32032" spans="1:3" s="566" customFormat="1"/>
    <row r="32033" spans="1:3" s="566" customFormat="1"/>
    <row r="32034" spans="1:3" s="566" customFormat="1"/>
    <row r="32035" spans="1:3" s="566" customFormat="1"/>
    <row r="32036" spans="1:3" s="566" customFormat="1"/>
    <row r="32037" spans="1:3" s="566" customFormat="1"/>
    <row r="32038" spans="1:3" s="566" customFormat="1"/>
    <row r="32039" spans="1:3" s="566" customFormat="1"/>
    <row r="32040" spans="1:3" s="566" customFormat="1"/>
    <row r="32041" spans="1:3" s="566" customFormat="1"/>
    <row r="32042" spans="1:3" s="566" customFormat="1"/>
    <row r="32043" spans="1:3" s="566" customFormat="1"/>
    <row r="32044" spans="1:3" s="566" customFormat="1"/>
    <row r="32045" spans="1:3" s="566" customFormat="1"/>
    <row r="32046" spans="1:3" s="566" customFormat="1"/>
    <row r="32047" spans="1:3" s="566" customFormat="1"/>
    <row r="32048" spans="1:3" s="566" customFormat="1"/>
    <row r="32049" spans="1:3" s="566" customFormat="1"/>
    <row r="32050" spans="1:3" s="566" customFormat="1"/>
    <row r="32051" spans="1:3" s="566" customFormat="1"/>
    <row r="32052" spans="1:3" s="566" customFormat="1"/>
    <row r="32053" spans="1:3" s="566" customFormat="1"/>
    <row r="32054" spans="1:3" s="566" customFormat="1"/>
    <row r="32055" spans="1:3" s="566" customFormat="1"/>
    <row r="32056" spans="1:3" s="566" customFormat="1"/>
    <row r="32057" spans="1:3" s="566" customFormat="1"/>
    <row r="32058" spans="1:3" s="566" customFormat="1"/>
    <row r="32059" spans="1:3" s="566" customFormat="1"/>
    <row r="32060" spans="1:3" s="566" customFormat="1"/>
    <row r="32061" spans="1:3" s="566" customFormat="1"/>
    <row r="32062" spans="1:3" s="566" customFormat="1"/>
    <row r="32063" spans="1:3" s="566" customFormat="1"/>
    <row r="32064" spans="1:3" s="566" customFormat="1"/>
    <row r="32065" spans="1:3" s="566" customFormat="1"/>
    <row r="32066" spans="1:3" s="566" customFormat="1"/>
    <row r="32067" spans="1:3" s="566" customFormat="1"/>
    <row r="32068" spans="1:3" s="566" customFormat="1"/>
    <row r="32069" spans="1:3" s="566" customFormat="1"/>
    <row r="32070" spans="1:3" s="566" customFormat="1"/>
    <row r="32071" spans="1:3" s="566" customFormat="1"/>
    <row r="32072" spans="1:3" s="566" customFormat="1"/>
    <row r="32073" spans="1:3" s="566" customFormat="1"/>
    <row r="32074" spans="1:3" s="566" customFormat="1"/>
    <row r="32075" spans="1:3" s="566" customFormat="1"/>
    <row r="32076" spans="1:3" s="566" customFormat="1"/>
    <row r="32077" spans="1:3" s="566" customFormat="1"/>
    <row r="32078" spans="1:3" s="566" customFormat="1"/>
    <row r="32079" spans="1:3" s="566" customFormat="1"/>
    <row r="32080" spans="1:3" s="566" customFormat="1"/>
    <row r="32081" spans="1:3" s="566" customFormat="1"/>
    <row r="32082" spans="1:3" s="566" customFormat="1"/>
    <row r="32083" spans="1:3" s="566" customFormat="1"/>
    <row r="32084" spans="1:3" s="566" customFormat="1"/>
    <row r="32085" spans="1:3" s="566" customFormat="1"/>
    <row r="32086" spans="1:3" s="566" customFormat="1"/>
    <row r="32087" spans="1:3" s="566" customFormat="1"/>
    <row r="32088" spans="1:3" s="566" customFormat="1"/>
    <row r="32089" spans="1:3" s="566" customFormat="1"/>
    <row r="32090" spans="1:3" s="566" customFormat="1"/>
    <row r="32091" spans="1:3" s="566" customFormat="1"/>
    <row r="32092" spans="1:3" s="566" customFormat="1"/>
    <row r="32093" spans="1:3" s="566" customFormat="1"/>
    <row r="32094" spans="1:3" s="566" customFormat="1"/>
    <row r="32095" spans="1:3" s="566" customFormat="1"/>
    <row r="32096" spans="1:3" s="566" customFormat="1"/>
    <row r="32097" spans="1:3" s="566" customFormat="1"/>
    <row r="32098" spans="1:3" s="566" customFormat="1"/>
    <row r="32099" spans="1:3" s="566" customFormat="1"/>
    <row r="32100" spans="1:3" s="566" customFormat="1"/>
    <row r="32101" spans="1:3" s="566" customFormat="1"/>
    <row r="32102" spans="1:3" s="566" customFormat="1"/>
    <row r="32103" spans="1:3" s="566" customFormat="1"/>
    <row r="32104" spans="1:3" s="566" customFormat="1"/>
    <row r="32105" spans="1:3" s="566" customFormat="1"/>
    <row r="32106" spans="1:3" s="566" customFormat="1"/>
    <row r="32107" spans="1:3" s="566" customFormat="1"/>
    <row r="32108" spans="1:3" s="566" customFormat="1"/>
    <row r="32109" spans="1:3" s="566" customFormat="1"/>
    <row r="32110" spans="1:3" s="566" customFormat="1"/>
    <row r="32111" spans="1:3" s="566" customFormat="1"/>
    <row r="32112" spans="1:3" s="566" customFormat="1"/>
    <row r="32113" spans="1:3" s="566" customFormat="1"/>
    <row r="32114" spans="1:3" s="566" customFormat="1"/>
    <row r="32115" spans="1:3" s="566" customFormat="1"/>
    <row r="32116" spans="1:3" s="566" customFormat="1"/>
    <row r="32117" spans="1:3" s="566" customFormat="1"/>
    <row r="32118" spans="1:3" s="566" customFormat="1"/>
    <row r="32119" spans="1:3" s="566" customFormat="1"/>
    <row r="32120" spans="1:3" s="566" customFormat="1"/>
    <row r="32121" spans="1:3" s="566" customFormat="1"/>
    <row r="32122" spans="1:3" s="566" customFormat="1"/>
    <row r="32123" spans="1:3" s="566" customFormat="1"/>
    <row r="32124" spans="1:3" s="566" customFormat="1"/>
    <row r="32125" spans="1:3" s="566" customFormat="1"/>
    <row r="32126" spans="1:3" s="566" customFormat="1"/>
    <row r="32127" spans="1:3" s="566" customFormat="1"/>
    <row r="32128" spans="1:3" s="566" customFormat="1"/>
    <row r="32129" spans="1:3" s="566" customFormat="1"/>
    <row r="32130" spans="1:3" s="566" customFormat="1"/>
    <row r="32131" spans="1:3" s="566" customFormat="1"/>
    <row r="32132" spans="1:3" s="566" customFormat="1"/>
    <row r="32133" spans="1:3" s="566" customFormat="1"/>
    <row r="32134" spans="1:3" s="566" customFormat="1"/>
    <row r="32135" spans="1:3" s="566" customFormat="1"/>
    <row r="32136" spans="1:3" s="566" customFormat="1"/>
    <row r="32137" spans="1:3" s="566" customFormat="1"/>
    <row r="32138" spans="1:3" s="566" customFormat="1"/>
    <row r="32139" spans="1:3" s="566" customFormat="1"/>
    <row r="32140" spans="1:3" s="566" customFormat="1"/>
    <row r="32141" spans="1:3" s="566" customFormat="1"/>
    <row r="32142" spans="1:3" s="566" customFormat="1"/>
    <row r="32143" spans="1:3" s="566" customFormat="1"/>
    <row r="32144" spans="1:3" s="566" customFormat="1"/>
    <row r="32145" spans="1:3" s="566" customFormat="1"/>
    <row r="32146" spans="1:3" s="566" customFormat="1"/>
    <row r="32147" spans="1:3" s="566" customFormat="1"/>
    <row r="32148" spans="1:3" s="566" customFormat="1"/>
    <row r="32149" spans="1:3" s="566" customFormat="1"/>
    <row r="32150" spans="1:3" s="566" customFormat="1"/>
    <row r="32151" spans="1:3" s="566" customFormat="1"/>
    <row r="32152" spans="1:3" s="566" customFormat="1"/>
    <row r="32153" spans="1:3" s="566" customFormat="1"/>
    <row r="32154" spans="1:3" s="566" customFormat="1"/>
    <row r="32155" spans="1:3" s="566" customFormat="1"/>
    <row r="32156" spans="1:3" s="566" customFormat="1"/>
    <row r="32157" spans="1:3" s="566" customFormat="1"/>
    <row r="32158" spans="1:3" s="566" customFormat="1"/>
    <row r="32159" spans="1:3" s="566" customFormat="1"/>
    <row r="32160" spans="1:3" s="566" customFormat="1"/>
    <row r="32161" spans="1:3" s="566" customFormat="1"/>
    <row r="32162" spans="1:3" s="566" customFormat="1"/>
    <row r="32163" spans="1:3" s="566" customFormat="1"/>
    <row r="32164" spans="1:3" s="566" customFormat="1"/>
    <row r="32165" spans="1:3" s="566" customFormat="1"/>
    <row r="32166" spans="1:3" s="566" customFormat="1"/>
    <row r="32167" spans="1:3" s="566" customFormat="1"/>
    <row r="32168" spans="1:3" s="566" customFormat="1"/>
    <row r="32169" spans="1:3" s="566" customFormat="1"/>
    <row r="32170" spans="1:3" s="566" customFormat="1"/>
    <row r="32171" spans="1:3" s="566" customFormat="1"/>
    <row r="32172" spans="1:3" s="566" customFormat="1"/>
    <row r="32173" spans="1:3" s="566" customFormat="1"/>
    <row r="32174" spans="1:3" s="566" customFormat="1"/>
    <row r="32175" spans="1:3" s="566" customFormat="1"/>
    <row r="32176" spans="1:3" s="566" customFormat="1"/>
    <row r="32177" spans="1:3" s="566" customFormat="1"/>
    <row r="32178" spans="1:3" s="566" customFormat="1"/>
    <row r="32179" spans="1:3" s="566" customFormat="1"/>
    <row r="32180" spans="1:3" s="566" customFormat="1"/>
    <row r="32181" spans="1:3" s="566" customFormat="1"/>
    <row r="32182" spans="1:3" s="566" customFormat="1"/>
    <row r="32183" spans="1:3" s="566" customFormat="1"/>
    <row r="32184" spans="1:3" s="566" customFormat="1"/>
    <row r="32185" spans="1:3" s="566" customFormat="1"/>
    <row r="32186" spans="1:3" s="566" customFormat="1"/>
    <row r="32187" spans="1:3" s="566" customFormat="1"/>
    <row r="32188" spans="1:3" s="566" customFormat="1"/>
    <row r="32189" spans="1:3" s="566" customFormat="1"/>
    <row r="32190" spans="1:3" s="566" customFormat="1"/>
    <row r="32191" spans="1:3" s="566" customFormat="1"/>
    <row r="32192" spans="1:3" s="566" customFormat="1"/>
    <row r="32193" spans="1:3" s="566" customFormat="1"/>
    <row r="32194" spans="1:3" s="566" customFormat="1"/>
    <row r="32195" spans="1:3" s="566" customFormat="1"/>
    <row r="32196" spans="1:3" s="566" customFormat="1"/>
    <row r="32197" spans="1:3" s="566" customFormat="1"/>
    <row r="32198" spans="1:3" s="566" customFormat="1"/>
    <row r="32199" spans="1:3" s="566" customFormat="1"/>
    <row r="32200" spans="1:3" s="566" customFormat="1"/>
    <row r="32201" spans="1:3" s="566" customFormat="1"/>
    <row r="32202" spans="1:3" s="566" customFormat="1"/>
    <row r="32203" spans="1:3" s="566" customFormat="1"/>
    <row r="32204" spans="1:3" s="566" customFormat="1"/>
    <row r="32205" spans="1:3" s="566" customFormat="1"/>
    <row r="32206" spans="1:3" s="566" customFormat="1"/>
    <row r="32207" spans="1:3" s="566" customFormat="1"/>
    <row r="32208" spans="1:3" s="566" customFormat="1"/>
    <row r="32209" spans="1:3" s="566" customFormat="1"/>
    <row r="32210" spans="1:3" s="566" customFormat="1"/>
    <row r="32211" spans="1:3" s="566" customFormat="1"/>
    <row r="32212" spans="1:3" s="566" customFormat="1"/>
    <row r="32213" spans="1:3" s="566" customFormat="1"/>
    <row r="32214" spans="1:3" s="566" customFormat="1"/>
    <row r="32215" spans="1:3" s="566" customFormat="1"/>
    <row r="32216" spans="1:3" s="566" customFormat="1"/>
    <row r="32217" spans="1:3" s="566" customFormat="1"/>
    <row r="32218" spans="1:3" s="566" customFormat="1"/>
    <row r="32219" spans="1:3" s="566" customFormat="1"/>
    <row r="32220" spans="1:3" s="566" customFormat="1"/>
    <row r="32221" spans="1:3" s="566" customFormat="1"/>
    <row r="32222" spans="1:3" s="566" customFormat="1"/>
    <row r="32223" spans="1:3" s="566" customFormat="1"/>
    <row r="32224" spans="1:3" s="566" customFormat="1"/>
    <row r="32225" spans="1:3" s="566" customFormat="1"/>
    <row r="32226" spans="1:3" s="566" customFormat="1"/>
    <row r="32227" spans="1:3" s="566" customFormat="1"/>
    <row r="32228" spans="1:3" s="566" customFormat="1"/>
    <row r="32229" spans="1:3" s="566" customFormat="1"/>
    <row r="32230" spans="1:3" s="566" customFormat="1"/>
    <row r="32231" spans="1:3" s="566" customFormat="1"/>
    <row r="32232" spans="1:3" s="566" customFormat="1"/>
    <row r="32233" spans="1:3" s="566" customFormat="1"/>
    <row r="32234" spans="1:3" s="566" customFormat="1"/>
    <row r="32235" spans="1:3" s="566" customFormat="1"/>
    <row r="32236" spans="1:3" s="566" customFormat="1"/>
    <row r="32237" spans="1:3" s="566" customFormat="1"/>
    <row r="32238" spans="1:3" s="566" customFormat="1"/>
    <row r="32239" spans="1:3" s="566" customFormat="1"/>
    <row r="32240" spans="1:3" s="566" customFormat="1"/>
    <row r="32241" spans="1:3" s="566" customFormat="1"/>
    <row r="32242" spans="1:3" s="566" customFormat="1"/>
    <row r="32243" spans="1:3" s="566" customFormat="1"/>
    <row r="32244" spans="1:3" s="566" customFormat="1"/>
    <row r="32245" spans="1:3" s="566" customFormat="1"/>
    <row r="32246" spans="1:3" s="566" customFormat="1"/>
    <row r="32247" spans="1:3" s="566" customFormat="1"/>
    <row r="32248" spans="1:3" s="566" customFormat="1"/>
    <row r="32249" spans="1:3" s="566" customFormat="1"/>
    <row r="32250" spans="1:3" s="566" customFormat="1"/>
    <row r="32251" spans="1:3" s="566" customFormat="1"/>
    <row r="32252" spans="1:3" s="566" customFormat="1"/>
    <row r="32253" spans="1:3" s="566" customFormat="1"/>
    <row r="32254" spans="1:3" s="566" customFormat="1"/>
    <row r="32255" spans="1:3" s="566" customFormat="1"/>
    <row r="32256" spans="1:3" s="566" customFormat="1"/>
    <row r="32257" spans="1:3" s="566" customFormat="1"/>
    <row r="32258" spans="1:3" s="566" customFormat="1"/>
    <row r="32259" spans="1:3" s="566" customFormat="1"/>
    <row r="32260" spans="1:3" s="566" customFormat="1"/>
    <row r="32261" spans="1:3" s="566" customFormat="1"/>
    <row r="32262" spans="1:3" s="566" customFormat="1"/>
    <row r="32263" spans="1:3" s="566" customFormat="1"/>
    <row r="32264" spans="1:3" s="566" customFormat="1"/>
    <row r="32265" spans="1:3" s="566" customFormat="1"/>
    <row r="32266" spans="1:3" s="566" customFormat="1"/>
    <row r="32267" spans="1:3" s="566" customFormat="1"/>
    <row r="32268" spans="1:3" s="566" customFormat="1"/>
    <row r="32269" spans="1:3" s="566" customFormat="1"/>
    <row r="32270" spans="1:3" s="566" customFormat="1"/>
    <row r="32271" spans="1:3" s="566" customFormat="1"/>
    <row r="32272" spans="1:3" s="566" customFormat="1"/>
    <row r="32273" spans="1:3" s="566" customFormat="1"/>
    <row r="32274" spans="1:3" s="566" customFormat="1"/>
    <row r="32275" spans="1:3" s="566" customFormat="1"/>
    <row r="32276" spans="1:3" s="566" customFormat="1"/>
    <row r="32277" spans="1:3" s="566" customFormat="1"/>
    <row r="32278" spans="1:3" s="566" customFormat="1"/>
    <row r="32279" spans="1:3" s="566" customFormat="1"/>
    <row r="32280" spans="1:3" s="566" customFormat="1"/>
    <row r="32281" spans="1:3" s="566" customFormat="1"/>
    <row r="32282" spans="1:3" s="566" customFormat="1"/>
    <row r="32283" spans="1:3" s="566" customFormat="1"/>
    <row r="32284" spans="1:3" s="566" customFormat="1"/>
    <row r="32285" spans="1:3" s="566" customFormat="1"/>
    <row r="32286" spans="1:3" s="566" customFormat="1"/>
    <row r="32287" spans="1:3" s="566" customFormat="1"/>
    <row r="32288" spans="1:3" s="566" customFormat="1"/>
    <row r="32289" spans="1:3" s="566" customFormat="1"/>
    <row r="32290" spans="1:3" s="566" customFormat="1"/>
    <row r="32291" spans="1:3" s="566" customFormat="1"/>
    <row r="32292" spans="1:3" s="566" customFormat="1"/>
    <row r="32293" spans="1:3" s="566" customFormat="1"/>
    <row r="32294" spans="1:3" s="566" customFormat="1"/>
    <row r="32295" spans="1:3" s="566" customFormat="1"/>
    <row r="32296" spans="1:3" s="566" customFormat="1"/>
    <row r="32297" spans="1:3" s="566" customFormat="1"/>
    <row r="32298" spans="1:3" s="566" customFormat="1"/>
    <row r="32299" spans="1:3" s="566" customFormat="1"/>
    <row r="32300" spans="1:3" s="566" customFormat="1"/>
    <row r="32301" spans="1:3" s="566" customFormat="1"/>
    <row r="32302" spans="1:3" s="566" customFormat="1"/>
    <row r="32303" spans="1:3" s="566" customFormat="1"/>
    <row r="32304" spans="1:3" s="566" customFormat="1"/>
    <row r="32305" spans="1:3" s="566" customFormat="1"/>
    <row r="32306" spans="1:3" s="566" customFormat="1"/>
    <row r="32307" spans="1:3" s="566" customFormat="1"/>
    <row r="32308" spans="1:3" s="566" customFormat="1"/>
    <row r="32309" spans="1:3" s="566" customFormat="1"/>
    <row r="32310" spans="1:3" s="566" customFormat="1"/>
    <row r="32311" spans="1:3" s="566" customFormat="1"/>
    <row r="32312" spans="1:3" s="566" customFormat="1"/>
    <row r="32313" spans="1:3" s="566" customFormat="1"/>
    <row r="32314" spans="1:3" s="566" customFormat="1"/>
    <row r="32315" spans="1:3" s="566" customFormat="1"/>
    <row r="32316" spans="1:3" s="566" customFormat="1"/>
    <row r="32317" spans="1:3" s="566" customFormat="1"/>
    <row r="32318" spans="1:3" s="566" customFormat="1"/>
    <row r="32319" spans="1:3" s="566" customFormat="1"/>
    <row r="32320" spans="1:3" s="566" customFormat="1"/>
    <row r="32321" spans="1:3" s="566" customFormat="1"/>
    <row r="32322" spans="1:3" s="566" customFormat="1"/>
    <row r="32323" spans="1:3" s="566" customFormat="1"/>
    <row r="32324" spans="1:3" s="566" customFormat="1"/>
    <row r="32325" spans="1:3" s="566" customFormat="1"/>
    <row r="32326" spans="1:3" s="566" customFormat="1"/>
    <row r="32327" spans="1:3" s="566" customFormat="1"/>
    <row r="32328" spans="1:3" s="566" customFormat="1"/>
    <row r="32329" spans="1:3" s="566" customFormat="1"/>
    <row r="32330" spans="1:3" s="566" customFormat="1"/>
    <row r="32331" spans="1:3" s="566" customFormat="1"/>
    <row r="32332" spans="1:3" s="566" customFormat="1"/>
    <row r="32333" spans="1:3" s="566" customFormat="1"/>
    <row r="32334" spans="1:3" s="566" customFormat="1"/>
    <row r="32335" spans="1:3" s="566" customFormat="1"/>
    <row r="32336" spans="1:3" s="566" customFormat="1"/>
    <row r="32337" spans="1:3" s="566" customFormat="1"/>
    <row r="32338" spans="1:3" s="566" customFormat="1"/>
    <row r="32339" spans="1:3" s="566" customFormat="1"/>
    <row r="32340" spans="1:3" s="566" customFormat="1"/>
    <row r="32341" spans="1:3" s="566" customFormat="1"/>
    <row r="32342" spans="1:3" s="566" customFormat="1"/>
    <row r="32343" spans="1:3" s="566" customFormat="1"/>
    <row r="32344" spans="1:3" s="566" customFormat="1"/>
    <row r="32345" spans="1:3" s="566" customFormat="1"/>
    <row r="32346" spans="1:3" s="566" customFormat="1"/>
    <row r="32347" spans="1:3" s="566" customFormat="1"/>
    <row r="32348" spans="1:3" s="566" customFormat="1"/>
    <row r="32349" spans="1:3" s="566" customFormat="1"/>
    <row r="32350" spans="1:3" s="566" customFormat="1"/>
    <row r="32351" spans="1:3" s="566" customFormat="1"/>
    <row r="32352" spans="1:3" s="566" customFormat="1"/>
    <row r="32353" spans="1:3" s="566" customFormat="1"/>
    <row r="32354" spans="1:3" s="566" customFormat="1"/>
    <row r="32355" spans="1:3" s="566" customFormat="1"/>
    <row r="32356" spans="1:3" s="566" customFormat="1"/>
    <row r="32357" spans="1:3" s="566" customFormat="1"/>
    <row r="32358" spans="1:3" s="566" customFormat="1"/>
    <row r="32359" spans="1:3" s="566" customFormat="1"/>
    <row r="32360" spans="1:3" s="566" customFormat="1"/>
    <row r="32361" spans="1:3" s="566" customFormat="1"/>
    <row r="32362" spans="1:3" s="566" customFormat="1"/>
    <row r="32363" spans="1:3" s="566" customFormat="1"/>
    <row r="32364" spans="1:3" s="566" customFormat="1"/>
    <row r="32365" spans="1:3" s="566" customFormat="1"/>
    <row r="32366" spans="1:3" s="566" customFormat="1"/>
    <row r="32367" spans="1:3" s="566" customFormat="1"/>
    <row r="32368" spans="1:3" s="566" customFormat="1"/>
    <row r="32369" spans="1:3" s="566" customFormat="1"/>
    <row r="32370" spans="1:3" s="566" customFormat="1"/>
    <row r="32371" spans="1:3" s="566" customFormat="1"/>
    <row r="32372" spans="1:3" s="566" customFormat="1"/>
    <row r="32373" spans="1:3" s="566" customFormat="1"/>
    <row r="32374" spans="1:3" s="566" customFormat="1"/>
    <row r="32375" spans="1:3" s="566" customFormat="1"/>
    <row r="32376" spans="1:3" s="566" customFormat="1"/>
    <row r="32377" spans="1:3" s="566" customFormat="1"/>
    <row r="32378" spans="1:3" s="566" customFormat="1"/>
    <row r="32379" spans="1:3" s="566" customFormat="1"/>
    <row r="32380" spans="1:3" s="566" customFormat="1"/>
    <row r="32381" spans="1:3" s="566" customFormat="1"/>
    <row r="32382" spans="1:3" s="566" customFormat="1"/>
    <row r="32383" spans="1:3" s="566" customFormat="1"/>
    <row r="32384" spans="1:3" s="566" customFormat="1"/>
    <row r="32385" spans="1:3" s="566" customFormat="1"/>
    <row r="32386" spans="1:3" s="566" customFormat="1"/>
    <row r="32387" spans="1:3" s="566" customFormat="1"/>
    <row r="32388" spans="1:3" s="566" customFormat="1"/>
    <row r="32389" spans="1:3" s="566" customFormat="1"/>
    <row r="32390" spans="1:3" s="566" customFormat="1"/>
    <row r="32391" spans="1:3" s="566" customFormat="1"/>
    <row r="32392" spans="1:3" s="566" customFormat="1"/>
    <row r="32393" spans="1:3" s="566" customFormat="1"/>
    <row r="32394" spans="1:3" s="566" customFormat="1"/>
    <row r="32395" spans="1:3" s="566" customFormat="1"/>
    <row r="32396" spans="1:3" s="566" customFormat="1"/>
    <row r="32397" spans="1:3" s="566" customFormat="1"/>
    <row r="32398" spans="1:3" s="566" customFormat="1"/>
    <row r="32399" spans="1:3" s="566" customFormat="1"/>
    <row r="32400" spans="1:3" s="566" customFormat="1"/>
    <row r="32401" spans="1:3" s="566" customFormat="1"/>
    <row r="32402" spans="1:3" s="566" customFormat="1"/>
    <row r="32403" spans="1:3" s="566" customFormat="1"/>
    <row r="32404" spans="1:3" s="566" customFormat="1"/>
    <row r="32405" spans="1:3" s="566" customFormat="1"/>
    <row r="32406" spans="1:3" s="566" customFormat="1"/>
    <row r="32407" spans="1:3" s="566" customFormat="1"/>
    <row r="32408" spans="1:3" s="566" customFormat="1"/>
    <row r="32409" spans="1:3" s="566" customFormat="1"/>
    <row r="32410" spans="1:3" s="566" customFormat="1"/>
    <row r="32411" spans="1:3" s="566" customFormat="1"/>
    <row r="32412" spans="1:3" s="566" customFormat="1"/>
    <row r="32413" spans="1:3" s="566" customFormat="1"/>
    <row r="32414" spans="1:3" s="566" customFormat="1"/>
    <row r="32415" spans="1:3" s="566" customFormat="1"/>
    <row r="32416" spans="1:3" s="566" customFormat="1"/>
    <row r="32417" spans="1:3" s="566" customFormat="1"/>
    <row r="32418" spans="1:3" s="566" customFormat="1"/>
    <row r="32419" spans="1:3" s="566" customFormat="1"/>
    <row r="32420" spans="1:3" s="566" customFormat="1"/>
    <row r="32421" spans="1:3" s="566" customFormat="1"/>
    <row r="32422" spans="1:3" s="566" customFormat="1"/>
    <row r="32423" spans="1:3" s="566" customFormat="1"/>
    <row r="32424" spans="1:3" s="566" customFormat="1"/>
    <row r="32425" spans="1:3" s="566" customFormat="1"/>
    <row r="32426" spans="1:3" s="566" customFormat="1"/>
    <row r="32427" spans="1:3" s="566" customFormat="1"/>
    <row r="32428" spans="1:3" s="566" customFormat="1"/>
    <row r="32429" spans="1:3" s="566" customFormat="1"/>
    <row r="32430" spans="1:3" s="566" customFormat="1"/>
    <row r="32431" spans="1:3" s="566" customFormat="1"/>
    <row r="32432" spans="1:3" s="566" customFormat="1"/>
    <row r="32433" spans="1:3" s="566" customFormat="1"/>
    <row r="32434" spans="1:3" s="566" customFormat="1"/>
    <row r="32435" spans="1:3" s="566" customFormat="1"/>
    <row r="32436" spans="1:3" s="566" customFormat="1"/>
    <row r="32437" spans="1:3" s="566" customFormat="1"/>
    <row r="32438" spans="1:3" s="566" customFormat="1"/>
    <row r="32439" spans="1:3" s="566" customFormat="1"/>
    <row r="32440" spans="1:3" s="566" customFormat="1"/>
    <row r="32441" spans="1:3" s="566" customFormat="1"/>
    <row r="32442" spans="1:3" s="566" customFormat="1"/>
    <row r="32443" spans="1:3" s="566" customFormat="1"/>
    <row r="32444" spans="1:3" s="566" customFormat="1"/>
    <row r="32445" spans="1:3" s="566" customFormat="1"/>
    <row r="32446" spans="1:3" s="566" customFormat="1"/>
    <row r="32447" spans="1:3" s="566" customFormat="1"/>
    <row r="32448" spans="1:3" s="566" customFormat="1"/>
    <row r="32449" spans="1:3" s="566" customFormat="1"/>
    <row r="32450" spans="1:3" s="566" customFormat="1"/>
    <row r="32451" spans="1:3" s="566" customFormat="1"/>
    <row r="32452" spans="1:3" s="566" customFormat="1"/>
    <row r="32453" spans="1:3" s="566" customFormat="1"/>
    <row r="32454" spans="1:3" s="566" customFormat="1"/>
    <row r="32455" spans="1:3" s="566" customFormat="1"/>
    <row r="32456" spans="1:3" s="566" customFormat="1"/>
    <row r="32457" spans="1:3" s="566" customFormat="1"/>
    <row r="32458" spans="1:3" s="566" customFormat="1"/>
    <row r="32459" spans="1:3" s="566" customFormat="1"/>
    <row r="32460" spans="1:3" s="566" customFormat="1"/>
    <row r="32461" spans="1:3" s="566" customFormat="1"/>
    <row r="32462" spans="1:3" s="566" customFormat="1"/>
    <row r="32463" spans="1:3" s="566" customFormat="1"/>
    <row r="32464" spans="1:3" s="566" customFormat="1"/>
    <row r="32465" spans="1:3" s="566" customFormat="1"/>
    <row r="32466" spans="1:3" s="566" customFormat="1"/>
    <row r="32467" spans="1:3" s="566" customFormat="1"/>
    <row r="32468" spans="1:3" s="566" customFormat="1"/>
    <row r="32469" spans="1:3" s="566" customFormat="1"/>
    <row r="32470" spans="1:3" s="566" customFormat="1"/>
    <row r="32471" spans="1:3" s="566" customFormat="1"/>
    <row r="32472" spans="1:3" s="566" customFormat="1"/>
    <row r="32473" spans="1:3" s="566" customFormat="1"/>
    <row r="32474" spans="1:3" s="566" customFormat="1"/>
    <row r="32475" spans="1:3" s="566" customFormat="1"/>
    <row r="32476" spans="1:3" s="566" customFormat="1"/>
    <row r="32477" spans="1:3" s="566" customFormat="1"/>
    <row r="32478" spans="1:3" s="566" customFormat="1"/>
    <row r="32479" spans="1:3" s="566" customFormat="1"/>
    <row r="32480" spans="1:3" s="566" customFormat="1"/>
    <row r="32481" spans="1:3" s="566" customFormat="1"/>
    <row r="32482" spans="1:3" s="566" customFormat="1"/>
    <row r="32483" spans="1:3" s="566" customFormat="1"/>
    <row r="32484" spans="1:3" s="566" customFormat="1"/>
    <row r="32485" spans="1:3" s="566" customFormat="1"/>
    <row r="32486" spans="1:3" s="566" customFormat="1"/>
    <row r="32487" spans="1:3" s="566" customFormat="1"/>
    <row r="32488" spans="1:3" s="566" customFormat="1"/>
    <row r="32489" spans="1:3" s="566" customFormat="1"/>
    <row r="32490" spans="1:3" s="566" customFormat="1"/>
    <row r="32491" spans="1:3" s="566" customFormat="1"/>
    <row r="32492" spans="1:3" s="566" customFormat="1"/>
    <row r="32493" spans="1:3" s="566" customFormat="1"/>
    <row r="32494" spans="1:3" s="566" customFormat="1"/>
    <row r="32495" spans="1:3" s="566" customFormat="1"/>
    <row r="32496" spans="1:3" s="566" customFormat="1"/>
    <row r="32497" spans="1:3" s="566" customFormat="1"/>
    <row r="32498" spans="1:3" s="566" customFormat="1"/>
    <row r="32499" spans="1:3" s="566" customFormat="1"/>
    <row r="32500" spans="1:3" s="566" customFormat="1"/>
    <row r="32501" spans="1:3" s="566" customFormat="1"/>
    <row r="32502" spans="1:3" s="566" customFormat="1"/>
    <row r="32503" spans="1:3" s="566" customFormat="1"/>
    <row r="32504" spans="1:3" s="566" customFormat="1"/>
    <row r="32505" spans="1:3" s="566" customFormat="1"/>
    <row r="32506" spans="1:3" s="566" customFormat="1"/>
    <row r="32507" spans="1:3" s="566" customFormat="1"/>
    <row r="32508" spans="1:3" s="566" customFormat="1"/>
    <row r="32509" spans="1:3" s="566" customFormat="1"/>
    <row r="32510" spans="1:3" s="566" customFormat="1"/>
    <row r="32511" spans="1:3" s="566" customFormat="1"/>
    <row r="32512" spans="1:3" s="566" customFormat="1"/>
    <row r="32513" spans="1:3" s="566" customFormat="1"/>
    <row r="32514" spans="1:3" s="566" customFormat="1"/>
    <row r="32515" spans="1:3" s="566" customFormat="1"/>
    <row r="32516" spans="1:3" s="566" customFormat="1"/>
    <row r="32517" spans="1:3" s="566" customFormat="1"/>
    <row r="32518" spans="1:3" s="566" customFormat="1"/>
    <row r="32519" spans="1:3" s="566" customFormat="1"/>
    <row r="32520" spans="1:3" s="566" customFormat="1"/>
    <row r="32521" spans="1:3" s="566" customFormat="1"/>
    <row r="32522" spans="1:3" s="566" customFormat="1"/>
    <row r="32523" spans="1:3" s="566" customFormat="1"/>
    <row r="32524" spans="1:3" s="566" customFormat="1"/>
    <row r="32525" spans="1:3" s="566" customFormat="1"/>
    <row r="32526" spans="1:3" s="566" customFormat="1"/>
    <row r="32527" spans="1:3" s="566" customFormat="1"/>
    <row r="32528" spans="1:3" s="566" customFormat="1"/>
    <row r="32529" spans="1:3" s="566" customFormat="1"/>
    <row r="32530" spans="1:3" s="566" customFormat="1"/>
    <row r="32531" spans="1:3" s="566" customFormat="1"/>
    <row r="32532" spans="1:3" s="566" customFormat="1"/>
    <row r="32533" spans="1:3" s="566" customFormat="1"/>
    <row r="32534" spans="1:3" s="566" customFormat="1"/>
    <row r="32535" spans="1:3" s="566" customFormat="1"/>
    <row r="32536" spans="1:3" s="566" customFormat="1"/>
    <row r="32537" spans="1:3" s="566" customFormat="1"/>
    <row r="32538" spans="1:3" s="566" customFormat="1"/>
    <row r="32539" spans="1:3" s="566" customFormat="1"/>
    <row r="32540" spans="1:3" s="566" customFormat="1"/>
    <row r="32541" spans="1:3" s="566" customFormat="1"/>
    <row r="32542" spans="1:3" s="566" customFormat="1"/>
    <row r="32543" spans="1:3" s="566" customFormat="1"/>
    <row r="32544" spans="1:3" s="566" customFormat="1"/>
    <row r="32545" spans="1:3" s="566" customFormat="1"/>
    <row r="32546" spans="1:3" s="566" customFormat="1"/>
    <row r="32547" spans="1:3" s="566" customFormat="1"/>
    <row r="32548" spans="1:3" s="566" customFormat="1"/>
    <row r="32549" spans="1:3" s="566" customFormat="1"/>
    <row r="32550" spans="1:3" s="566" customFormat="1"/>
    <row r="32551" spans="1:3" s="566" customFormat="1"/>
    <row r="32552" spans="1:3" s="566" customFormat="1"/>
    <row r="32553" spans="1:3" s="566" customFormat="1"/>
    <row r="32554" spans="1:3" s="566" customFormat="1"/>
    <row r="32555" spans="1:3" s="566" customFormat="1"/>
    <row r="32556" spans="1:3" s="566" customFormat="1"/>
    <row r="32557" spans="1:3" s="566" customFormat="1"/>
    <row r="32558" spans="1:3" s="566" customFormat="1"/>
    <row r="32559" spans="1:3" s="566" customFormat="1"/>
    <row r="32560" spans="1:3" s="566" customFormat="1"/>
    <row r="32561" spans="1:3" s="566" customFormat="1"/>
    <row r="32562" spans="1:3" s="566" customFormat="1"/>
    <row r="32563" spans="1:3" s="566" customFormat="1"/>
    <row r="32564" spans="1:3" s="566" customFormat="1"/>
    <row r="32565" spans="1:3" s="566" customFormat="1"/>
    <row r="32566" spans="1:3" s="566" customFormat="1"/>
    <row r="32567" spans="1:3" s="566" customFormat="1"/>
    <row r="32568" spans="1:3" s="566" customFormat="1"/>
    <row r="32569" spans="1:3" s="566" customFormat="1"/>
    <row r="32570" spans="1:3" s="566" customFormat="1"/>
    <row r="32571" spans="1:3" s="566" customFormat="1"/>
    <row r="32572" spans="1:3" s="566" customFormat="1"/>
    <row r="32573" spans="1:3" s="566" customFormat="1"/>
    <row r="32574" spans="1:3" s="566" customFormat="1"/>
    <row r="32575" spans="1:3" s="566" customFormat="1"/>
    <row r="32576" spans="1:3" s="566" customFormat="1"/>
    <row r="32577" spans="1:3" s="566" customFormat="1"/>
    <row r="32578" spans="1:3" s="566" customFormat="1"/>
    <row r="32579" spans="1:3" s="566" customFormat="1"/>
    <row r="32580" spans="1:3" s="566" customFormat="1"/>
    <row r="32581" spans="1:3" s="566" customFormat="1"/>
    <row r="32582" spans="1:3" s="566" customFormat="1"/>
    <row r="32583" spans="1:3" s="566" customFormat="1"/>
    <row r="32584" spans="1:3" s="566" customFormat="1"/>
    <row r="32585" spans="1:3" s="566" customFormat="1"/>
    <row r="32586" spans="1:3" s="566" customFormat="1"/>
    <row r="32587" spans="1:3" s="566" customFormat="1"/>
    <row r="32588" spans="1:3" s="566" customFormat="1"/>
    <row r="32589" spans="1:3" s="566" customFormat="1"/>
    <row r="32590" spans="1:3" s="566" customFormat="1"/>
    <row r="32591" spans="1:3" s="566" customFormat="1"/>
    <row r="32592" spans="1:3" s="566" customFormat="1"/>
    <row r="32593" spans="1:3" s="566" customFormat="1"/>
    <row r="32594" spans="1:3" s="566" customFormat="1"/>
    <row r="32595" spans="1:3" s="566" customFormat="1"/>
    <row r="32596" spans="1:3" s="566" customFormat="1"/>
    <row r="32597" spans="1:3" s="566" customFormat="1"/>
    <row r="32598" spans="1:3" s="566" customFormat="1"/>
    <row r="32599" spans="1:3" s="566" customFormat="1"/>
    <row r="32600" spans="1:3" s="566" customFormat="1"/>
    <row r="32601" spans="1:3" s="566" customFormat="1"/>
    <row r="32602" spans="1:3" s="566" customFormat="1"/>
    <row r="32603" spans="1:3" s="566" customFormat="1"/>
    <row r="32604" spans="1:3" s="566" customFormat="1"/>
    <row r="32605" spans="1:3" s="566" customFormat="1"/>
    <row r="32606" spans="1:3" s="566" customFormat="1"/>
    <row r="32607" spans="1:3" s="566" customFormat="1"/>
    <row r="32608" spans="1:3" s="566" customFormat="1"/>
    <row r="32609" spans="1:3" s="566" customFormat="1"/>
    <row r="32610" spans="1:3" s="566" customFormat="1"/>
    <row r="32611" spans="1:3" s="566" customFormat="1"/>
    <row r="32612" spans="1:3" s="566" customFormat="1"/>
    <row r="32613" spans="1:3" s="566" customFormat="1"/>
    <row r="32614" spans="1:3" s="566" customFormat="1"/>
    <row r="32615" spans="1:3" s="566" customFormat="1"/>
    <row r="32616" spans="1:3" s="566" customFormat="1"/>
    <row r="32617" spans="1:3" s="566" customFormat="1"/>
    <row r="32618" spans="1:3" s="566" customFormat="1"/>
    <row r="32619" spans="1:3" s="566" customFormat="1"/>
    <row r="32620" spans="1:3" s="566" customFormat="1"/>
    <row r="32621" spans="1:3" s="566" customFormat="1"/>
    <row r="32622" spans="1:3" s="566" customFormat="1"/>
    <row r="32623" spans="1:3" s="566" customFormat="1"/>
    <row r="32624" spans="1:3" s="566" customFormat="1"/>
    <row r="32625" spans="1:3" s="566" customFormat="1"/>
    <row r="32626" spans="1:3" s="566" customFormat="1"/>
    <row r="32627" spans="1:3" s="566" customFormat="1"/>
    <row r="32628" spans="1:3" s="566" customFormat="1"/>
    <row r="32629" spans="1:3" s="566" customFormat="1"/>
    <row r="32630" spans="1:3" s="566" customFormat="1"/>
    <row r="32631" spans="1:3" s="566" customFormat="1"/>
    <row r="32632" spans="1:3" s="566" customFormat="1"/>
    <row r="32633" spans="1:3" s="566" customFormat="1"/>
    <row r="32634" spans="1:3" s="566" customFormat="1"/>
    <row r="32635" spans="1:3" s="566" customFormat="1"/>
    <row r="32636" spans="1:3" s="566" customFormat="1"/>
    <row r="32637" spans="1:3" s="566" customFormat="1"/>
    <row r="32638" spans="1:3" s="566" customFormat="1"/>
    <row r="32639" spans="1:3" s="566" customFormat="1"/>
    <row r="32640" spans="1:3" s="566" customFormat="1"/>
    <row r="32641" spans="1:3" s="566" customFormat="1"/>
    <row r="32642" spans="1:3" s="566" customFormat="1"/>
    <row r="32643" spans="1:3" s="566" customFormat="1"/>
    <row r="32644" spans="1:3" s="566" customFormat="1"/>
    <row r="32645" spans="1:3" s="566" customFormat="1"/>
    <row r="32646" spans="1:3" s="566" customFormat="1"/>
    <row r="32647" spans="1:3" s="566" customFormat="1"/>
    <row r="32648" spans="1:3" s="566" customFormat="1"/>
    <row r="32649" spans="1:3" s="566" customFormat="1"/>
    <row r="32650" spans="1:3" s="566" customFormat="1"/>
    <row r="32651" spans="1:3" s="566" customFormat="1"/>
    <row r="32652" spans="1:3" s="566" customFormat="1"/>
    <row r="32653" spans="1:3" s="566" customFormat="1"/>
    <row r="32654" spans="1:3" s="566" customFormat="1"/>
    <row r="32655" spans="1:3" s="566" customFormat="1"/>
    <row r="32656" spans="1:3" s="566" customFormat="1"/>
    <row r="32657" spans="1:3" s="566" customFormat="1"/>
    <row r="32658" spans="1:3" s="566" customFormat="1"/>
    <row r="32659" spans="1:3" s="566" customFormat="1"/>
    <row r="32660" spans="1:3" s="566" customFormat="1"/>
    <row r="32661" spans="1:3" s="566" customFormat="1"/>
    <row r="32662" spans="1:3" s="566" customFormat="1"/>
    <row r="32663" spans="1:3" s="566" customFormat="1"/>
    <row r="32664" spans="1:3" s="566" customFormat="1"/>
    <row r="32665" spans="1:3" s="566" customFormat="1"/>
    <row r="32666" spans="1:3" s="566" customFormat="1"/>
    <row r="32667" spans="1:3" s="566" customFormat="1"/>
    <row r="32668" spans="1:3" s="566" customFormat="1"/>
    <row r="32669" spans="1:3" s="566" customFormat="1"/>
    <row r="32670" spans="1:3" s="566" customFormat="1"/>
    <row r="32671" spans="1:3" s="566" customFormat="1"/>
    <row r="32672" spans="1:3" s="566" customFormat="1"/>
    <row r="32673" spans="1:3" s="566" customFormat="1"/>
    <row r="32674" spans="1:3" s="566" customFormat="1"/>
    <row r="32675" spans="1:3" s="566" customFormat="1"/>
    <row r="32676" spans="1:3" s="566" customFormat="1"/>
    <row r="32677" spans="1:3" s="566" customFormat="1"/>
    <row r="32678" spans="1:3" s="566" customFormat="1"/>
    <row r="32679" spans="1:3" s="566" customFormat="1"/>
    <row r="32680" spans="1:3" s="566" customFormat="1"/>
    <row r="32681" spans="1:3" s="566" customFormat="1"/>
    <row r="32682" spans="1:3" s="566" customFormat="1"/>
    <row r="32683" spans="1:3" s="566" customFormat="1"/>
    <row r="32684" spans="1:3" s="566" customFormat="1"/>
    <row r="32685" spans="1:3" s="566" customFormat="1"/>
    <row r="32686" spans="1:3" s="566" customFormat="1"/>
    <row r="32687" spans="1:3" s="566" customFormat="1"/>
    <row r="32688" spans="1:3" s="566" customFormat="1"/>
    <row r="32689" spans="1:3" s="566" customFormat="1"/>
    <row r="32690" spans="1:3" s="566" customFormat="1"/>
    <row r="32691" spans="1:3" s="566" customFormat="1"/>
    <row r="32692" spans="1:3" s="566" customFormat="1"/>
    <row r="32693" spans="1:3" s="566" customFormat="1"/>
    <row r="32694" spans="1:3" s="566" customFormat="1"/>
    <row r="32695" spans="1:3" s="566" customFormat="1"/>
    <row r="32696" spans="1:3" s="566" customFormat="1"/>
    <row r="32697" spans="1:3" s="566" customFormat="1"/>
    <row r="32698" spans="1:3" s="566" customFormat="1"/>
    <row r="32699" spans="1:3" s="566" customFormat="1"/>
    <row r="32700" spans="1:3" s="566" customFormat="1"/>
    <row r="32701" spans="1:3" s="566" customFormat="1"/>
    <row r="32702" spans="1:3" s="566" customFormat="1"/>
    <row r="32703" spans="1:3" s="566" customFormat="1"/>
    <row r="32704" spans="1:3" s="566" customFormat="1"/>
    <row r="32705" spans="1:3" s="566" customFormat="1"/>
    <row r="32706" spans="1:3" s="566" customFormat="1"/>
    <row r="32707" spans="1:3" s="566" customFormat="1"/>
    <row r="32708" spans="1:3" s="566" customFormat="1"/>
    <row r="32709" spans="1:3" s="566" customFormat="1"/>
    <row r="32710" spans="1:3" s="566" customFormat="1"/>
    <row r="32711" spans="1:3" s="566" customFormat="1"/>
    <row r="32712" spans="1:3" s="566" customFormat="1"/>
    <row r="32713" spans="1:3" s="566" customFormat="1"/>
    <row r="32714" spans="1:3" s="566" customFormat="1"/>
    <row r="32715" spans="1:3" s="566" customFormat="1"/>
    <row r="32716" spans="1:3" s="566" customFormat="1"/>
    <row r="32717" spans="1:3" s="566" customFormat="1"/>
    <row r="32718" spans="1:3" s="566" customFormat="1"/>
    <row r="32719" spans="1:3" s="566" customFormat="1"/>
    <row r="32720" spans="1:3" s="566" customFormat="1"/>
    <row r="32721" spans="1:3" s="566" customFormat="1"/>
    <row r="32722" spans="1:3" s="566" customFormat="1"/>
    <row r="32723" spans="1:3" s="566" customFormat="1"/>
    <row r="32724" spans="1:3" s="566" customFormat="1"/>
    <row r="32725" spans="1:3" s="566" customFormat="1"/>
    <row r="32726" spans="1:3" s="566" customFormat="1"/>
    <row r="32727" spans="1:3" s="566" customFormat="1"/>
    <row r="32728" spans="1:3" s="566" customFormat="1"/>
    <row r="32729" spans="1:3" s="566" customFormat="1"/>
    <row r="32730" spans="1:3" s="566" customFormat="1"/>
    <row r="32731" spans="1:3" s="566" customFormat="1"/>
    <row r="32732" spans="1:3" s="566" customFormat="1"/>
    <row r="32733" spans="1:3" s="566" customFormat="1"/>
    <row r="32734" spans="1:3" s="566" customFormat="1"/>
    <row r="32735" spans="1:3" s="566" customFormat="1"/>
    <row r="32736" spans="1:3" s="566" customFormat="1"/>
    <row r="32737" spans="1:3" s="566" customFormat="1"/>
    <row r="32738" spans="1:3" s="566" customFormat="1"/>
    <row r="32739" spans="1:3" s="566" customFormat="1"/>
    <row r="32740" spans="1:3" s="566" customFormat="1"/>
    <row r="32741" spans="1:3" s="566" customFormat="1"/>
    <row r="32742" spans="1:3" s="566" customFormat="1"/>
    <row r="32743" spans="1:3" s="566" customFormat="1"/>
    <row r="32744" spans="1:3" s="566" customFormat="1"/>
    <row r="32745" spans="1:3" s="566" customFormat="1"/>
    <row r="32746" spans="1:3" s="566" customFormat="1"/>
    <row r="32747" spans="1:3" s="566" customFormat="1"/>
    <row r="32748" spans="1:3" s="566" customFormat="1"/>
    <row r="32749" spans="1:3" s="566" customFormat="1"/>
    <row r="32750" spans="1:3" s="566" customFormat="1"/>
    <row r="32751" spans="1:3" s="566" customFormat="1"/>
    <row r="32752" spans="1:3" s="566" customFormat="1"/>
    <row r="32753" spans="1:3" s="566" customFormat="1"/>
    <row r="32754" spans="1:3" s="566" customFormat="1"/>
    <row r="32755" spans="1:3" s="566" customFormat="1"/>
    <row r="32756" spans="1:3" s="566" customFormat="1"/>
    <row r="32757" spans="1:3" s="566" customFormat="1"/>
    <row r="32758" spans="1:3" s="566" customFormat="1"/>
    <row r="32759" spans="1:3" s="566" customFormat="1"/>
    <row r="32760" spans="1:3" s="566" customFormat="1"/>
    <row r="32761" spans="1:3" s="566" customFormat="1"/>
    <row r="32762" spans="1:3" s="566" customFormat="1"/>
    <row r="32763" spans="1:3" s="566" customFormat="1"/>
    <row r="32764" spans="1:3" s="566" customFormat="1"/>
    <row r="32765" spans="1:3" s="566" customFormat="1"/>
    <row r="32766" spans="1:3" s="566" customFormat="1"/>
    <row r="32767" spans="1:3" s="566" customFormat="1"/>
    <row r="32768" spans="1:3" s="566" customFormat="1"/>
    <row r="32769" spans="1:3" s="566" customFormat="1"/>
    <row r="32770" spans="1:3" s="566" customFormat="1"/>
    <row r="32771" spans="1:3" s="566" customFormat="1"/>
    <row r="32772" spans="1:3" s="566" customFormat="1"/>
    <row r="32773" spans="1:3" s="566" customFormat="1"/>
    <row r="32774" spans="1:3" s="566" customFormat="1"/>
    <row r="32775" spans="1:3" s="566" customFormat="1"/>
    <row r="32776" spans="1:3" s="566" customFormat="1"/>
    <row r="32777" spans="1:3" s="566" customFormat="1"/>
    <row r="32778" spans="1:3" s="566" customFormat="1"/>
    <row r="32779" spans="1:3" s="566" customFormat="1"/>
    <row r="32780" spans="1:3" s="566" customFormat="1"/>
    <row r="32781" spans="1:3" s="566" customFormat="1"/>
    <row r="32782" spans="1:3" s="566" customFormat="1"/>
    <row r="32783" spans="1:3" s="566" customFormat="1"/>
    <row r="32784" spans="1:3" s="566" customFormat="1"/>
    <row r="32785" spans="1:3" s="566" customFormat="1"/>
    <row r="32786" spans="1:3" s="566" customFormat="1"/>
    <row r="32787" spans="1:3" s="566" customFormat="1"/>
    <row r="32788" spans="1:3" s="566" customFormat="1"/>
    <row r="32789" spans="1:3" s="566" customFormat="1"/>
    <row r="32790" spans="1:3" s="566" customFormat="1"/>
    <row r="32791" spans="1:3" s="566" customFormat="1"/>
    <row r="32792" spans="1:3" s="566" customFormat="1"/>
    <row r="32793" spans="1:3" s="566" customFormat="1"/>
    <row r="32794" spans="1:3" s="566" customFormat="1"/>
    <row r="32795" spans="1:3" s="566" customFormat="1"/>
    <row r="32796" spans="1:3" s="566" customFormat="1"/>
    <row r="32797" spans="1:3" s="566" customFormat="1"/>
    <row r="32798" spans="1:3" s="566" customFormat="1"/>
    <row r="32799" spans="1:3" s="566" customFormat="1"/>
    <row r="32800" spans="1:3" s="566" customFormat="1"/>
    <row r="32801" spans="1:3" s="566" customFormat="1"/>
    <row r="32802" spans="1:3" s="566" customFormat="1"/>
    <row r="32803" spans="1:3" s="566" customFormat="1"/>
    <row r="32804" spans="1:3" s="566" customFormat="1"/>
    <row r="32805" spans="1:3" s="566" customFormat="1"/>
    <row r="32806" spans="1:3" s="566" customFormat="1"/>
    <row r="32807" spans="1:3" s="566" customFormat="1"/>
    <row r="32808" spans="1:3" s="566" customFormat="1"/>
    <row r="32809" spans="1:3" s="566" customFormat="1"/>
    <row r="32810" spans="1:3" s="566" customFormat="1"/>
    <row r="32811" spans="1:3" s="566" customFormat="1"/>
    <row r="32812" spans="1:3" s="566" customFormat="1"/>
    <row r="32813" spans="1:3" s="566" customFormat="1"/>
    <row r="32814" spans="1:3" s="566" customFormat="1"/>
    <row r="32815" spans="1:3" s="566" customFormat="1"/>
    <row r="32816" spans="1:3" s="566" customFormat="1"/>
    <row r="32817" spans="1:3" s="566" customFormat="1"/>
    <row r="32818" spans="1:3" s="566" customFormat="1"/>
    <row r="32819" spans="1:3" s="566" customFormat="1"/>
    <row r="32820" spans="1:3" s="566" customFormat="1"/>
    <row r="32821" spans="1:3" s="566" customFormat="1"/>
    <row r="32822" spans="1:3" s="566" customFormat="1"/>
    <row r="32823" spans="1:3" s="566" customFormat="1"/>
    <row r="32824" spans="1:3" s="566" customFormat="1"/>
    <row r="32825" spans="1:3" s="566" customFormat="1"/>
    <row r="32826" spans="1:3" s="566" customFormat="1"/>
    <row r="32827" spans="1:3" s="566" customFormat="1"/>
    <row r="32828" spans="1:3" s="566" customFormat="1"/>
    <row r="32829" spans="1:3" s="566" customFormat="1"/>
    <row r="32830" spans="1:3" s="566" customFormat="1"/>
    <row r="32831" spans="1:3" s="566" customFormat="1"/>
    <row r="32832" spans="1:3" s="566" customFormat="1"/>
    <row r="32833" spans="1:3" s="566" customFormat="1"/>
    <row r="32834" spans="1:3" s="566" customFormat="1"/>
    <row r="32835" spans="1:3" s="566" customFormat="1"/>
    <row r="32836" spans="1:3" s="566" customFormat="1"/>
    <row r="32837" spans="1:3" s="566" customFormat="1"/>
    <row r="32838" spans="1:3" s="566" customFormat="1"/>
    <row r="32839" spans="1:3" s="566" customFormat="1"/>
    <row r="32840" spans="1:3" s="566" customFormat="1"/>
    <row r="32841" spans="1:3" s="566" customFormat="1"/>
    <row r="32842" spans="1:3" s="566" customFormat="1"/>
    <row r="32843" spans="1:3" s="566" customFormat="1"/>
    <row r="32844" spans="1:3" s="566" customFormat="1"/>
    <row r="32845" spans="1:3" s="566" customFormat="1"/>
    <row r="32846" spans="1:3" s="566" customFormat="1"/>
    <row r="32847" spans="1:3" s="566" customFormat="1"/>
    <row r="32848" spans="1:3" s="566" customFormat="1"/>
    <row r="32849" spans="1:3" s="566" customFormat="1"/>
    <row r="32850" spans="1:3" s="566" customFormat="1"/>
    <row r="32851" spans="1:3" s="566" customFormat="1"/>
    <row r="32852" spans="1:3" s="566" customFormat="1"/>
    <row r="32853" spans="1:3" s="566" customFormat="1"/>
    <row r="32854" spans="1:3" s="566" customFormat="1"/>
    <row r="32855" spans="1:3" s="566" customFormat="1"/>
    <row r="32856" spans="1:3" s="566" customFormat="1"/>
    <row r="32857" spans="1:3" s="566" customFormat="1"/>
    <row r="32858" spans="1:3" s="566" customFormat="1"/>
    <row r="32859" spans="1:3" s="566" customFormat="1"/>
    <row r="32860" spans="1:3" s="566" customFormat="1"/>
    <row r="32861" spans="1:3" s="566" customFormat="1"/>
    <row r="32862" spans="1:3" s="566" customFormat="1"/>
    <row r="32863" spans="1:3" s="566" customFormat="1"/>
    <row r="32864" spans="1:3" s="566" customFormat="1"/>
    <row r="32865" spans="1:3" s="566" customFormat="1"/>
    <row r="32866" spans="1:3" s="566" customFormat="1"/>
    <row r="32867" spans="1:3" s="566" customFormat="1"/>
    <row r="32868" spans="1:3" s="566" customFormat="1"/>
    <row r="32869" spans="1:3" s="566" customFormat="1"/>
    <row r="32870" spans="1:3" s="566" customFormat="1"/>
    <row r="32871" spans="1:3" s="566" customFormat="1"/>
    <row r="32872" spans="1:3" s="566" customFormat="1"/>
    <row r="32873" spans="1:3" s="566" customFormat="1"/>
    <row r="32874" spans="1:3" s="566" customFormat="1"/>
    <row r="32875" spans="1:3" s="566" customFormat="1"/>
    <row r="32876" spans="1:3" s="566" customFormat="1"/>
    <row r="32877" spans="1:3" s="566" customFormat="1"/>
    <row r="32878" spans="1:3" s="566" customFormat="1"/>
    <row r="32879" spans="1:3" s="566" customFormat="1"/>
    <row r="32880" spans="1:3" s="566" customFormat="1"/>
    <row r="32881" spans="1:3" s="566" customFormat="1"/>
    <row r="32882" spans="1:3" s="566" customFormat="1"/>
    <row r="32883" spans="1:3" s="566" customFormat="1"/>
    <row r="32884" spans="1:3" s="566" customFormat="1"/>
    <row r="32885" spans="1:3" s="566" customFormat="1"/>
    <row r="32886" spans="1:3" s="566" customFormat="1"/>
    <row r="32887" spans="1:3" s="566" customFormat="1"/>
    <row r="32888" spans="1:3" s="566" customFormat="1"/>
    <row r="32889" spans="1:3" s="566" customFormat="1"/>
    <row r="32890" spans="1:3" s="566" customFormat="1"/>
    <row r="32891" spans="1:3" s="566" customFormat="1"/>
    <row r="32892" spans="1:3" s="566" customFormat="1"/>
    <row r="32893" spans="1:3" s="566" customFormat="1"/>
    <row r="32894" spans="1:3" s="566" customFormat="1"/>
    <row r="32895" spans="1:3" s="566" customFormat="1"/>
    <row r="32896" spans="1:3" s="566" customFormat="1"/>
    <row r="32897" spans="1:3" s="566" customFormat="1"/>
    <row r="32898" spans="1:3" s="566" customFormat="1"/>
    <row r="32899" spans="1:3" s="566" customFormat="1"/>
    <row r="32900" spans="1:3" s="566" customFormat="1"/>
    <row r="32901" spans="1:3" s="566" customFormat="1"/>
    <row r="32902" spans="1:3" s="566" customFormat="1"/>
    <row r="32903" spans="1:3" s="566" customFormat="1"/>
    <row r="32904" spans="1:3" s="566" customFormat="1"/>
    <row r="32905" spans="1:3" s="566" customFormat="1"/>
    <row r="32906" spans="1:3" s="566" customFormat="1"/>
    <row r="32907" spans="1:3" s="566" customFormat="1"/>
    <row r="32908" spans="1:3" s="566" customFormat="1"/>
    <row r="32909" spans="1:3" s="566" customFormat="1"/>
    <row r="32910" spans="1:3" s="566" customFormat="1"/>
    <row r="32911" spans="1:3" s="566" customFormat="1"/>
    <row r="32912" spans="1:3" s="566" customFormat="1"/>
    <row r="32913" spans="1:3" s="566" customFormat="1"/>
    <row r="32914" spans="1:3" s="566" customFormat="1"/>
    <row r="32915" spans="1:3" s="566" customFormat="1"/>
    <row r="32916" spans="1:3" s="566" customFormat="1"/>
    <row r="32917" spans="1:3" s="566" customFormat="1"/>
    <row r="32918" spans="1:3" s="566" customFormat="1"/>
    <row r="32919" spans="1:3" s="566" customFormat="1"/>
    <row r="32920" spans="1:3" s="566" customFormat="1"/>
    <row r="32921" spans="1:3" s="566" customFormat="1"/>
    <row r="32922" spans="1:3" s="566" customFormat="1"/>
    <row r="32923" spans="1:3" s="566" customFormat="1"/>
    <row r="32924" spans="1:3" s="566" customFormat="1"/>
    <row r="32925" spans="1:3" s="566" customFormat="1"/>
    <row r="32926" spans="1:3" s="566" customFormat="1"/>
    <row r="32927" spans="1:3" s="566" customFormat="1"/>
    <row r="32928" spans="1:3" s="566" customFormat="1"/>
    <row r="32929" spans="1:3" s="566" customFormat="1"/>
    <row r="32930" spans="1:3" s="566" customFormat="1"/>
    <row r="32931" spans="1:3" s="566" customFormat="1"/>
    <row r="32932" spans="1:3" s="566" customFormat="1"/>
    <row r="32933" spans="1:3" s="566" customFormat="1"/>
    <row r="32934" spans="1:3" s="566" customFormat="1"/>
    <row r="32935" spans="1:3" s="566" customFormat="1"/>
    <row r="32936" spans="1:3" s="566" customFormat="1"/>
    <row r="32937" spans="1:3" s="566" customFormat="1"/>
    <row r="32938" spans="1:3" s="566" customFormat="1"/>
    <row r="32939" spans="1:3" s="566" customFormat="1"/>
    <row r="32940" spans="1:3" s="566" customFormat="1"/>
    <row r="32941" spans="1:3" s="566" customFormat="1"/>
    <row r="32942" spans="1:3" s="566" customFormat="1"/>
    <row r="32943" spans="1:3" s="566" customFormat="1"/>
    <row r="32944" spans="1:3" s="566" customFormat="1"/>
    <row r="32945" spans="1:3" s="566" customFormat="1"/>
    <row r="32946" spans="1:3" s="566" customFormat="1"/>
    <row r="32947" spans="1:3" s="566" customFormat="1"/>
    <row r="32948" spans="1:3" s="566" customFormat="1"/>
    <row r="32949" spans="1:3" s="566" customFormat="1"/>
    <row r="32950" spans="1:3" s="566" customFormat="1"/>
    <row r="32951" spans="1:3" s="566" customFormat="1"/>
    <row r="32952" spans="1:3" s="566" customFormat="1"/>
    <row r="32953" spans="1:3" s="566" customFormat="1"/>
    <row r="32954" spans="1:3" s="566" customFormat="1"/>
    <row r="32955" spans="1:3" s="566" customFormat="1"/>
    <row r="32956" spans="1:3" s="566" customFormat="1"/>
    <row r="32957" spans="1:3" s="566" customFormat="1"/>
    <row r="32958" spans="1:3" s="566" customFormat="1"/>
    <row r="32959" spans="1:3" s="566" customFormat="1"/>
    <row r="32960" spans="1:3" s="566" customFormat="1"/>
    <row r="32961" spans="1:3" s="566" customFormat="1"/>
    <row r="32962" spans="1:3" s="566" customFormat="1"/>
    <row r="32963" spans="1:3" s="566" customFormat="1"/>
    <row r="32964" spans="1:3" s="566" customFormat="1"/>
    <row r="32965" spans="1:3" s="566" customFormat="1"/>
    <row r="32966" spans="1:3" s="566" customFormat="1"/>
    <row r="32967" spans="1:3" s="566" customFormat="1"/>
    <row r="32968" spans="1:3" s="566" customFormat="1"/>
    <row r="32969" spans="1:3" s="566" customFormat="1"/>
    <row r="32970" spans="1:3" s="566" customFormat="1"/>
    <row r="32971" spans="1:3" s="566" customFormat="1"/>
    <row r="32972" spans="1:3" s="566" customFormat="1"/>
    <row r="32973" spans="1:3" s="566" customFormat="1"/>
    <row r="32974" spans="1:3" s="566" customFormat="1"/>
    <row r="32975" spans="1:3" s="566" customFormat="1"/>
    <row r="32976" spans="1:3" s="566" customFormat="1"/>
    <row r="32977" spans="1:3" s="566" customFormat="1"/>
    <row r="32978" spans="1:3" s="566" customFormat="1"/>
    <row r="32979" spans="1:3" s="566" customFormat="1"/>
    <row r="32980" spans="1:3" s="566" customFormat="1"/>
    <row r="32981" spans="1:3" s="566" customFormat="1"/>
    <row r="32982" spans="1:3" s="566" customFormat="1"/>
    <row r="32983" spans="1:3" s="566" customFormat="1"/>
    <row r="32984" spans="1:3" s="566" customFormat="1"/>
    <row r="32985" spans="1:3" s="566" customFormat="1"/>
    <row r="32986" spans="1:3" s="566" customFormat="1"/>
    <row r="32987" spans="1:3" s="566" customFormat="1"/>
    <row r="32988" spans="1:3" s="566" customFormat="1"/>
    <row r="32989" spans="1:3" s="566" customFormat="1"/>
    <row r="32990" spans="1:3" s="566" customFormat="1"/>
    <row r="32991" spans="1:3" s="566" customFormat="1"/>
    <row r="32992" spans="1:3" s="566" customFormat="1"/>
    <row r="32993" spans="1:3" s="566" customFormat="1"/>
    <row r="32994" spans="1:3" s="566" customFormat="1"/>
    <row r="32995" spans="1:3" s="566" customFormat="1"/>
    <row r="32996" spans="1:3" s="566" customFormat="1"/>
    <row r="32997" spans="1:3" s="566" customFormat="1"/>
    <row r="32998" spans="1:3" s="566" customFormat="1"/>
    <row r="32999" spans="1:3" s="566" customFormat="1"/>
    <row r="33000" spans="1:3" s="566" customFormat="1"/>
    <row r="33001" spans="1:3" s="566" customFormat="1"/>
    <row r="33002" spans="1:3" s="566" customFormat="1"/>
    <row r="33003" spans="1:3" s="566" customFormat="1"/>
    <row r="33004" spans="1:3" s="566" customFormat="1"/>
    <row r="33005" spans="1:3" s="566" customFormat="1"/>
    <row r="33006" spans="1:3" s="566" customFormat="1"/>
    <row r="33007" spans="1:3" s="566" customFormat="1"/>
    <row r="33008" spans="1:3" s="566" customFormat="1"/>
    <row r="33009" spans="1:3" s="566" customFormat="1"/>
    <row r="33010" spans="1:3" s="566" customFormat="1"/>
    <row r="33011" spans="1:3" s="566" customFormat="1"/>
    <row r="33012" spans="1:3" s="566" customFormat="1"/>
    <row r="33013" spans="1:3" s="566" customFormat="1"/>
    <row r="33014" spans="1:3" s="566" customFormat="1"/>
    <row r="33015" spans="1:3" s="566" customFormat="1"/>
    <row r="33016" spans="1:3" s="566" customFormat="1"/>
    <row r="33017" spans="1:3" s="566" customFormat="1"/>
    <row r="33018" spans="1:3" s="566" customFormat="1"/>
    <row r="33019" spans="1:3" s="566" customFormat="1"/>
    <row r="33020" spans="1:3" s="566" customFormat="1"/>
    <row r="33021" spans="1:3" s="566" customFormat="1"/>
    <row r="33022" spans="1:3" s="566" customFormat="1"/>
    <row r="33023" spans="1:3" s="566" customFormat="1"/>
    <row r="33024" spans="1:3" s="566" customFormat="1"/>
    <row r="33025" spans="1:3" s="566" customFormat="1"/>
    <row r="33026" spans="1:3" s="566" customFormat="1"/>
    <row r="33027" spans="1:3" s="566" customFormat="1"/>
    <row r="33028" spans="1:3" s="566" customFormat="1"/>
    <row r="33029" spans="1:3" s="566" customFormat="1"/>
    <row r="33030" spans="1:3" s="566" customFormat="1"/>
    <row r="33031" spans="1:3" s="566" customFormat="1"/>
    <row r="33032" spans="1:3" s="566" customFormat="1"/>
    <row r="33033" spans="1:3" s="566" customFormat="1"/>
    <row r="33034" spans="1:3" s="566" customFormat="1"/>
    <row r="33035" spans="1:3" s="566" customFormat="1"/>
    <row r="33036" spans="1:3" s="566" customFormat="1"/>
    <row r="33037" spans="1:3" s="566" customFormat="1"/>
    <row r="33038" spans="1:3" s="566" customFormat="1"/>
    <row r="33039" spans="1:3" s="566" customFormat="1"/>
    <row r="33040" spans="1:3" s="566" customFormat="1"/>
    <row r="33041" spans="1:3" s="566" customFormat="1"/>
    <row r="33042" spans="1:3" s="566" customFormat="1"/>
    <row r="33043" spans="1:3" s="566" customFormat="1"/>
    <row r="33044" spans="1:3" s="566" customFormat="1"/>
    <row r="33045" spans="1:3" s="566" customFormat="1"/>
    <row r="33046" spans="1:3" s="566" customFormat="1"/>
    <row r="33047" spans="1:3" s="566" customFormat="1"/>
    <row r="33048" spans="1:3" s="566" customFormat="1"/>
    <row r="33049" spans="1:3" s="566" customFormat="1"/>
    <row r="33050" spans="1:3" s="566" customFormat="1"/>
    <row r="33051" spans="1:3" s="566" customFormat="1"/>
    <row r="33052" spans="1:3" s="566" customFormat="1"/>
    <row r="33053" spans="1:3" s="566" customFormat="1"/>
    <row r="33054" spans="1:3" s="566" customFormat="1"/>
    <row r="33055" spans="1:3" s="566" customFormat="1"/>
    <row r="33056" spans="1:3" s="566" customFormat="1"/>
    <row r="33057" spans="1:3" s="566" customFormat="1"/>
    <row r="33058" spans="1:3" s="566" customFormat="1"/>
    <row r="33059" spans="1:3" s="566" customFormat="1"/>
    <row r="33060" spans="1:3" s="566" customFormat="1"/>
    <row r="33061" spans="1:3" s="566" customFormat="1"/>
    <row r="33062" spans="1:3" s="566" customFormat="1"/>
    <row r="33063" spans="1:3" s="566" customFormat="1"/>
    <row r="33064" spans="1:3" s="566" customFormat="1"/>
    <row r="33065" spans="1:3" s="566" customFormat="1"/>
    <row r="33066" spans="1:3" s="566" customFormat="1"/>
    <row r="33067" spans="1:3" s="566" customFormat="1"/>
    <row r="33068" spans="1:3" s="566" customFormat="1"/>
    <row r="33069" spans="1:3" s="566" customFormat="1"/>
    <row r="33070" spans="1:3" s="566" customFormat="1"/>
    <row r="33071" spans="1:3" s="566" customFormat="1"/>
    <row r="33072" spans="1:3" s="566" customFormat="1"/>
    <row r="33073" spans="1:3" s="566" customFormat="1"/>
    <row r="33074" spans="1:3" s="566" customFormat="1"/>
    <row r="33075" spans="1:3" s="566" customFormat="1"/>
    <row r="33076" spans="1:3" s="566" customFormat="1"/>
    <row r="33077" spans="1:3" s="566" customFormat="1"/>
    <row r="33078" spans="1:3" s="566" customFormat="1"/>
    <row r="33079" spans="1:3" s="566" customFormat="1"/>
    <row r="33080" spans="1:3" s="566" customFormat="1"/>
    <row r="33081" spans="1:3" s="566" customFormat="1"/>
    <row r="33082" spans="1:3" s="566" customFormat="1"/>
    <row r="33083" spans="1:3" s="566" customFormat="1"/>
    <row r="33084" spans="1:3" s="566" customFormat="1"/>
    <row r="33085" spans="1:3" s="566" customFormat="1"/>
    <row r="33086" spans="1:3" s="566" customFormat="1"/>
    <row r="33087" spans="1:3" s="566" customFormat="1"/>
    <row r="33088" spans="1:3" s="566" customFormat="1"/>
    <row r="33089" spans="1:3" s="566" customFormat="1"/>
    <row r="33090" spans="1:3" s="566" customFormat="1"/>
    <row r="33091" spans="1:3" s="566" customFormat="1"/>
    <row r="33092" spans="1:3" s="566" customFormat="1"/>
    <row r="33093" spans="1:3" s="566" customFormat="1"/>
    <row r="33094" spans="1:3" s="566" customFormat="1"/>
    <row r="33095" spans="1:3" s="566" customFormat="1"/>
    <row r="33096" spans="1:3" s="566" customFormat="1"/>
    <row r="33097" spans="1:3" s="566" customFormat="1"/>
    <row r="33098" spans="1:3" s="566" customFormat="1"/>
    <row r="33099" spans="1:3" s="566" customFormat="1"/>
    <row r="33100" spans="1:3" s="566" customFormat="1"/>
    <row r="33101" spans="1:3" s="566" customFormat="1"/>
    <row r="33102" spans="1:3" s="566" customFormat="1"/>
    <row r="33103" spans="1:3" s="566" customFormat="1"/>
    <row r="33104" spans="1:3" s="566" customFormat="1"/>
    <row r="33105" spans="1:3" s="566" customFormat="1"/>
    <row r="33106" spans="1:3" s="566" customFormat="1"/>
    <row r="33107" spans="1:3" s="566" customFormat="1"/>
    <row r="33108" spans="1:3" s="566" customFormat="1"/>
    <row r="33109" spans="1:3" s="566" customFormat="1"/>
    <row r="33110" spans="1:3" s="566" customFormat="1"/>
    <row r="33111" spans="1:3" s="566" customFormat="1"/>
    <row r="33112" spans="1:3" s="566" customFormat="1"/>
    <row r="33113" spans="1:3" s="566" customFormat="1"/>
    <row r="33114" spans="1:3" s="566" customFormat="1"/>
    <row r="33115" spans="1:3" s="566" customFormat="1"/>
    <row r="33116" spans="1:3" s="566" customFormat="1"/>
    <row r="33117" spans="1:3" s="566" customFormat="1"/>
    <row r="33118" spans="1:3" s="566" customFormat="1"/>
    <row r="33119" spans="1:3" s="566" customFormat="1"/>
    <row r="33120" spans="1:3" s="566" customFormat="1"/>
    <row r="33121" spans="1:3" s="566" customFormat="1"/>
    <row r="33122" spans="1:3" s="566" customFormat="1"/>
    <row r="33123" spans="1:3" s="566" customFormat="1"/>
    <row r="33124" spans="1:3" s="566" customFormat="1"/>
    <row r="33125" spans="1:3" s="566" customFormat="1"/>
    <row r="33126" spans="1:3" s="566" customFormat="1"/>
    <row r="33127" spans="1:3" s="566" customFormat="1"/>
    <row r="33128" spans="1:3" s="566" customFormat="1"/>
    <row r="33129" spans="1:3" s="566" customFormat="1"/>
    <row r="33130" spans="1:3" s="566" customFormat="1"/>
    <row r="33131" spans="1:3" s="566" customFormat="1"/>
    <row r="33132" spans="1:3" s="566" customFormat="1"/>
    <row r="33133" spans="1:3" s="566" customFormat="1"/>
    <row r="33134" spans="1:3" s="566" customFormat="1"/>
    <row r="33135" spans="1:3" s="566" customFormat="1"/>
    <row r="33136" spans="1:3" s="566" customFormat="1"/>
    <row r="33137" spans="1:3" s="566" customFormat="1"/>
    <row r="33138" spans="1:3" s="566" customFormat="1"/>
    <row r="33139" spans="1:3" s="566" customFormat="1"/>
    <row r="33140" spans="1:3" s="566" customFormat="1"/>
    <row r="33141" spans="1:3" s="566" customFormat="1"/>
    <row r="33142" spans="1:3" s="566" customFormat="1"/>
    <row r="33143" spans="1:3" s="566" customFormat="1"/>
    <row r="33144" spans="1:3" s="566" customFormat="1"/>
    <row r="33145" spans="1:3" s="566" customFormat="1"/>
    <row r="33146" spans="1:3" s="566" customFormat="1"/>
    <row r="33147" spans="1:3" s="566" customFormat="1"/>
    <row r="33148" spans="1:3" s="566" customFormat="1"/>
    <row r="33149" spans="1:3" s="566" customFormat="1"/>
    <row r="33150" spans="1:3" s="566" customFormat="1"/>
    <row r="33151" spans="1:3" s="566" customFormat="1"/>
    <row r="33152" spans="1:3" s="566" customFormat="1"/>
    <row r="33153" spans="1:3" s="566" customFormat="1"/>
    <row r="33154" spans="1:3" s="566" customFormat="1"/>
    <row r="33155" spans="1:3" s="566" customFormat="1"/>
    <row r="33156" spans="1:3" s="566" customFormat="1"/>
    <row r="33157" spans="1:3" s="566" customFormat="1"/>
    <row r="33158" spans="1:3" s="566" customFormat="1"/>
    <row r="33159" spans="1:3" s="566" customFormat="1"/>
    <row r="33160" spans="1:3" s="566" customFormat="1"/>
    <row r="33161" spans="1:3" s="566" customFormat="1"/>
    <row r="33162" spans="1:3" s="566" customFormat="1"/>
    <row r="33163" spans="1:3" s="566" customFormat="1"/>
    <row r="33164" spans="1:3" s="566" customFormat="1"/>
    <row r="33165" spans="1:3" s="566" customFormat="1"/>
    <row r="33166" spans="1:3" s="566" customFormat="1"/>
    <row r="33167" spans="1:3" s="566" customFormat="1"/>
    <row r="33168" spans="1:3" s="566" customFormat="1"/>
    <row r="33169" spans="1:3" s="566" customFormat="1"/>
    <row r="33170" spans="1:3" s="566" customFormat="1"/>
    <row r="33171" spans="1:3" s="566" customFormat="1"/>
    <row r="33172" spans="1:3" s="566" customFormat="1"/>
    <row r="33173" spans="1:3" s="566" customFormat="1"/>
    <row r="33174" spans="1:3" s="566" customFormat="1"/>
    <row r="33175" spans="1:3" s="566" customFormat="1"/>
    <row r="33176" spans="1:3" s="566" customFormat="1"/>
    <row r="33177" spans="1:3" s="566" customFormat="1"/>
    <row r="33178" spans="1:3" s="566" customFormat="1"/>
    <row r="33179" spans="1:3" s="566" customFormat="1"/>
    <row r="33180" spans="1:3" s="566" customFormat="1"/>
    <row r="33181" spans="1:3" s="566" customFormat="1"/>
    <row r="33182" spans="1:3" s="566" customFormat="1"/>
    <row r="33183" spans="1:3" s="566" customFormat="1"/>
    <row r="33184" spans="1:3" s="566" customFormat="1"/>
    <row r="33185" spans="1:3" s="566" customFormat="1"/>
    <row r="33186" spans="1:3" s="566" customFormat="1"/>
    <row r="33187" spans="1:3" s="566" customFormat="1"/>
    <row r="33188" spans="1:3" s="566" customFormat="1"/>
    <row r="33189" spans="1:3" s="566" customFormat="1"/>
    <row r="33190" spans="1:3" s="566" customFormat="1"/>
    <row r="33191" spans="1:3" s="566" customFormat="1"/>
    <row r="33192" spans="1:3" s="566" customFormat="1"/>
    <row r="33193" spans="1:3" s="566" customFormat="1"/>
    <row r="33194" spans="1:3" s="566" customFormat="1"/>
    <row r="33195" spans="1:3" s="566" customFormat="1"/>
    <row r="33196" spans="1:3" s="566" customFormat="1"/>
    <row r="33197" spans="1:3" s="566" customFormat="1"/>
    <row r="33198" spans="1:3" s="566" customFormat="1"/>
    <row r="33199" spans="1:3" s="566" customFormat="1"/>
    <row r="33200" spans="1:3" s="566" customFormat="1"/>
    <row r="33201" spans="1:3" s="566" customFormat="1"/>
    <row r="33202" spans="1:3" s="566" customFormat="1"/>
    <row r="33203" spans="1:3" s="566" customFormat="1"/>
    <row r="33204" spans="1:3" s="566" customFormat="1"/>
    <row r="33205" spans="1:3" s="566" customFormat="1"/>
    <row r="33206" spans="1:3" s="566" customFormat="1"/>
    <row r="33207" spans="1:3" s="566" customFormat="1"/>
    <row r="33208" spans="1:3" s="566" customFormat="1"/>
    <row r="33209" spans="1:3" s="566" customFormat="1"/>
    <row r="33210" spans="1:3" s="566" customFormat="1"/>
    <row r="33211" spans="1:3" s="566" customFormat="1"/>
    <row r="33212" spans="1:3" s="566" customFormat="1"/>
    <row r="33213" spans="1:3" s="566" customFormat="1"/>
    <row r="33214" spans="1:3" s="566" customFormat="1"/>
    <row r="33215" spans="1:3" s="566" customFormat="1"/>
    <row r="33216" spans="1:3" s="566" customFormat="1"/>
    <row r="33217" spans="1:3" s="566" customFormat="1"/>
    <row r="33218" spans="1:3" s="566" customFormat="1"/>
    <row r="33219" spans="1:3" s="566" customFormat="1"/>
    <row r="33220" spans="1:3" s="566" customFormat="1"/>
    <row r="33221" spans="1:3" s="566" customFormat="1"/>
    <row r="33222" spans="1:3" s="566" customFormat="1"/>
    <row r="33223" spans="1:3" s="566" customFormat="1"/>
    <row r="33224" spans="1:3" s="566" customFormat="1"/>
    <row r="33225" spans="1:3" s="566" customFormat="1"/>
    <row r="33226" spans="1:3" s="566" customFormat="1"/>
    <row r="33227" spans="1:3" s="566" customFormat="1"/>
    <row r="33228" spans="1:3" s="566" customFormat="1"/>
    <row r="33229" spans="1:3" s="566" customFormat="1"/>
    <row r="33230" spans="1:3" s="566" customFormat="1"/>
    <row r="33231" spans="1:3" s="566" customFormat="1"/>
    <row r="33232" spans="1:3" s="566" customFormat="1"/>
    <row r="33233" spans="1:3" s="566" customFormat="1"/>
    <row r="33234" spans="1:3" s="566" customFormat="1"/>
    <row r="33235" spans="1:3" s="566" customFormat="1"/>
    <row r="33236" spans="1:3" s="566" customFormat="1"/>
    <row r="33237" spans="1:3" s="566" customFormat="1"/>
    <row r="33238" spans="1:3" s="566" customFormat="1"/>
    <row r="33239" spans="1:3" s="566" customFormat="1"/>
    <row r="33240" spans="1:3" s="566" customFormat="1"/>
    <row r="33241" spans="1:3" s="566" customFormat="1"/>
    <row r="33242" spans="1:3" s="566" customFormat="1"/>
    <row r="33243" spans="1:3" s="566" customFormat="1"/>
    <row r="33244" spans="1:3" s="566" customFormat="1"/>
    <row r="33245" spans="1:3" s="566" customFormat="1"/>
    <row r="33246" spans="1:3" s="566" customFormat="1"/>
    <row r="33247" spans="1:3" s="566" customFormat="1"/>
    <row r="33248" spans="1:3" s="566" customFormat="1"/>
    <row r="33249" spans="1:3" s="566" customFormat="1"/>
    <row r="33250" spans="1:3" s="566" customFormat="1"/>
    <row r="33251" spans="1:3" s="566" customFormat="1"/>
    <row r="33252" spans="1:3" s="566" customFormat="1"/>
    <row r="33253" spans="1:3" s="566" customFormat="1"/>
    <row r="33254" spans="1:3" s="566" customFormat="1"/>
    <row r="33255" spans="1:3" s="566" customFormat="1"/>
    <row r="33256" spans="1:3" s="566" customFormat="1"/>
    <row r="33257" spans="1:3" s="566" customFormat="1"/>
    <row r="33258" spans="1:3" s="566" customFormat="1"/>
    <row r="33259" spans="1:3" s="566" customFormat="1"/>
    <row r="33260" spans="1:3" s="566" customFormat="1"/>
    <row r="33261" spans="1:3" s="566" customFormat="1"/>
    <row r="33262" spans="1:3" s="566" customFormat="1"/>
    <row r="33263" spans="1:3" s="566" customFormat="1"/>
    <row r="33264" spans="1:3" s="566" customFormat="1"/>
    <row r="33265" spans="1:3" s="566" customFormat="1"/>
    <row r="33266" spans="1:3" s="566" customFormat="1"/>
    <row r="33267" spans="1:3" s="566" customFormat="1"/>
    <row r="33268" spans="1:3" s="566" customFormat="1"/>
    <row r="33269" spans="1:3" s="566" customFormat="1"/>
    <row r="33270" spans="1:3" s="566" customFormat="1"/>
    <row r="33271" spans="1:3" s="566" customFormat="1"/>
    <row r="33272" spans="1:3" s="566" customFormat="1"/>
    <row r="33273" spans="1:3" s="566" customFormat="1"/>
    <row r="33274" spans="1:3" s="566" customFormat="1"/>
    <row r="33275" spans="1:3" s="566" customFormat="1"/>
    <row r="33276" spans="1:3" s="566" customFormat="1"/>
    <row r="33277" spans="1:3" s="566" customFormat="1"/>
    <row r="33278" spans="1:3" s="566" customFormat="1"/>
    <row r="33279" spans="1:3" s="566" customFormat="1"/>
    <row r="33280" spans="1:3" s="566" customFormat="1"/>
    <row r="33281" spans="1:3" s="566" customFormat="1"/>
    <row r="33282" spans="1:3" s="566" customFormat="1"/>
    <row r="33283" spans="1:3" s="566" customFormat="1"/>
    <row r="33284" spans="1:3" s="566" customFormat="1"/>
    <row r="33285" spans="1:3" s="566" customFormat="1"/>
    <row r="33286" spans="1:3" s="566" customFormat="1"/>
    <row r="33287" spans="1:3" s="566" customFormat="1"/>
    <row r="33288" spans="1:3" s="566" customFormat="1"/>
    <row r="33289" spans="1:3" s="566" customFormat="1"/>
    <row r="33290" spans="1:3" s="566" customFormat="1"/>
    <row r="33291" spans="1:3" s="566" customFormat="1"/>
    <row r="33292" spans="1:3" s="566" customFormat="1"/>
    <row r="33293" spans="1:3" s="566" customFormat="1"/>
    <row r="33294" spans="1:3" s="566" customFormat="1"/>
    <row r="33295" spans="1:3" s="566" customFormat="1"/>
    <row r="33296" spans="1:3" s="566" customFormat="1"/>
    <row r="33297" spans="1:3" s="566" customFormat="1"/>
    <row r="33298" spans="1:3" s="566" customFormat="1"/>
    <row r="33299" spans="1:3" s="566" customFormat="1"/>
    <row r="33300" spans="1:3" s="566" customFormat="1"/>
    <row r="33301" spans="1:3" s="566" customFormat="1"/>
    <row r="33302" spans="1:3" s="566" customFormat="1"/>
    <row r="33303" spans="1:3" s="566" customFormat="1"/>
    <row r="33304" spans="1:3" s="566" customFormat="1"/>
    <row r="33305" spans="1:3" s="566" customFormat="1"/>
    <row r="33306" spans="1:3" s="566" customFormat="1"/>
    <row r="33307" spans="1:3" s="566" customFormat="1"/>
    <row r="33308" spans="1:3" s="566" customFormat="1"/>
    <row r="33309" spans="1:3" s="566" customFormat="1"/>
    <row r="33310" spans="1:3" s="566" customFormat="1"/>
    <row r="33311" spans="1:3" s="566" customFormat="1"/>
    <row r="33312" spans="1:3" s="566" customFormat="1"/>
    <row r="33313" spans="1:3" s="566" customFormat="1"/>
    <row r="33314" spans="1:3" s="566" customFormat="1"/>
    <row r="33315" spans="1:3" s="566" customFormat="1"/>
    <row r="33316" spans="1:3" s="566" customFormat="1"/>
    <row r="33317" spans="1:3" s="566" customFormat="1"/>
    <row r="33318" spans="1:3" s="566" customFormat="1"/>
    <row r="33319" spans="1:3" s="566" customFormat="1"/>
    <row r="33320" spans="1:3" s="566" customFormat="1"/>
    <row r="33321" spans="1:3" s="566" customFormat="1"/>
    <row r="33322" spans="1:3" s="566" customFormat="1"/>
    <row r="33323" spans="1:3" s="566" customFormat="1"/>
    <row r="33324" spans="1:3" s="566" customFormat="1"/>
    <row r="33325" spans="1:3" s="566" customFormat="1"/>
    <row r="33326" spans="1:3" s="566" customFormat="1"/>
    <row r="33327" spans="1:3" s="566" customFormat="1"/>
    <row r="33328" spans="1:3" s="566" customFormat="1"/>
    <row r="33329" spans="1:3" s="566" customFormat="1"/>
    <row r="33330" spans="1:3" s="566" customFormat="1"/>
    <row r="33331" spans="1:3" s="566" customFormat="1"/>
    <row r="33332" spans="1:3" s="566" customFormat="1"/>
    <row r="33333" spans="1:3" s="566" customFormat="1"/>
    <row r="33334" spans="1:3" s="566" customFormat="1"/>
    <row r="33335" spans="1:3" s="566" customFormat="1"/>
    <row r="33336" spans="1:3" s="566" customFormat="1"/>
    <row r="33337" spans="1:3" s="566" customFormat="1"/>
    <row r="33338" spans="1:3" s="566" customFormat="1"/>
    <row r="33339" spans="1:3" s="566" customFormat="1"/>
    <row r="33340" spans="1:3" s="566" customFormat="1"/>
    <row r="33341" spans="1:3" s="566" customFormat="1"/>
    <row r="33342" spans="1:3" s="566" customFormat="1"/>
    <row r="33343" spans="1:3" s="566" customFormat="1"/>
    <row r="33344" spans="1:3" s="566" customFormat="1"/>
    <row r="33345" spans="1:3" s="566" customFormat="1"/>
    <row r="33346" spans="1:3" s="566" customFormat="1"/>
    <row r="33347" spans="1:3" s="566" customFormat="1"/>
    <row r="33348" spans="1:3" s="566" customFormat="1"/>
    <row r="33349" spans="1:3" s="566" customFormat="1"/>
    <row r="33350" spans="1:3" s="566" customFormat="1"/>
    <row r="33351" spans="1:3" s="566" customFormat="1"/>
    <row r="33352" spans="1:3" s="566" customFormat="1"/>
    <row r="33353" spans="1:3" s="566" customFormat="1"/>
    <row r="33354" spans="1:3" s="566" customFormat="1"/>
    <row r="33355" spans="1:3" s="566" customFormat="1"/>
    <row r="33356" spans="1:3" s="566" customFormat="1"/>
    <row r="33357" spans="1:3" s="566" customFormat="1"/>
    <row r="33358" spans="1:3" s="566" customFormat="1"/>
    <row r="33359" spans="1:3" s="566" customFormat="1"/>
    <row r="33360" spans="1:3" s="566" customFormat="1"/>
    <row r="33361" spans="1:3" s="566" customFormat="1"/>
    <row r="33362" spans="1:3" s="566" customFormat="1"/>
    <row r="33363" spans="1:3" s="566" customFormat="1"/>
    <row r="33364" spans="1:3" s="566" customFormat="1"/>
    <row r="33365" spans="1:3" s="566" customFormat="1"/>
    <row r="33366" spans="1:3" s="566" customFormat="1"/>
    <row r="33367" spans="1:3" s="566" customFormat="1"/>
    <row r="33368" spans="1:3" s="566" customFormat="1"/>
    <row r="33369" spans="1:3" s="566" customFormat="1"/>
    <row r="33370" spans="1:3" s="566" customFormat="1"/>
    <row r="33371" spans="1:3" s="566" customFormat="1"/>
    <row r="33372" spans="1:3" s="566" customFormat="1"/>
    <row r="33373" spans="1:3" s="566" customFormat="1"/>
    <row r="33374" spans="1:3" s="566" customFormat="1"/>
    <row r="33375" spans="1:3" s="566" customFormat="1"/>
    <row r="33376" spans="1:3" s="566" customFormat="1"/>
    <row r="33377" spans="1:3" s="566" customFormat="1"/>
    <row r="33378" spans="1:3" s="566" customFormat="1"/>
    <row r="33379" spans="1:3" s="566" customFormat="1"/>
    <row r="33380" spans="1:3" s="566" customFormat="1"/>
    <row r="33381" spans="1:3" s="566" customFormat="1"/>
    <row r="33382" spans="1:3" s="566" customFormat="1"/>
    <row r="33383" spans="1:3" s="566" customFormat="1"/>
    <row r="33384" spans="1:3" s="566" customFormat="1"/>
    <row r="33385" spans="1:3" s="566" customFormat="1"/>
    <row r="33386" spans="1:3" s="566" customFormat="1"/>
    <row r="33387" spans="1:3" s="566" customFormat="1"/>
    <row r="33388" spans="1:3" s="566" customFormat="1"/>
    <row r="33389" spans="1:3" s="566" customFormat="1"/>
    <row r="33390" spans="1:3" s="566" customFormat="1"/>
    <row r="33391" spans="1:3" s="566" customFormat="1"/>
    <row r="33392" spans="1:3" s="566" customFormat="1"/>
    <row r="33393" spans="1:3" s="566" customFormat="1"/>
    <row r="33394" spans="1:3" s="566" customFormat="1"/>
    <row r="33395" spans="1:3" s="566" customFormat="1"/>
    <row r="33396" spans="1:3" s="566" customFormat="1"/>
    <row r="33397" spans="1:3" s="566" customFormat="1"/>
    <row r="33398" spans="1:3" s="566" customFormat="1"/>
    <row r="33399" spans="1:3" s="566" customFormat="1"/>
    <row r="33400" spans="1:3" s="566" customFormat="1"/>
    <row r="33401" spans="1:3" s="566" customFormat="1"/>
    <row r="33402" spans="1:3" s="566" customFormat="1"/>
    <row r="33403" spans="1:3" s="566" customFormat="1"/>
    <row r="33404" spans="1:3" s="566" customFormat="1"/>
    <row r="33405" spans="1:3" s="566" customFormat="1"/>
    <row r="33406" spans="1:3" s="566" customFormat="1"/>
    <row r="33407" spans="1:3" s="566" customFormat="1"/>
    <row r="33408" spans="1:3" s="566" customFormat="1"/>
    <row r="33409" spans="1:3" s="566" customFormat="1"/>
    <row r="33410" spans="1:3" s="566" customFormat="1"/>
    <row r="33411" spans="1:3" s="566" customFormat="1"/>
    <row r="33412" spans="1:3" s="566" customFormat="1"/>
    <row r="33413" spans="1:3" s="566" customFormat="1"/>
    <row r="33414" spans="1:3" s="566" customFormat="1"/>
    <row r="33415" spans="1:3" s="566" customFormat="1"/>
    <row r="33416" spans="1:3" s="566" customFormat="1"/>
    <row r="33417" spans="1:3" s="566" customFormat="1"/>
    <row r="33418" spans="1:3" s="566" customFormat="1"/>
    <row r="33419" spans="1:3" s="566" customFormat="1"/>
    <row r="33420" spans="1:3" s="566" customFormat="1"/>
    <row r="33421" spans="1:3" s="566" customFormat="1"/>
    <row r="33422" spans="1:3" s="566" customFormat="1"/>
    <row r="33423" spans="1:3" s="566" customFormat="1"/>
    <row r="33424" spans="1:3" s="566" customFormat="1"/>
    <row r="33425" spans="1:3" s="566" customFormat="1"/>
    <row r="33426" spans="1:3" s="566" customFormat="1"/>
    <row r="33427" spans="1:3" s="566" customFormat="1"/>
    <row r="33428" spans="1:3" s="566" customFormat="1"/>
    <row r="33429" spans="1:3" s="566" customFormat="1"/>
    <row r="33430" spans="1:3" s="566" customFormat="1"/>
    <row r="33431" spans="1:3" s="566" customFormat="1"/>
    <row r="33432" spans="1:3" s="566" customFormat="1"/>
    <row r="33433" spans="1:3" s="566" customFormat="1"/>
    <row r="33434" spans="1:3" s="566" customFormat="1"/>
    <row r="33435" spans="1:3" s="566" customFormat="1"/>
    <row r="33436" spans="1:3" s="566" customFormat="1"/>
    <row r="33437" spans="1:3" s="566" customFormat="1"/>
    <row r="33438" spans="1:3" s="566" customFormat="1"/>
    <row r="33439" spans="1:3" s="566" customFormat="1"/>
    <row r="33440" spans="1:3" s="566" customFormat="1"/>
    <row r="33441" spans="1:3" s="566" customFormat="1"/>
    <row r="33442" spans="1:3" s="566" customFormat="1"/>
    <row r="33443" spans="1:3" s="566" customFormat="1"/>
    <row r="33444" spans="1:3" s="566" customFormat="1"/>
    <row r="33445" spans="1:3" s="566" customFormat="1"/>
    <row r="33446" spans="1:3" s="566" customFormat="1"/>
    <row r="33447" spans="1:3" s="566" customFormat="1"/>
    <row r="33448" spans="1:3" s="566" customFormat="1"/>
    <row r="33449" spans="1:3" s="566" customFormat="1"/>
    <row r="33450" spans="1:3" s="566" customFormat="1"/>
    <row r="33451" spans="1:3" s="566" customFormat="1"/>
    <row r="33452" spans="1:3" s="566" customFormat="1"/>
    <row r="33453" spans="1:3" s="566" customFormat="1"/>
    <row r="33454" spans="1:3" s="566" customFormat="1"/>
    <row r="33455" spans="1:3" s="566" customFormat="1"/>
    <row r="33456" spans="1:3" s="566" customFormat="1"/>
    <row r="33457" spans="1:3" s="566" customFormat="1"/>
    <row r="33458" spans="1:3" s="566" customFormat="1"/>
    <row r="33459" spans="1:3" s="566" customFormat="1"/>
    <row r="33460" spans="1:3" s="566" customFormat="1"/>
    <row r="33461" spans="1:3" s="566" customFormat="1"/>
    <row r="33462" spans="1:3" s="566" customFormat="1"/>
    <row r="33463" spans="1:3" s="566" customFormat="1"/>
    <row r="33464" spans="1:3" s="566" customFormat="1"/>
    <row r="33465" spans="1:3" s="566" customFormat="1"/>
    <row r="33466" spans="1:3" s="566" customFormat="1"/>
    <row r="33467" spans="1:3" s="566" customFormat="1"/>
    <row r="33468" spans="1:3" s="566" customFormat="1"/>
    <row r="33469" spans="1:3" s="566" customFormat="1"/>
    <row r="33470" spans="1:3" s="566" customFormat="1"/>
    <row r="33471" spans="1:3" s="566" customFormat="1"/>
    <row r="33472" spans="1:3" s="566" customFormat="1"/>
    <row r="33473" spans="1:3" s="566" customFormat="1"/>
    <row r="33474" spans="1:3" s="566" customFormat="1"/>
    <row r="33475" spans="1:3" s="566" customFormat="1"/>
    <row r="33476" spans="1:3" s="566" customFormat="1"/>
    <row r="33477" spans="1:3" s="566" customFormat="1"/>
    <row r="33478" spans="1:3" s="566" customFormat="1"/>
    <row r="33479" spans="1:3" s="566" customFormat="1"/>
    <row r="33480" spans="1:3" s="566" customFormat="1"/>
    <row r="33481" spans="1:3" s="566" customFormat="1"/>
    <row r="33482" spans="1:3" s="566" customFormat="1"/>
    <row r="33483" spans="1:3" s="566" customFormat="1"/>
    <row r="33484" spans="1:3" s="566" customFormat="1"/>
    <row r="33485" spans="1:3" s="566" customFormat="1"/>
    <row r="33486" spans="1:3" s="566" customFormat="1"/>
    <row r="33487" spans="1:3" s="566" customFormat="1"/>
    <row r="33488" spans="1:3" s="566" customFormat="1"/>
    <row r="33489" spans="1:3" s="566" customFormat="1"/>
    <row r="33490" spans="1:3" s="566" customFormat="1"/>
    <row r="33491" spans="1:3" s="566" customFormat="1"/>
    <row r="33492" spans="1:3" s="566" customFormat="1"/>
    <row r="33493" spans="1:3" s="566" customFormat="1"/>
    <row r="33494" spans="1:3" s="566" customFormat="1"/>
    <row r="33495" spans="1:3" s="566" customFormat="1"/>
    <row r="33496" spans="1:3" s="566" customFormat="1"/>
    <row r="33497" spans="1:3" s="566" customFormat="1"/>
    <row r="33498" spans="1:3" s="566" customFormat="1"/>
    <row r="33499" spans="1:3" s="566" customFormat="1"/>
    <row r="33500" spans="1:3" s="566" customFormat="1"/>
    <row r="33501" spans="1:3" s="566" customFormat="1"/>
    <row r="33502" spans="1:3" s="566" customFormat="1"/>
    <row r="33503" spans="1:3" s="566" customFormat="1"/>
    <row r="33504" spans="1:3" s="566" customFormat="1"/>
    <row r="33505" spans="1:3" s="566" customFormat="1"/>
    <row r="33506" spans="1:3" s="566" customFormat="1"/>
    <row r="33507" spans="1:3" s="566" customFormat="1"/>
    <row r="33508" spans="1:3" s="566" customFormat="1"/>
    <row r="33509" spans="1:3" s="566" customFormat="1"/>
    <row r="33510" spans="1:3" s="566" customFormat="1"/>
    <row r="33511" spans="1:3" s="566" customFormat="1"/>
    <row r="33512" spans="1:3" s="566" customFormat="1"/>
    <row r="33513" spans="1:3" s="566" customFormat="1"/>
    <row r="33514" spans="1:3" s="566" customFormat="1"/>
    <row r="33515" spans="1:3" s="566" customFormat="1"/>
    <row r="33516" spans="1:3" s="566" customFormat="1"/>
    <row r="33517" spans="1:3" s="566" customFormat="1"/>
    <row r="33518" spans="1:3" s="566" customFormat="1"/>
    <row r="33519" spans="1:3" s="566" customFormat="1"/>
    <row r="33520" spans="1:3" s="566" customFormat="1"/>
    <row r="33521" spans="1:3" s="566" customFormat="1"/>
    <row r="33522" spans="1:3" s="566" customFormat="1"/>
    <row r="33523" spans="1:3" s="566" customFormat="1"/>
    <row r="33524" spans="1:3" s="566" customFormat="1"/>
    <row r="33525" spans="1:3" s="566" customFormat="1"/>
    <row r="33526" spans="1:3" s="566" customFormat="1"/>
    <row r="33527" spans="1:3" s="566" customFormat="1"/>
    <row r="33528" spans="1:3" s="566" customFormat="1"/>
    <row r="33529" spans="1:3" s="566" customFormat="1"/>
    <row r="33530" spans="1:3" s="566" customFormat="1"/>
    <row r="33531" spans="1:3" s="566" customFormat="1"/>
    <row r="33532" spans="1:3" s="566" customFormat="1"/>
    <row r="33533" spans="1:3" s="566" customFormat="1"/>
    <row r="33534" spans="1:3" s="566" customFormat="1"/>
    <row r="33535" spans="1:3" s="566" customFormat="1"/>
    <row r="33536" spans="1:3" s="566" customFormat="1"/>
    <row r="33537" spans="1:3" s="566" customFormat="1"/>
    <row r="33538" spans="1:3" s="566" customFormat="1"/>
    <row r="33539" spans="1:3" s="566" customFormat="1"/>
    <row r="33540" spans="1:3" s="566" customFormat="1"/>
    <row r="33541" spans="1:3" s="566" customFormat="1"/>
    <row r="33542" spans="1:3" s="566" customFormat="1"/>
    <row r="33543" spans="1:3" s="566" customFormat="1"/>
    <row r="33544" spans="1:3" s="566" customFormat="1"/>
    <row r="33545" spans="1:3" s="566" customFormat="1"/>
    <row r="33546" spans="1:3" s="566" customFormat="1"/>
    <row r="33547" spans="1:3" s="566" customFormat="1"/>
    <row r="33548" spans="1:3" s="566" customFormat="1"/>
    <row r="33549" spans="1:3" s="566" customFormat="1"/>
    <row r="33550" spans="1:3" s="566" customFormat="1"/>
    <row r="33551" spans="1:3" s="566" customFormat="1"/>
    <row r="33552" spans="1:3" s="566" customFormat="1"/>
    <row r="33553" spans="1:3" s="566" customFormat="1"/>
    <row r="33554" spans="1:3" s="566" customFormat="1"/>
    <row r="33555" spans="1:3" s="566" customFormat="1"/>
    <row r="33556" spans="1:3" s="566" customFormat="1"/>
    <row r="33557" spans="1:3" s="566" customFormat="1"/>
    <row r="33558" spans="1:3" s="566" customFormat="1"/>
    <row r="33559" spans="1:3" s="566" customFormat="1"/>
    <row r="33560" spans="1:3" s="566" customFormat="1"/>
    <row r="33561" spans="1:3" s="566" customFormat="1"/>
    <row r="33562" spans="1:3" s="566" customFormat="1"/>
    <row r="33563" spans="1:3" s="566" customFormat="1"/>
    <row r="33564" spans="1:3" s="566" customFormat="1"/>
    <row r="33565" spans="1:3" s="566" customFormat="1"/>
    <row r="33566" spans="1:3" s="566" customFormat="1"/>
    <row r="33567" spans="1:3" s="566" customFormat="1"/>
    <row r="33568" spans="1:3" s="566" customFormat="1"/>
    <row r="33569" spans="1:3" s="566" customFormat="1"/>
    <row r="33570" spans="1:3" s="566" customFormat="1"/>
    <row r="33571" spans="1:3" s="566" customFormat="1"/>
    <row r="33572" spans="1:3" s="566" customFormat="1"/>
    <row r="33573" spans="1:3" s="566" customFormat="1"/>
    <row r="33574" spans="1:3" s="566" customFormat="1"/>
    <row r="33575" spans="1:3" s="566" customFormat="1"/>
    <row r="33576" spans="1:3" s="566" customFormat="1"/>
    <row r="33577" spans="1:3" s="566" customFormat="1"/>
    <row r="33578" spans="1:3" s="566" customFormat="1"/>
    <row r="33579" spans="1:3" s="566" customFormat="1"/>
    <row r="33580" spans="1:3" s="566" customFormat="1"/>
    <row r="33581" spans="1:3" s="566" customFormat="1"/>
    <row r="33582" spans="1:3" s="566" customFormat="1"/>
    <row r="33583" spans="1:3" s="566" customFormat="1"/>
    <row r="33584" spans="1:3" s="566" customFormat="1"/>
    <row r="33585" spans="1:3" s="566" customFormat="1"/>
    <row r="33586" spans="1:3" s="566" customFormat="1"/>
    <row r="33587" spans="1:3" s="566" customFormat="1"/>
    <row r="33588" spans="1:3" s="566" customFormat="1"/>
    <row r="33589" spans="1:3" s="566" customFormat="1"/>
    <row r="33590" spans="1:3" s="566" customFormat="1"/>
    <row r="33591" spans="1:3" s="566" customFormat="1"/>
    <row r="33592" spans="1:3" s="566" customFormat="1"/>
    <row r="33593" spans="1:3" s="566" customFormat="1"/>
    <row r="33594" spans="1:3" s="566" customFormat="1"/>
    <row r="33595" spans="1:3" s="566" customFormat="1"/>
    <row r="33596" spans="1:3" s="566" customFormat="1"/>
    <row r="33597" spans="1:3" s="566" customFormat="1"/>
    <row r="33598" spans="1:3" s="566" customFormat="1"/>
    <row r="33599" spans="1:3" s="566" customFormat="1"/>
    <row r="33600" spans="1:3" s="566" customFormat="1"/>
    <row r="33601" spans="1:3" s="566" customFormat="1"/>
    <row r="33602" spans="1:3" s="566" customFormat="1"/>
    <row r="33603" spans="1:3" s="566" customFormat="1"/>
    <row r="33604" spans="1:3" s="566" customFormat="1"/>
    <row r="33605" spans="1:3" s="566" customFormat="1"/>
    <row r="33606" spans="1:3" s="566" customFormat="1"/>
    <row r="33607" spans="1:3" s="566" customFormat="1"/>
    <row r="33608" spans="1:3" s="566" customFormat="1"/>
    <row r="33609" spans="1:3" s="566" customFormat="1"/>
    <row r="33610" spans="1:3" s="566" customFormat="1"/>
    <row r="33611" spans="1:3" s="566" customFormat="1"/>
    <row r="33612" spans="1:3" s="566" customFormat="1"/>
    <row r="33613" spans="1:3" s="566" customFormat="1"/>
    <row r="33614" spans="1:3" s="566" customFormat="1"/>
    <row r="33615" spans="1:3" s="566" customFormat="1"/>
    <row r="33616" spans="1:3" s="566" customFormat="1"/>
    <row r="33617" spans="1:3" s="566" customFormat="1"/>
    <row r="33618" spans="1:3" s="566" customFormat="1"/>
    <row r="33619" spans="1:3" s="566" customFormat="1"/>
    <row r="33620" spans="1:3" s="566" customFormat="1"/>
    <row r="33621" spans="1:3" s="566" customFormat="1"/>
    <row r="33622" spans="1:3" s="566" customFormat="1"/>
    <row r="33623" spans="1:3" s="566" customFormat="1"/>
    <row r="33624" spans="1:3" s="566" customFormat="1"/>
    <row r="33625" spans="1:3" s="566" customFormat="1"/>
    <row r="33626" spans="1:3" s="566" customFormat="1"/>
    <row r="33627" spans="1:3" s="566" customFormat="1"/>
    <row r="33628" spans="1:3" s="566" customFormat="1"/>
    <row r="33629" spans="1:3" s="566" customFormat="1"/>
    <row r="33630" spans="1:3" s="566" customFormat="1"/>
    <row r="33631" spans="1:3" s="566" customFormat="1"/>
    <row r="33632" spans="1:3" s="566" customFormat="1"/>
    <row r="33633" spans="1:3" s="566" customFormat="1"/>
    <row r="33634" spans="1:3" s="566" customFormat="1"/>
    <row r="33635" spans="1:3" s="566" customFormat="1"/>
    <row r="33636" spans="1:3" s="566" customFormat="1"/>
    <row r="33637" spans="1:3" s="566" customFormat="1"/>
    <row r="33638" spans="1:3" s="566" customFormat="1"/>
    <row r="33639" spans="1:3" s="566" customFormat="1"/>
    <row r="33640" spans="1:3" s="566" customFormat="1"/>
    <row r="33641" spans="1:3" s="566" customFormat="1"/>
    <row r="33642" spans="1:3" s="566" customFormat="1"/>
    <row r="33643" spans="1:3" s="566" customFormat="1"/>
    <row r="33644" spans="1:3" s="566" customFormat="1"/>
    <row r="33645" spans="1:3" s="566" customFormat="1"/>
    <row r="33646" spans="1:3" s="566" customFormat="1"/>
    <row r="33647" spans="1:3" s="566" customFormat="1"/>
    <row r="33648" spans="1:3" s="566" customFormat="1"/>
    <row r="33649" spans="1:3" s="566" customFormat="1"/>
    <row r="33650" spans="1:3" s="566" customFormat="1"/>
    <row r="33651" spans="1:3" s="566" customFormat="1"/>
    <row r="33652" spans="1:3" s="566" customFormat="1"/>
    <row r="33653" spans="1:3" s="566" customFormat="1"/>
    <row r="33654" spans="1:3" s="566" customFormat="1"/>
    <row r="33655" spans="1:3" s="566" customFormat="1"/>
    <row r="33656" spans="1:3" s="566" customFormat="1"/>
    <row r="33657" spans="1:3" s="566" customFormat="1"/>
    <row r="33658" spans="1:3" s="566" customFormat="1"/>
    <row r="33659" spans="1:3" s="566" customFormat="1"/>
    <row r="33660" spans="1:3" s="566" customFormat="1"/>
    <row r="33661" spans="1:3" s="566" customFormat="1"/>
    <row r="33662" spans="1:3" s="566" customFormat="1"/>
    <row r="33663" spans="1:3" s="566" customFormat="1"/>
    <row r="33664" spans="1:3" s="566" customFormat="1"/>
    <row r="33665" spans="1:3" s="566" customFormat="1"/>
    <row r="33666" spans="1:3" s="566" customFormat="1"/>
    <row r="33667" spans="1:3" s="566" customFormat="1"/>
    <row r="33668" spans="1:3" s="566" customFormat="1"/>
    <row r="33669" spans="1:3" s="566" customFormat="1"/>
    <row r="33670" spans="1:3" s="566" customFormat="1"/>
    <row r="33671" spans="1:3" s="566" customFormat="1"/>
    <row r="33672" spans="1:3" s="566" customFormat="1"/>
    <row r="33673" spans="1:3" s="566" customFormat="1"/>
    <row r="33674" spans="1:3" s="566" customFormat="1"/>
    <row r="33675" spans="1:3" s="566" customFormat="1"/>
    <row r="33676" spans="1:3" s="566" customFormat="1"/>
    <row r="33677" spans="1:3" s="566" customFormat="1"/>
    <row r="33678" spans="1:3" s="566" customFormat="1"/>
    <row r="33679" spans="1:3" s="566" customFormat="1"/>
    <row r="33680" spans="1:3" s="566" customFormat="1"/>
    <row r="33681" spans="1:3" s="566" customFormat="1"/>
    <row r="33682" spans="1:3" s="566" customFormat="1"/>
    <row r="33683" spans="1:3" s="566" customFormat="1"/>
    <row r="33684" spans="1:3" s="566" customFormat="1"/>
    <row r="33685" spans="1:3" s="566" customFormat="1"/>
    <row r="33686" spans="1:3" s="566" customFormat="1"/>
    <row r="33687" spans="1:3" s="566" customFormat="1"/>
    <row r="33688" spans="1:3" s="566" customFormat="1"/>
    <row r="33689" spans="1:3" s="566" customFormat="1"/>
    <row r="33690" spans="1:3" s="566" customFormat="1"/>
    <row r="33691" spans="1:3" s="566" customFormat="1"/>
    <row r="33692" spans="1:3" s="566" customFormat="1"/>
    <row r="33693" spans="1:3" s="566" customFormat="1"/>
    <row r="33694" spans="1:3" s="566" customFormat="1"/>
    <row r="33695" spans="1:3" s="566" customFormat="1"/>
    <row r="33696" spans="1:3" s="566" customFormat="1"/>
    <row r="33697" spans="1:3" s="566" customFormat="1"/>
    <row r="33698" spans="1:3" s="566" customFormat="1"/>
    <row r="33699" spans="1:3" s="566" customFormat="1"/>
    <row r="33700" spans="1:3" s="566" customFormat="1"/>
    <row r="33701" spans="1:3" s="566" customFormat="1"/>
    <row r="33702" spans="1:3" s="566" customFormat="1"/>
    <row r="33703" spans="1:3" s="566" customFormat="1"/>
    <row r="33704" spans="1:3" s="566" customFormat="1"/>
    <row r="33705" spans="1:3" s="566" customFormat="1"/>
    <row r="33706" spans="1:3" s="566" customFormat="1"/>
    <row r="33707" spans="1:3" s="566" customFormat="1"/>
    <row r="33708" spans="1:3" s="566" customFormat="1"/>
    <row r="33709" spans="1:3" s="566" customFormat="1"/>
    <row r="33710" spans="1:3" s="566" customFormat="1"/>
    <row r="33711" spans="1:3" s="566" customFormat="1"/>
    <row r="33712" spans="1:3" s="566" customFormat="1"/>
    <row r="33713" spans="1:3" s="566" customFormat="1"/>
    <row r="33714" spans="1:3" s="566" customFormat="1"/>
    <row r="33715" spans="1:3" s="566" customFormat="1"/>
    <row r="33716" spans="1:3" s="566" customFormat="1"/>
    <row r="33717" spans="1:3" s="566" customFormat="1"/>
    <row r="33718" spans="1:3" s="566" customFormat="1"/>
    <row r="33719" spans="1:3" s="566" customFormat="1"/>
    <row r="33720" spans="1:3" s="566" customFormat="1"/>
    <row r="33721" spans="1:3" s="566" customFormat="1"/>
    <row r="33722" spans="1:3" s="566" customFormat="1"/>
    <row r="33723" spans="1:3" s="566" customFormat="1"/>
    <row r="33724" spans="1:3" s="566" customFormat="1"/>
    <row r="33725" spans="1:3" s="566" customFormat="1"/>
    <row r="33726" spans="1:3" s="566" customFormat="1"/>
    <row r="33727" spans="1:3" s="566" customFormat="1"/>
    <row r="33728" spans="1:3" s="566" customFormat="1"/>
    <row r="33729" spans="1:3" s="566" customFormat="1"/>
    <row r="33730" spans="1:3" s="566" customFormat="1"/>
    <row r="33731" spans="1:3" s="566" customFormat="1"/>
    <row r="33732" spans="1:3" s="566" customFormat="1"/>
    <row r="33733" spans="1:3" s="566" customFormat="1"/>
    <row r="33734" spans="1:3" s="566" customFormat="1"/>
    <row r="33735" spans="1:3" s="566" customFormat="1"/>
    <row r="33736" spans="1:3" s="566" customFormat="1"/>
    <row r="33737" spans="1:3" s="566" customFormat="1"/>
    <row r="33738" spans="1:3" s="566" customFormat="1"/>
    <row r="33739" spans="1:3" s="566" customFormat="1"/>
    <row r="33740" spans="1:3" s="566" customFormat="1"/>
    <row r="33741" spans="1:3" s="566" customFormat="1"/>
    <row r="33742" spans="1:3" s="566" customFormat="1"/>
    <row r="33743" spans="1:3" s="566" customFormat="1"/>
    <row r="33744" spans="1:3" s="566" customFormat="1"/>
    <row r="33745" spans="1:3" s="566" customFormat="1"/>
    <row r="33746" spans="1:3" s="566" customFormat="1"/>
    <row r="33747" spans="1:3" s="566" customFormat="1"/>
    <row r="33748" spans="1:3" s="566" customFormat="1"/>
    <row r="33749" spans="1:3" s="566" customFormat="1"/>
    <row r="33750" spans="1:3" s="566" customFormat="1"/>
    <row r="33751" spans="1:3" s="566" customFormat="1"/>
    <row r="33752" spans="1:3" s="566" customFormat="1"/>
    <row r="33753" spans="1:3" s="566" customFormat="1"/>
    <row r="33754" spans="1:3" s="566" customFormat="1"/>
    <row r="33755" spans="1:3" s="566" customFormat="1"/>
    <row r="33756" spans="1:3" s="566" customFormat="1"/>
    <row r="33757" spans="1:3" s="566" customFormat="1"/>
    <row r="33758" spans="1:3" s="566" customFormat="1"/>
    <row r="33759" spans="1:3" s="566" customFormat="1"/>
    <row r="33760" spans="1:3" s="566" customFormat="1"/>
    <row r="33761" spans="1:3" s="566" customFormat="1"/>
    <row r="33762" spans="1:3" s="566" customFormat="1"/>
    <row r="33763" spans="1:3" s="566" customFormat="1"/>
    <row r="33764" spans="1:3" s="566" customFormat="1"/>
    <row r="33765" spans="1:3" s="566" customFormat="1"/>
    <row r="33766" spans="1:3" s="566" customFormat="1"/>
    <row r="33767" spans="1:3" s="566" customFormat="1"/>
    <row r="33768" spans="1:3" s="566" customFormat="1"/>
    <row r="33769" spans="1:3" s="566" customFormat="1"/>
    <row r="33770" spans="1:3" s="566" customFormat="1"/>
    <row r="33771" spans="1:3" s="566" customFormat="1"/>
    <row r="33772" spans="1:3" s="566" customFormat="1"/>
    <row r="33773" spans="1:3" s="566" customFormat="1"/>
    <row r="33774" spans="1:3" s="566" customFormat="1"/>
    <row r="33775" spans="1:3" s="566" customFormat="1"/>
    <row r="33776" spans="1:3" s="566" customFormat="1"/>
    <row r="33777" spans="1:3" s="566" customFormat="1"/>
    <row r="33778" spans="1:3" s="566" customFormat="1"/>
    <row r="33779" spans="1:3" s="566" customFormat="1"/>
    <row r="33780" spans="1:3" s="566" customFormat="1"/>
    <row r="33781" spans="1:3" s="566" customFormat="1"/>
    <row r="33782" spans="1:3" s="566" customFormat="1"/>
    <row r="33783" spans="1:3" s="566" customFormat="1"/>
    <row r="33784" spans="1:3" s="566" customFormat="1"/>
    <row r="33785" spans="1:3" s="566" customFormat="1"/>
    <row r="33786" spans="1:3" s="566" customFormat="1"/>
    <row r="33787" spans="1:3" s="566" customFormat="1"/>
    <row r="33788" spans="1:3" s="566" customFormat="1"/>
    <row r="33789" spans="1:3" s="566" customFormat="1"/>
    <row r="33790" spans="1:3" s="566" customFormat="1"/>
    <row r="33791" spans="1:3" s="566" customFormat="1"/>
    <row r="33792" spans="1:3" s="566" customFormat="1"/>
    <row r="33793" spans="1:3" s="566" customFormat="1"/>
    <row r="33794" spans="1:3" s="566" customFormat="1"/>
    <row r="33795" spans="1:3" s="566" customFormat="1"/>
    <row r="33796" spans="1:3" s="566" customFormat="1"/>
    <row r="33797" spans="1:3" s="566" customFormat="1"/>
    <row r="33798" spans="1:3" s="566" customFormat="1"/>
    <row r="33799" spans="1:3" s="566" customFormat="1"/>
    <row r="33800" spans="1:3" s="566" customFormat="1"/>
    <row r="33801" spans="1:3" s="566" customFormat="1"/>
    <row r="33802" spans="1:3" s="566" customFormat="1"/>
    <row r="33803" spans="1:3" s="566" customFormat="1"/>
    <row r="33804" spans="1:3" s="566" customFormat="1"/>
    <row r="33805" spans="1:3" s="566" customFormat="1"/>
    <row r="33806" spans="1:3" s="566" customFormat="1"/>
    <row r="33807" spans="1:3" s="566" customFormat="1"/>
    <row r="33808" spans="1:3" s="566" customFormat="1"/>
    <row r="33809" spans="1:3" s="566" customFormat="1"/>
    <row r="33810" spans="1:3" s="566" customFormat="1"/>
    <row r="33811" spans="1:3" s="566" customFormat="1"/>
    <row r="33812" spans="1:3" s="566" customFormat="1"/>
    <row r="33813" spans="1:3" s="566" customFormat="1"/>
    <row r="33814" spans="1:3" s="566" customFormat="1"/>
    <row r="33815" spans="1:3" s="566" customFormat="1"/>
    <row r="33816" spans="1:3" s="566" customFormat="1"/>
    <row r="33817" spans="1:3" s="566" customFormat="1"/>
    <row r="33818" spans="1:3" s="566" customFormat="1"/>
    <row r="33819" spans="1:3" s="566" customFormat="1"/>
    <row r="33820" spans="1:3" s="566" customFormat="1"/>
    <row r="33821" spans="1:3" s="566" customFormat="1"/>
    <row r="33822" spans="1:3" s="566" customFormat="1"/>
    <row r="33823" spans="1:3" s="566" customFormat="1"/>
    <row r="33824" spans="1:3" s="566" customFormat="1"/>
    <row r="33825" spans="1:3" s="566" customFormat="1"/>
    <row r="33826" spans="1:3" s="566" customFormat="1"/>
    <row r="33827" spans="1:3" s="566" customFormat="1"/>
    <row r="33828" spans="1:3" s="566" customFormat="1"/>
    <row r="33829" spans="1:3" s="566" customFormat="1"/>
    <row r="33830" spans="1:3" s="566" customFormat="1"/>
    <row r="33831" spans="1:3" s="566" customFormat="1"/>
    <row r="33832" spans="1:3" s="566" customFormat="1"/>
    <row r="33833" spans="1:3" s="566" customFormat="1"/>
    <row r="33834" spans="1:3" s="566" customFormat="1"/>
    <row r="33835" spans="1:3" s="566" customFormat="1"/>
    <row r="33836" spans="1:3" s="566" customFormat="1"/>
    <row r="33837" spans="1:3" s="566" customFormat="1"/>
    <row r="33838" spans="1:3" s="566" customFormat="1"/>
    <row r="33839" spans="1:3" s="566" customFormat="1"/>
    <row r="33840" spans="1:3" s="566" customFormat="1"/>
    <row r="33841" spans="1:3" s="566" customFormat="1"/>
    <row r="33842" spans="1:3" s="566" customFormat="1"/>
    <row r="33843" spans="1:3" s="566" customFormat="1"/>
    <row r="33844" spans="1:3" s="566" customFormat="1"/>
    <row r="33845" spans="1:3" s="566" customFormat="1"/>
    <row r="33846" spans="1:3" s="566" customFormat="1"/>
    <row r="33847" spans="1:3" s="566" customFormat="1"/>
    <row r="33848" spans="1:3" s="566" customFormat="1"/>
    <row r="33849" spans="1:3" s="566" customFormat="1"/>
    <row r="33850" spans="1:3" s="566" customFormat="1"/>
    <row r="33851" spans="1:3" s="566" customFormat="1"/>
    <row r="33852" spans="1:3" s="566" customFormat="1"/>
    <row r="33853" spans="1:3" s="566" customFormat="1"/>
    <row r="33854" spans="1:3" s="566" customFormat="1"/>
    <row r="33855" spans="1:3" s="566" customFormat="1"/>
    <row r="33856" spans="1:3" s="566" customFormat="1"/>
    <row r="33857" spans="1:3" s="566" customFormat="1"/>
    <row r="33858" spans="1:3" s="566" customFormat="1"/>
    <row r="33859" spans="1:3" s="566" customFormat="1"/>
    <row r="33860" spans="1:3" s="566" customFormat="1"/>
    <row r="33861" spans="1:3" s="566" customFormat="1"/>
    <row r="33862" spans="1:3" s="566" customFormat="1"/>
    <row r="33863" spans="1:3" s="566" customFormat="1"/>
    <row r="33864" spans="1:3" s="566" customFormat="1"/>
    <row r="33865" spans="1:3" s="566" customFormat="1"/>
    <row r="33866" spans="1:3" s="566" customFormat="1"/>
    <row r="33867" spans="1:3" s="566" customFormat="1"/>
    <row r="33868" spans="1:3" s="566" customFormat="1"/>
    <row r="33869" spans="1:3" s="566" customFormat="1"/>
    <row r="33870" spans="1:3" s="566" customFormat="1"/>
    <row r="33871" spans="1:3" s="566" customFormat="1"/>
    <row r="33872" spans="1:3" s="566" customFormat="1"/>
    <row r="33873" spans="1:3" s="566" customFormat="1"/>
    <row r="33874" spans="1:3" s="566" customFormat="1"/>
    <row r="33875" spans="1:3" s="566" customFormat="1"/>
    <row r="33876" spans="1:3" s="566" customFormat="1"/>
    <row r="33877" spans="1:3" s="566" customFormat="1"/>
    <row r="33878" spans="1:3" s="566" customFormat="1"/>
    <row r="33879" spans="1:3" s="566" customFormat="1"/>
    <row r="33880" spans="1:3" s="566" customFormat="1"/>
    <row r="33881" spans="1:3" s="566" customFormat="1"/>
    <row r="33882" spans="1:3" s="566" customFormat="1"/>
    <row r="33883" spans="1:3" s="566" customFormat="1"/>
    <row r="33884" spans="1:3" s="566" customFormat="1"/>
    <row r="33885" spans="1:3" s="566" customFormat="1"/>
    <row r="33886" spans="1:3" s="566" customFormat="1"/>
    <row r="33887" spans="1:3" s="566" customFormat="1"/>
    <row r="33888" spans="1:3" s="566" customFormat="1"/>
    <row r="33889" spans="1:3" s="566" customFormat="1"/>
    <row r="33890" spans="1:3" s="566" customFormat="1"/>
    <row r="33891" spans="1:3" s="566" customFormat="1"/>
    <row r="33892" spans="1:3" s="566" customFormat="1"/>
    <row r="33893" spans="1:3" s="566" customFormat="1"/>
    <row r="33894" spans="1:3" s="566" customFormat="1"/>
    <row r="33895" spans="1:3" s="566" customFormat="1"/>
    <row r="33896" spans="1:3" s="566" customFormat="1"/>
    <row r="33897" spans="1:3" s="566" customFormat="1"/>
    <row r="33898" spans="1:3" s="566" customFormat="1"/>
    <row r="33899" spans="1:3" s="566" customFormat="1"/>
    <row r="33900" spans="1:3" s="566" customFormat="1"/>
    <row r="33901" spans="1:3" s="566" customFormat="1"/>
    <row r="33902" spans="1:3" s="566" customFormat="1"/>
    <row r="33903" spans="1:3" s="566" customFormat="1"/>
    <row r="33904" spans="1:3" s="566" customFormat="1"/>
    <row r="33905" spans="1:3" s="566" customFormat="1"/>
    <row r="33906" spans="1:3" s="566" customFormat="1"/>
    <row r="33907" spans="1:3" s="566" customFormat="1"/>
    <row r="33908" spans="1:3" s="566" customFormat="1"/>
    <row r="33909" spans="1:3" s="566" customFormat="1"/>
    <row r="33910" spans="1:3" s="566" customFormat="1"/>
    <row r="33911" spans="1:3" s="566" customFormat="1"/>
    <row r="33912" spans="1:3" s="566" customFormat="1"/>
    <row r="33913" spans="1:3" s="566" customFormat="1"/>
    <row r="33914" spans="1:3" s="566" customFormat="1"/>
    <row r="33915" spans="1:3" s="566" customFormat="1"/>
    <row r="33916" spans="1:3" s="566" customFormat="1"/>
    <row r="33917" spans="1:3" s="566" customFormat="1"/>
    <row r="33918" spans="1:3" s="566" customFormat="1"/>
    <row r="33919" spans="1:3" s="566" customFormat="1"/>
    <row r="33920" spans="1:3" s="566" customFormat="1"/>
    <row r="33921" spans="1:3" s="566" customFormat="1"/>
    <row r="33922" spans="1:3" s="566" customFormat="1"/>
    <row r="33923" spans="1:3" s="566" customFormat="1"/>
    <row r="33924" spans="1:3" s="566" customFormat="1"/>
    <row r="33925" spans="1:3" s="566" customFormat="1"/>
    <row r="33926" spans="1:3" s="566" customFormat="1"/>
    <row r="33927" spans="1:3" s="566" customFormat="1"/>
    <row r="33928" spans="1:3" s="566" customFormat="1"/>
    <row r="33929" spans="1:3" s="566" customFormat="1"/>
    <row r="33930" spans="1:3" s="566" customFormat="1"/>
    <row r="33931" spans="1:3" s="566" customFormat="1"/>
    <row r="33932" spans="1:3" s="566" customFormat="1"/>
    <row r="33933" spans="1:3" s="566" customFormat="1"/>
    <row r="33934" spans="1:3" s="566" customFormat="1"/>
    <row r="33935" spans="1:3" s="566" customFormat="1"/>
    <row r="33936" spans="1:3" s="566" customFormat="1"/>
    <row r="33937" spans="1:3" s="566" customFormat="1"/>
    <row r="33938" spans="1:3" s="566" customFormat="1"/>
    <row r="33939" spans="1:3" s="566" customFormat="1"/>
    <row r="33940" spans="1:3" s="566" customFormat="1"/>
    <row r="33941" spans="1:3" s="566" customFormat="1"/>
    <row r="33942" spans="1:3" s="566" customFormat="1"/>
    <row r="33943" spans="1:3" s="566" customFormat="1"/>
    <row r="33944" spans="1:3" s="566" customFormat="1"/>
    <row r="33945" spans="1:3" s="566" customFormat="1"/>
    <row r="33946" spans="1:3" s="566" customFormat="1"/>
    <row r="33947" spans="1:3" s="566" customFormat="1"/>
    <row r="33948" spans="1:3" s="566" customFormat="1"/>
    <row r="33949" spans="1:3" s="566" customFormat="1"/>
    <row r="33950" spans="1:3" s="566" customFormat="1"/>
    <row r="33951" spans="1:3" s="566" customFormat="1"/>
    <row r="33952" spans="1:3" s="566" customFormat="1"/>
    <row r="33953" spans="1:3" s="566" customFormat="1"/>
    <row r="33954" spans="1:3" s="566" customFormat="1"/>
    <row r="33955" spans="1:3" s="566" customFormat="1"/>
    <row r="33956" spans="1:3" s="566" customFormat="1"/>
    <row r="33957" spans="1:3" s="566" customFormat="1"/>
    <row r="33958" spans="1:3" s="566" customFormat="1"/>
    <row r="33959" spans="1:3" s="566" customFormat="1"/>
    <row r="33960" spans="1:3" s="566" customFormat="1"/>
    <row r="33961" spans="1:3" s="566" customFormat="1"/>
    <row r="33962" spans="1:3" s="566" customFormat="1"/>
    <row r="33963" spans="1:3" s="566" customFormat="1"/>
    <row r="33964" spans="1:3" s="566" customFormat="1"/>
    <row r="33965" spans="1:3" s="566" customFormat="1"/>
    <row r="33966" spans="1:3" s="566" customFormat="1"/>
    <row r="33967" spans="1:3" s="566" customFormat="1"/>
    <row r="33968" spans="1:3" s="566" customFormat="1"/>
    <row r="33969" spans="1:3" s="566" customFormat="1"/>
    <row r="33970" spans="1:3" s="566" customFormat="1"/>
    <row r="33971" spans="1:3" s="566" customFormat="1"/>
    <row r="33972" spans="1:3" s="566" customFormat="1"/>
    <row r="33973" spans="1:3" s="566" customFormat="1"/>
    <row r="33974" spans="1:3" s="566" customFormat="1"/>
    <row r="33975" spans="1:3" s="566" customFormat="1"/>
    <row r="33976" spans="1:3" s="566" customFormat="1"/>
    <row r="33977" spans="1:3" s="566" customFormat="1"/>
    <row r="33978" spans="1:3" s="566" customFormat="1"/>
    <row r="33979" spans="1:3" s="566" customFormat="1"/>
    <row r="33980" spans="1:3" s="566" customFormat="1"/>
    <row r="33981" spans="1:3" s="566" customFormat="1"/>
    <row r="33982" spans="1:3" s="566" customFormat="1"/>
    <row r="33983" spans="1:3" s="566" customFormat="1"/>
    <row r="33984" spans="1:3" s="566" customFormat="1"/>
    <row r="33985" spans="1:3" s="566" customFormat="1"/>
    <row r="33986" spans="1:3" s="566" customFormat="1"/>
    <row r="33987" spans="1:3" s="566" customFormat="1"/>
    <row r="33988" spans="1:3" s="566" customFormat="1"/>
    <row r="33989" spans="1:3" s="566" customFormat="1"/>
    <row r="33990" spans="1:3" s="566" customFormat="1"/>
    <row r="33991" spans="1:3" s="566" customFormat="1"/>
    <row r="33992" spans="1:3" s="566" customFormat="1"/>
    <row r="33993" spans="1:3" s="566" customFormat="1"/>
    <row r="33994" spans="1:3" s="566" customFormat="1"/>
    <row r="33995" spans="1:3" s="566" customFormat="1"/>
    <row r="33996" spans="1:3" s="566" customFormat="1"/>
    <row r="33997" spans="1:3" s="566" customFormat="1"/>
    <row r="33998" spans="1:3" s="566" customFormat="1"/>
    <row r="33999" spans="1:3" s="566" customFormat="1"/>
    <row r="34000" spans="1:3" s="566" customFormat="1"/>
    <row r="34001" spans="1:3" s="566" customFormat="1"/>
    <row r="34002" spans="1:3" s="566" customFormat="1"/>
    <row r="34003" spans="1:3" s="566" customFormat="1"/>
    <row r="34004" spans="1:3" s="566" customFormat="1"/>
    <row r="34005" spans="1:3" s="566" customFormat="1"/>
    <row r="34006" spans="1:3" s="566" customFormat="1"/>
    <row r="34007" spans="1:3" s="566" customFormat="1"/>
    <row r="34008" spans="1:3" s="566" customFormat="1"/>
    <row r="34009" spans="1:3" s="566" customFormat="1"/>
    <row r="34010" spans="1:3" s="566" customFormat="1"/>
    <row r="34011" spans="1:3" s="566" customFormat="1"/>
    <row r="34012" spans="1:3" s="566" customFormat="1"/>
    <row r="34013" spans="1:3" s="566" customFormat="1"/>
    <row r="34014" spans="1:3" s="566" customFormat="1"/>
    <row r="34015" spans="1:3" s="566" customFormat="1"/>
    <row r="34016" spans="1:3" s="566" customFormat="1"/>
    <row r="34017" spans="1:3" s="566" customFormat="1"/>
    <row r="34018" spans="1:3" s="566" customFormat="1"/>
    <row r="34019" spans="1:3" s="566" customFormat="1"/>
    <row r="34020" spans="1:3" s="566" customFormat="1"/>
    <row r="34021" spans="1:3" s="566" customFormat="1"/>
    <row r="34022" spans="1:3" s="566" customFormat="1"/>
    <row r="34023" spans="1:3" s="566" customFormat="1"/>
    <row r="34024" spans="1:3" s="566" customFormat="1"/>
    <row r="34025" spans="1:3" s="566" customFormat="1"/>
    <row r="34026" spans="1:3" s="566" customFormat="1"/>
    <row r="34027" spans="1:3" s="566" customFormat="1"/>
    <row r="34028" spans="1:3" s="566" customFormat="1"/>
    <row r="34029" spans="1:3" s="566" customFormat="1"/>
    <row r="34030" spans="1:3" s="566" customFormat="1"/>
    <row r="34031" spans="1:3" s="566" customFormat="1"/>
    <row r="34032" spans="1:3" s="566" customFormat="1"/>
    <row r="34033" spans="1:3" s="566" customFormat="1"/>
    <row r="34034" spans="1:3" s="566" customFormat="1"/>
    <row r="34035" spans="1:3" s="566" customFormat="1"/>
    <row r="34036" spans="1:3" s="566" customFormat="1"/>
    <row r="34037" spans="1:3" s="566" customFormat="1"/>
    <row r="34038" spans="1:3" s="566" customFormat="1"/>
    <row r="34039" spans="1:3" s="566" customFormat="1"/>
    <row r="34040" spans="1:3" s="566" customFormat="1"/>
    <row r="34041" spans="1:3" s="566" customFormat="1"/>
    <row r="34042" spans="1:3" s="566" customFormat="1"/>
    <row r="34043" spans="1:3" s="566" customFormat="1"/>
    <row r="34044" spans="1:3" s="566" customFormat="1"/>
    <row r="34045" spans="1:3" s="566" customFormat="1"/>
    <row r="34046" spans="1:3" s="566" customFormat="1"/>
    <row r="34047" spans="1:3" s="566" customFormat="1"/>
    <row r="34048" spans="1:3" s="566" customFormat="1"/>
    <row r="34049" spans="1:3" s="566" customFormat="1"/>
    <row r="34050" spans="1:3" s="566" customFormat="1"/>
    <row r="34051" spans="1:3" s="566" customFormat="1"/>
    <row r="34052" spans="1:3" s="566" customFormat="1"/>
    <row r="34053" spans="1:3" s="566" customFormat="1"/>
    <row r="34054" spans="1:3" s="566" customFormat="1"/>
    <row r="34055" spans="1:3" s="566" customFormat="1"/>
    <row r="34056" spans="1:3" s="566" customFormat="1"/>
    <row r="34057" spans="1:3" s="566" customFormat="1"/>
    <row r="34058" spans="1:3" s="566" customFormat="1"/>
    <row r="34059" spans="1:3" s="566" customFormat="1"/>
    <row r="34060" spans="1:3" s="566" customFormat="1"/>
    <row r="34061" spans="1:3" s="566" customFormat="1"/>
    <row r="34062" spans="1:3" s="566" customFormat="1"/>
    <row r="34063" spans="1:3" s="566" customFormat="1"/>
    <row r="34064" spans="1:3" s="566" customFormat="1"/>
    <row r="34065" spans="1:3" s="566" customFormat="1"/>
    <row r="34066" spans="1:3" s="566" customFormat="1"/>
    <row r="34067" spans="1:3" s="566" customFormat="1"/>
    <row r="34068" spans="1:3" s="566" customFormat="1"/>
    <row r="34069" spans="1:3" s="566" customFormat="1"/>
    <row r="34070" spans="1:3" s="566" customFormat="1"/>
    <row r="34071" spans="1:3" s="566" customFormat="1"/>
    <row r="34072" spans="1:3" s="566" customFormat="1"/>
    <row r="34073" spans="1:3" s="566" customFormat="1"/>
    <row r="34074" spans="1:3" s="566" customFormat="1"/>
    <row r="34075" spans="1:3" s="566" customFormat="1"/>
    <row r="34076" spans="1:3" s="566" customFormat="1"/>
    <row r="34077" spans="1:3" s="566" customFormat="1"/>
    <row r="34078" spans="1:3" s="566" customFormat="1"/>
    <row r="34079" spans="1:3" s="566" customFormat="1"/>
    <row r="34080" spans="1:3" s="566" customFormat="1"/>
    <row r="34081" spans="1:3" s="566" customFormat="1"/>
    <row r="34082" spans="1:3" s="566" customFormat="1"/>
    <row r="34083" spans="1:3" s="566" customFormat="1"/>
    <row r="34084" spans="1:3" s="566" customFormat="1"/>
    <row r="34085" spans="1:3" s="566" customFormat="1"/>
    <row r="34086" spans="1:3" s="566" customFormat="1"/>
    <row r="34087" spans="1:3" s="566" customFormat="1"/>
    <row r="34088" spans="1:3" s="566" customFormat="1"/>
    <row r="34089" spans="1:3" s="566" customFormat="1"/>
    <row r="34090" spans="1:3" s="566" customFormat="1"/>
    <row r="34091" spans="1:3" s="566" customFormat="1"/>
    <row r="34092" spans="1:3" s="566" customFormat="1"/>
    <row r="34093" spans="1:3" s="566" customFormat="1"/>
    <row r="34094" spans="1:3" s="566" customFormat="1"/>
    <row r="34095" spans="1:3" s="566" customFormat="1"/>
    <row r="34096" spans="1:3" s="566" customFormat="1"/>
    <row r="34097" spans="1:3" s="566" customFormat="1"/>
    <row r="34098" spans="1:3" s="566" customFormat="1"/>
    <row r="34099" spans="1:3" s="566" customFormat="1"/>
    <row r="34100" spans="1:3" s="566" customFormat="1"/>
    <row r="34101" spans="1:3" s="566" customFormat="1"/>
    <row r="34102" spans="1:3" s="566" customFormat="1"/>
    <row r="34103" spans="1:3" s="566" customFormat="1"/>
    <row r="34104" spans="1:3" s="566" customFormat="1"/>
    <row r="34105" spans="1:3" s="566" customFormat="1"/>
    <row r="34106" spans="1:3" s="566" customFormat="1"/>
    <row r="34107" spans="1:3" s="566" customFormat="1"/>
    <row r="34108" spans="1:3" s="566" customFormat="1"/>
    <row r="34109" spans="1:3" s="566" customFormat="1"/>
    <row r="34110" spans="1:3" s="566" customFormat="1"/>
    <row r="34111" spans="1:3" s="566" customFormat="1"/>
    <row r="34112" spans="1:3" s="566" customFormat="1"/>
    <row r="34113" spans="1:3" s="566" customFormat="1"/>
    <row r="34114" spans="1:3" s="566" customFormat="1"/>
    <row r="34115" spans="1:3" s="566" customFormat="1"/>
    <row r="34116" spans="1:3" s="566" customFormat="1"/>
    <row r="34117" spans="1:3" s="566" customFormat="1"/>
    <row r="34118" spans="1:3" s="566" customFormat="1"/>
    <row r="34119" spans="1:3" s="566" customFormat="1"/>
    <row r="34120" spans="1:3" s="566" customFormat="1"/>
    <row r="34121" spans="1:3" s="566" customFormat="1"/>
    <row r="34122" spans="1:3" s="566" customFormat="1"/>
    <row r="34123" spans="1:3" s="566" customFormat="1"/>
    <row r="34124" spans="1:3" s="566" customFormat="1"/>
    <row r="34125" spans="1:3" s="566" customFormat="1"/>
    <row r="34126" spans="1:3" s="566" customFormat="1"/>
    <row r="34127" spans="1:3" s="566" customFormat="1"/>
    <row r="34128" spans="1:3" s="566" customFormat="1"/>
    <row r="34129" spans="1:3" s="566" customFormat="1"/>
    <row r="34130" spans="1:3" s="566" customFormat="1"/>
    <row r="34131" spans="1:3" s="566" customFormat="1"/>
    <row r="34132" spans="1:3" s="566" customFormat="1"/>
    <row r="34133" spans="1:3" s="566" customFormat="1"/>
    <row r="34134" spans="1:3" s="566" customFormat="1"/>
    <row r="34135" spans="1:3" s="566" customFormat="1"/>
    <row r="34136" spans="1:3" s="566" customFormat="1"/>
    <row r="34137" spans="1:3" s="566" customFormat="1"/>
    <row r="34138" spans="1:3" s="566" customFormat="1"/>
    <row r="34139" spans="1:3" s="566" customFormat="1"/>
    <row r="34140" spans="1:3" s="566" customFormat="1"/>
    <row r="34141" spans="1:3" s="566" customFormat="1"/>
    <row r="34142" spans="1:3" s="566" customFormat="1"/>
    <row r="34143" spans="1:3" s="566" customFormat="1"/>
    <row r="34144" spans="1:3" s="566" customFormat="1"/>
    <row r="34145" spans="1:3" s="566" customFormat="1"/>
    <row r="34146" spans="1:3" s="566" customFormat="1"/>
    <row r="34147" spans="1:3" s="566" customFormat="1"/>
    <row r="34148" spans="1:3" s="566" customFormat="1"/>
    <row r="34149" spans="1:3" s="566" customFormat="1"/>
    <row r="34150" spans="1:3" s="566" customFormat="1"/>
    <row r="34151" spans="1:3" s="566" customFormat="1"/>
    <row r="34152" spans="1:3" s="566" customFormat="1"/>
    <row r="34153" spans="1:3" s="566" customFormat="1"/>
    <row r="34154" spans="1:3" s="566" customFormat="1"/>
    <row r="34155" spans="1:3" s="566" customFormat="1"/>
    <row r="34156" spans="1:3" s="566" customFormat="1"/>
    <row r="34157" spans="1:3" s="566" customFormat="1"/>
    <row r="34158" spans="1:3" s="566" customFormat="1"/>
    <row r="34159" spans="1:3" s="566" customFormat="1"/>
    <row r="34160" spans="1:3" s="566" customFormat="1"/>
    <row r="34161" spans="1:3" s="566" customFormat="1"/>
    <row r="34162" spans="1:3" s="566" customFormat="1"/>
    <row r="34163" spans="1:3" s="566" customFormat="1"/>
    <row r="34164" spans="1:3" s="566" customFormat="1"/>
    <row r="34165" spans="1:3" s="566" customFormat="1"/>
    <row r="34166" spans="1:3" s="566" customFormat="1"/>
    <row r="34167" spans="1:3" s="566" customFormat="1"/>
    <row r="34168" spans="1:3" s="566" customFormat="1"/>
    <row r="34169" spans="1:3" s="566" customFormat="1"/>
    <row r="34170" spans="1:3" s="566" customFormat="1"/>
    <row r="34171" spans="1:3" s="566" customFormat="1"/>
    <row r="34172" spans="1:3" s="566" customFormat="1"/>
    <row r="34173" spans="1:3" s="566" customFormat="1"/>
    <row r="34174" spans="1:3" s="566" customFormat="1"/>
    <row r="34175" spans="1:3" s="566" customFormat="1"/>
    <row r="34176" spans="1:3" s="566" customFormat="1"/>
    <row r="34177" spans="1:3" s="566" customFormat="1"/>
    <row r="34178" spans="1:3" s="566" customFormat="1"/>
    <row r="34179" spans="1:3" s="566" customFormat="1"/>
    <row r="34180" spans="1:3" s="566" customFormat="1"/>
    <row r="34181" spans="1:3" s="566" customFormat="1"/>
    <row r="34182" spans="1:3" s="566" customFormat="1"/>
    <row r="34183" spans="1:3" s="566" customFormat="1"/>
    <row r="34184" spans="1:3" s="566" customFormat="1"/>
    <row r="34185" spans="1:3" s="566" customFormat="1"/>
    <row r="34186" spans="1:3" s="566" customFormat="1"/>
    <row r="34187" spans="1:3" s="566" customFormat="1"/>
    <row r="34188" spans="1:3" s="566" customFormat="1"/>
    <row r="34189" spans="1:3" s="566" customFormat="1"/>
    <row r="34190" spans="1:3" s="566" customFormat="1"/>
    <row r="34191" spans="1:3" s="566" customFormat="1"/>
    <row r="34192" spans="1:3" s="566" customFormat="1"/>
    <row r="34193" spans="1:3" s="566" customFormat="1"/>
    <row r="34194" spans="1:3" s="566" customFormat="1"/>
    <row r="34195" spans="1:3" s="566" customFormat="1"/>
    <row r="34196" spans="1:3" s="566" customFormat="1"/>
    <row r="34197" spans="1:3" s="566" customFormat="1"/>
    <row r="34198" spans="1:3" s="566" customFormat="1"/>
    <row r="34199" spans="1:3" s="566" customFormat="1"/>
    <row r="34200" spans="1:3" s="566" customFormat="1"/>
    <row r="34201" spans="1:3" s="566" customFormat="1"/>
    <row r="34202" spans="1:3" s="566" customFormat="1"/>
    <row r="34203" spans="1:3" s="566" customFormat="1"/>
    <row r="34204" spans="1:3" s="566" customFormat="1"/>
    <row r="34205" spans="1:3" s="566" customFormat="1"/>
    <row r="34206" spans="1:3" s="566" customFormat="1"/>
    <row r="34207" spans="1:3" s="566" customFormat="1"/>
    <row r="34208" spans="1:3" s="566" customFormat="1"/>
    <row r="34209" spans="1:3" s="566" customFormat="1"/>
    <row r="34210" spans="1:3" s="566" customFormat="1"/>
    <row r="34211" spans="1:3" s="566" customFormat="1"/>
    <row r="34212" spans="1:3" s="566" customFormat="1"/>
    <row r="34213" spans="1:3" s="566" customFormat="1"/>
    <row r="34214" spans="1:3" s="566" customFormat="1"/>
    <row r="34215" spans="1:3" s="566" customFormat="1"/>
    <row r="34216" spans="1:3" s="566" customFormat="1"/>
    <row r="34217" spans="1:3" s="566" customFormat="1"/>
    <row r="34218" spans="1:3" s="566" customFormat="1"/>
    <row r="34219" spans="1:3" s="566" customFormat="1"/>
    <row r="34220" spans="1:3" s="566" customFormat="1"/>
    <row r="34221" spans="1:3" s="566" customFormat="1"/>
    <row r="34222" spans="1:3" s="566" customFormat="1"/>
    <row r="34223" spans="1:3" s="566" customFormat="1"/>
    <row r="34224" spans="1:3" s="566" customFormat="1"/>
    <row r="34225" spans="1:3" s="566" customFormat="1"/>
    <row r="34226" spans="1:3" s="566" customFormat="1"/>
    <row r="34227" spans="1:3" s="566" customFormat="1"/>
    <row r="34228" spans="1:3" s="566" customFormat="1"/>
    <row r="34229" spans="1:3" s="566" customFormat="1"/>
    <row r="34230" spans="1:3" s="566" customFormat="1"/>
    <row r="34231" spans="1:3" s="566" customFormat="1"/>
    <row r="34232" spans="1:3" s="566" customFormat="1"/>
    <row r="34233" spans="1:3" s="566" customFormat="1"/>
    <row r="34234" spans="1:3" s="566" customFormat="1"/>
    <row r="34235" spans="1:3" s="566" customFormat="1"/>
    <row r="34236" spans="1:3" s="566" customFormat="1"/>
    <row r="34237" spans="1:3" s="566" customFormat="1"/>
    <row r="34238" spans="1:3" s="566" customFormat="1"/>
    <row r="34239" spans="1:3" s="566" customFormat="1"/>
    <row r="34240" spans="1:3" s="566" customFormat="1"/>
    <row r="34241" spans="1:3" s="566" customFormat="1"/>
    <row r="34242" spans="1:3" s="566" customFormat="1"/>
    <row r="34243" spans="1:3" s="566" customFormat="1"/>
    <row r="34244" spans="1:3" s="566" customFormat="1"/>
    <row r="34245" spans="1:3" s="566" customFormat="1"/>
    <row r="34246" spans="1:3" s="566" customFormat="1"/>
    <row r="34247" spans="1:3" s="566" customFormat="1"/>
    <row r="34248" spans="1:3" s="566" customFormat="1"/>
    <row r="34249" spans="1:3" s="566" customFormat="1"/>
    <row r="34250" spans="1:3" s="566" customFormat="1"/>
    <row r="34251" spans="1:3" s="566" customFormat="1"/>
    <row r="34252" spans="1:3" s="566" customFormat="1"/>
    <row r="34253" spans="1:3" s="566" customFormat="1"/>
    <row r="34254" spans="1:3" s="566" customFormat="1"/>
    <row r="34255" spans="1:3" s="566" customFormat="1"/>
    <row r="34256" spans="1:3" s="566" customFormat="1"/>
    <row r="34257" spans="1:3" s="566" customFormat="1"/>
    <row r="34258" spans="1:3" s="566" customFormat="1"/>
    <row r="34259" spans="1:3" s="566" customFormat="1"/>
    <row r="34260" spans="1:3" s="566" customFormat="1"/>
    <row r="34261" spans="1:3" s="566" customFormat="1"/>
    <row r="34262" spans="1:3" s="566" customFormat="1"/>
    <row r="34263" spans="1:3" s="566" customFormat="1"/>
    <row r="34264" spans="1:3" s="566" customFormat="1"/>
    <row r="34265" spans="1:3" s="566" customFormat="1"/>
    <row r="34266" spans="1:3" s="566" customFormat="1"/>
    <row r="34267" spans="1:3" s="566" customFormat="1"/>
    <row r="34268" spans="1:3" s="566" customFormat="1"/>
    <row r="34269" spans="1:3" s="566" customFormat="1"/>
    <row r="34270" spans="1:3" s="566" customFormat="1"/>
    <row r="34271" spans="1:3" s="566" customFormat="1"/>
    <row r="34272" spans="1:3" s="566" customFormat="1"/>
    <row r="34273" spans="1:3" s="566" customFormat="1"/>
    <row r="34274" spans="1:3" s="566" customFormat="1"/>
    <row r="34275" spans="1:3" s="566" customFormat="1"/>
    <row r="34276" spans="1:3" s="566" customFormat="1"/>
    <row r="34277" spans="1:3" s="566" customFormat="1"/>
    <row r="34278" spans="1:3" s="566" customFormat="1"/>
    <row r="34279" spans="1:3" s="566" customFormat="1"/>
    <row r="34280" spans="1:3" s="566" customFormat="1"/>
    <row r="34281" spans="1:3" s="566" customFormat="1"/>
    <row r="34282" spans="1:3" s="566" customFormat="1"/>
    <row r="34283" spans="1:3" s="566" customFormat="1"/>
    <row r="34284" spans="1:3" s="566" customFormat="1"/>
    <row r="34285" spans="1:3" s="566" customFormat="1"/>
    <row r="34286" spans="1:3" s="566" customFormat="1"/>
    <row r="34287" spans="1:3" s="566" customFormat="1"/>
    <row r="34288" spans="1:3" s="566" customFormat="1"/>
    <row r="34289" spans="1:3" s="566" customFormat="1"/>
    <row r="34290" spans="1:3" s="566" customFormat="1"/>
    <row r="34291" spans="1:3" s="566" customFormat="1"/>
    <row r="34292" spans="1:3" s="566" customFormat="1"/>
    <row r="34293" spans="1:3" s="566" customFormat="1"/>
    <row r="34294" spans="1:3" s="566" customFormat="1"/>
    <row r="34295" spans="1:3" s="566" customFormat="1"/>
    <row r="34296" spans="1:3" s="566" customFormat="1"/>
    <row r="34297" spans="1:3" s="566" customFormat="1"/>
    <row r="34298" spans="1:3" s="566" customFormat="1"/>
    <row r="34299" spans="1:3" s="566" customFormat="1"/>
    <row r="34300" spans="1:3" s="566" customFormat="1"/>
    <row r="34301" spans="1:3" s="566" customFormat="1"/>
    <row r="34302" spans="1:3" s="566" customFormat="1"/>
    <row r="34303" spans="1:3" s="566" customFormat="1"/>
    <row r="34304" spans="1:3" s="566" customFormat="1"/>
    <row r="34305" spans="1:3" s="566" customFormat="1"/>
    <row r="34306" spans="1:3" s="566" customFormat="1"/>
    <row r="34307" spans="1:3" s="566" customFormat="1"/>
    <row r="34308" spans="1:3" s="566" customFormat="1"/>
    <row r="34309" spans="1:3" s="566" customFormat="1"/>
    <row r="34310" spans="1:3" s="566" customFormat="1"/>
    <row r="34311" spans="1:3" s="566" customFormat="1"/>
    <row r="34312" spans="1:3" s="566" customFormat="1"/>
    <row r="34313" spans="1:3" s="566" customFormat="1"/>
    <row r="34314" spans="1:3" s="566" customFormat="1"/>
    <row r="34315" spans="1:3" s="566" customFormat="1"/>
    <row r="34316" spans="1:3" s="566" customFormat="1"/>
    <row r="34317" spans="1:3" s="566" customFormat="1"/>
    <row r="34318" spans="1:3" s="566" customFormat="1"/>
    <row r="34319" spans="1:3" s="566" customFormat="1"/>
    <row r="34320" spans="1:3" s="566" customFormat="1"/>
    <row r="34321" spans="1:3" s="566" customFormat="1"/>
    <row r="34322" spans="1:3" s="566" customFormat="1"/>
    <row r="34323" spans="1:3" s="566" customFormat="1"/>
    <row r="34324" spans="1:3" s="566" customFormat="1"/>
    <row r="34325" spans="1:3" s="566" customFormat="1"/>
    <row r="34326" spans="1:3" s="566" customFormat="1"/>
    <row r="34327" spans="1:3" s="566" customFormat="1"/>
    <row r="34328" spans="1:3" s="566" customFormat="1"/>
    <row r="34329" spans="1:3" s="566" customFormat="1"/>
    <row r="34330" spans="1:3" s="566" customFormat="1"/>
    <row r="34331" spans="1:3" s="566" customFormat="1"/>
    <row r="34332" spans="1:3" s="566" customFormat="1"/>
    <row r="34333" spans="1:3" s="566" customFormat="1"/>
    <row r="34334" spans="1:3" s="566" customFormat="1"/>
    <row r="34335" spans="1:3" s="566" customFormat="1"/>
    <row r="34336" spans="1:3" s="566" customFormat="1"/>
    <row r="34337" spans="1:3" s="566" customFormat="1"/>
    <row r="34338" spans="1:3" s="566" customFormat="1"/>
    <row r="34339" spans="1:3" s="566" customFormat="1"/>
    <row r="34340" spans="1:3" s="566" customFormat="1"/>
    <row r="34341" spans="1:3" s="566" customFormat="1"/>
    <row r="34342" spans="1:3" s="566" customFormat="1"/>
    <row r="34343" spans="1:3" s="566" customFormat="1"/>
    <row r="34344" spans="1:3" s="566" customFormat="1"/>
    <row r="34345" spans="1:3" s="566" customFormat="1"/>
    <row r="34346" spans="1:3" s="566" customFormat="1"/>
    <row r="34347" spans="1:3" s="566" customFormat="1"/>
    <row r="34348" spans="1:3" s="566" customFormat="1"/>
    <row r="34349" spans="1:3" s="566" customFormat="1"/>
    <row r="34350" spans="1:3" s="566" customFormat="1"/>
    <row r="34351" spans="1:3" s="566" customFormat="1"/>
    <row r="34352" spans="1:3" s="566" customFormat="1"/>
    <row r="34353" spans="1:3" s="566" customFormat="1"/>
    <row r="34354" spans="1:3" s="566" customFormat="1"/>
    <row r="34355" spans="1:3" s="566" customFormat="1"/>
    <row r="34356" spans="1:3" s="566" customFormat="1"/>
    <row r="34357" spans="1:3" s="566" customFormat="1"/>
    <row r="34358" spans="1:3" s="566" customFormat="1"/>
    <row r="34359" spans="1:3" s="566" customFormat="1"/>
    <row r="34360" spans="1:3" s="566" customFormat="1"/>
    <row r="34361" spans="1:3" s="566" customFormat="1"/>
    <row r="34362" spans="1:3" s="566" customFormat="1"/>
    <row r="34363" spans="1:3" s="566" customFormat="1"/>
    <row r="34364" spans="1:3" s="566" customFormat="1"/>
    <row r="34365" spans="1:3" s="566" customFormat="1"/>
    <row r="34366" spans="1:3" s="566" customFormat="1"/>
    <row r="34367" spans="1:3" s="566" customFormat="1"/>
    <row r="34368" spans="1:3" s="566" customFormat="1"/>
    <row r="34369" spans="1:3" s="566" customFormat="1"/>
    <row r="34370" spans="1:3" s="566" customFormat="1"/>
    <row r="34371" spans="1:3" s="566" customFormat="1"/>
    <row r="34372" spans="1:3" s="566" customFormat="1"/>
    <row r="34373" spans="1:3" s="566" customFormat="1"/>
    <row r="34374" spans="1:3" s="566" customFormat="1"/>
    <row r="34375" spans="1:3" s="566" customFormat="1"/>
    <row r="34376" spans="1:3" s="566" customFormat="1"/>
    <row r="34377" spans="1:3" s="566" customFormat="1"/>
    <row r="34378" spans="1:3" s="566" customFormat="1"/>
    <row r="34379" spans="1:3" s="566" customFormat="1"/>
    <row r="34380" spans="1:3" s="566" customFormat="1"/>
    <row r="34381" spans="1:3" s="566" customFormat="1"/>
    <row r="34382" spans="1:3" s="566" customFormat="1"/>
    <row r="34383" spans="1:3" s="566" customFormat="1"/>
    <row r="34384" spans="1:3" s="566" customFormat="1"/>
    <row r="34385" spans="1:3" s="566" customFormat="1"/>
    <row r="34386" spans="1:3" s="566" customFormat="1"/>
    <row r="34387" spans="1:3" s="566" customFormat="1"/>
    <row r="34388" spans="1:3" s="566" customFormat="1"/>
    <row r="34389" spans="1:3" s="566" customFormat="1"/>
    <row r="34390" spans="1:3" s="566" customFormat="1"/>
    <row r="34391" spans="1:3" s="566" customFormat="1"/>
    <row r="34392" spans="1:3" s="566" customFormat="1"/>
    <row r="34393" spans="1:3" s="566" customFormat="1"/>
    <row r="34394" spans="1:3" s="566" customFormat="1"/>
    <row r="34395" spans="1:3" s="566" customFormat="1"/>
    <row r="34396" spans="1:3" s="566" customFormat="1"/>
    <row r="34397" spans="1:3" s="566" customFormat="1"/>
    <row r="34398" spans="1:3" s="566" customFormat="1"/>
    <row r="34399" spans="1:3" s="566" customFormat="1"/>
    <row r="34400" spans="1:3" s="566" customFormat="1"/>
    <row r="34401" spans="1:3" s="566" customFormat="1"/>
    <row r="34402" spans="1:3" s="566" customFormat="1"/>
    <row r="34403" spans="1:3" s="566" customFormat="1"/>
    <row r="34404" spans="1:3" s="566" customFormat="1"/>
    <row r="34405" spans="1:3" s="566" customFormat="1"/>
    <row r="34406" spans="1:3" s="566" customFormat="1"/>
    <row r="34407" spans="1:3" s="566" customFormat="1"/>
    <row r="34408" spans="1:3" s="566" customFormat="1"/>
    <row r="34409" spans="1:3" s="566" customFormat="1"/>
    <row r="34410" spans="1:3" s="566" customFormat="1"/>
    <row r="34411" spans="1:3" s="566" customFormat="1"/>
    <row r="34412" spans="1:3" s="566" customFormat="1"/>
    <row r="34413" spans="1:3" s="566" customFormat="1"/>
    <row r="34414" spans="1:3" s="566" customFormat="1"/>
    <row r="34415" spans="1:3" s="566" customFormat="1"/>
    <row r="34416" spans="1:3" s="566" customFormat="1"/>
    <row r="34417" spans="1:3" s="566" customFormat="1"/>
    <row r="34418" spans="1:3" s="566" customFormat="1"/>
    <row r="34419" spans="1:3" s="566" customFormat="1"/>
    <row r="34420" spans="1:3" s="566" customFormat="1"/>
    <row r="34421" spans="1:3" s="566" customFormat="1"/>
    <row r="34422" spans="1:3" s="566" customFormat="1"/>
    <row r="34423" spans="1:3" s="566" customFormat="1"/>
    <row r="34424" spans="1:3" s="566" customFormat="1"/>
    <row r="34425" spans="1:3" s="566" customFormat="1"/>
    <row r="34426" spans="1:3" s="566" customFormat="1"/>
    <row r="34427" spans="1:3" s="566" customFormat="1"/>
    <row r="34428" spans="1:3" s="566" customFormat="1"/>
    <row r="34429" spans="1:3" s="566" customFormat="1"/>
    <row r="34430" spans="1:3" s="566" customFormat="1"/>
    <row r="34431" spans="1:3" s="566" customFormat="1"/>
    <row r="34432" spans="1:3" s="566" customFormat="1"/>
    <row r="34433" spans="1:3" s="566" customFormat="1"/>
    <row r="34434" spans="1:3" s="566" customFormat="1"/>
    <row r="34435" spans="1:3" s="566" customFormat="1"/>
    <row r="34436" spans="1:3" s="566" customFormat="1"/>
    <row r="34437" spans="1:3" s="566" customFormat="1"/>
    <row r="34438" spans="1:3" s="566" customFormat="1"/>
    <row r="34439" spans="1:3" s="566" customFormat="1"/>
    <row r="34440" spans="1:3" s="566" customFormat="1"/>
    <row r="34441" spans="1:3" s="566" customFormat="1"/>
    <row r="34442" spans="1:3" s="566" customFormat="1"/>
    <row r="34443" spans="1:3" s="566" customFormat="1"/>
    <row r="34444" spans="1:3" s="566" customFormat="1"/>
    <row r="34445" spans="1:3" s="566" customFormat="1"/>
    <row r="34446" spans="1:3" s="566" customFormat="1"/>
    <row r="34447" spans="1:3" s="566" customFormat="1"/>
    <row r="34448" spans="1:3" s="566" customFormat="1"/>
    <row r="34449" spans="1:3" s="566" customFormat="1"/>
    <row r="34450" spans="1:3" s="566" customFormat="1"/>
    <row r="34451" spans="1:3" s="566" customFormat="1"/>
    <row r="34452" spans="1:3" s="566" customFormat="1"/>
    <row r="34453" spans="1:3" s="566" customFormat="1"/>
    <row r="34454" spans="1:3" s="566" customFormat="1"/>
    <row r="34455" spans="1:3" s="566" customFormat="1"/>
    <row r="34456" spans="1:3" s="566" customFormat="1"/>
    <row r="34457" spans="1:3" s="566" customFormat="1"/>
    <row r="34458" spans="1:3" s="566" customFormat="1"/>
    <row r="34459" spans="1:3" s="566" customFormat="1"/>
    <row r="34460" spans="1:3" s="566" customFormat="1"/>
    <row r="34461" spans="1:3" s="566" customFormat="1"/>
    <row r="34462" spans="1:3" s="566" customFormat="1"/>
    <row r="34463" spans="1:3" s="566" customFormat="1"/>
    <row r="34464" spans="1:3" s="566" customFormat="1"/>
    <row r="34465" spans="1:3" s="566" customFormat="1"/>
    <row r="34466" spans="1:3" s="566" customFormat="1"/>
    <row r="34467" spans="1:3" s="566" customFormat="1"/>
    <row r="34468" spans="1:3" s="566" customFormat="1"/>
    <row r="34469" spans="1:3" s="566" customFormat="1"/>
    <row r="34470" spans="1:3" s="566" customFormat="1"/>
    <row r="34471" spans="1:3" s="566" customFormat="1"/>
    <row r="34472" spans="1:3" s="566" customFormat="1"/>
    <row r="34473" spans="1:3" s="566" customFormat="1"/>
    <row r="34474" spans="1:3" s="566" customFormat="1"/>
    <row r="34475" spans="1:3" s="566" customFormat="1"/>
    <row r="34476" spans="1:3" s="566" customFormat="1"/>
    <row r="34477" spans="1:3" s="566" customFormat="1"/>
    <row r="34478" spans="1:3" s="566" customFormat="1"/>
    <row r="34479" spans="1:3" s="566" customFormat="1"/>
    <row r="34480" spans="1:3" s="566" customFormat="1"/>
    <row r="34481" spans="1:3" s="566" customFormat="1"/>
    <row r="34482" spans="1:3" s="566" customFormat="1"/>
    <row r="34483" spans="1:3" s="566" customFormat="1"/>
    <row r="34484" spans="1:3" s="566" customFormat="1"/>
    <row r="34485" spans="1:3" s="566" customFormat="1"/>
    <row r="34486" spans="1:3" s="566" customFormat="1"/>
    <row r="34487" spans="1:3" s="566" customFormat="1"/>
    <row r="34488" spans="1:3" s="566" customFormat="1"/>
    <row r="34489" spans="1:3" s="566" customFormat="1"/>
    <row r="34490" spans="1:3" s="566" customFormat="1"/>
    <row r="34491" spans="1:3" s="566" customFormat="1"/>
    <row r="34492" spans="1:3" s="566" customFormat="1"/>
    <row r="34493" spans="1:3" s="566" customFormat="1"/>
    <row r="34494" spans="1:3" s="566" customFormat="1"/>
    <row r="34495" spans="1:3" s="566" customFormat="1"/>
    <row r="34496" spans="1:3" s="566" customFormat="1"/>
    <row r="34497" spans="1:3" s="566" customFormat="1"/>
    <row r="34498" spans="1:3" s="566" customFormat="1"/>
    <row r="34499" spans="1:3" s="566" customFormat="1"/>
    <row r="34500" spans="1:3" s="566" customFormat="1"/>
    <row r="34501" spans="1:3" s="566" customFormat="1"/>
    <row r="34502" spans="1:3" s="566" customFormat="1"/>
    <row r="34503" spans="1:3" s="566" customFormat="1"/>
    <row r="34504" spans="1:3" s="566" customFormat="1"/>
    <row r="34505" spans="1:3" s="566" customFormat="1"/>
    <row r="34506" spans="1:3" s="566" customFormat="1"/>
    <row r="34507" spans="1:3" s="566" customFormat="1"/>
    <row r="34508" spans="1:3" s="566" customFormat="1"/>
    <row r="34509" spans="1:3" s="566" customFormat="1"/>
    <row r="34510" spans="1:3" s="566" customFormat="1"/>
    <row r="34511" spans="1:3" s="566" customFormat="1"/>
    <row r="34512" spans="1:3" s="566" customFormat="1"/>
    <row r="34513" spans="1:3" s="566" customFormat="1"/>
    <row r="34514" spans="1:3" s="566" customFormat="1"/>
    <row r="34515" spans="1:3" s="566" customFormat="1"/>
    <row r="34516" spans="1:3" s="566" customFormat="1"/>
    <row r="34517" spans="1:3" s="566" customFormat="1"/>
    <row r="34518" spans="1:3" s="566" customFormat="1"/>
    <row r="34519" spans="1:3" s="566" customFormat="1"/>
    <row r="34520" spans="1:3" s="566" customFormat="1"/>
    <row r="34521" spans="1:3" s="566" customFormat="1"/>
    <row r="34522" spans="1:3" s="566" customFormat="1"/>
    <row r="34523" spans="1:3" s="566" customFormat="1"/>
    <row r="34524" spans="1:3" s="566" customFormat="1"/>
    <row r="34525" spans="1:3" s="566" customFormat="1"/>
    <row r="34526" spans="1:3" s="566" customFormat="1"/>
    <row r="34527" spans="1:3" s="566" customFormat="1"/>
    <row r="34528" spans="1:3" s="566" customFormat="1"/>
    <row r="34529" spans="1:3" s="566" customFormat="1"/>
    <row r="34530" spans="1:3" s="566" customFormat="1"/>
    <row r="34531" spans="1:3" s="566" customFormat="1"/>
    <row r="34532" spans="1:3" s="566" customFormat="1"/>
    <row r="34533" spans="1:3" s="566" customFormat="1"/>
    <row r="34534" spans="1:3" s="566" customFormat="1"/>
    <row r="34535" spans="1:3" s="566" customFormat="1"/>
    <row r="34536" spans="1:3" s="566" customFormat="1"/>
    <row r="34537" spans="1:3" s="566" customFormat="1"/>
    <row r="34538" spans="1:3" s="566" customFormat="1"/>
    <row r="34539" spans="1:3" s="566" customFormat="1"/>
    <row r="34540" spans="1:3" s="566" customFormat="1"/>
    <row r="34541" spans="1:3" s="566" customFormat="1"/>
    <row r="34542" spans="1:3" s="566" customFormat="1"/>
    <row r="34543" spans="1:3" s="566" customFormat="1"/>
    <row r="34544" spans="1:3" s="566" customFormat="1"/>
    <row r="34545" spans="1:3" s="566" customFormat="1"/>
    <row r="34546" spans="1:3" s="566" customFormat="1"/>
    <row r="34547" spans="1:3" s="566" customFormat="1"/>
    <row r="34548" spans="1:3" s="566" customFormat="1"/>
    <row r="34549" spans="1:3" s="566" customFormat="1"/>
    <row r="34550" spans="1:3" s="566" customFormat="1"/>
    <row r="34551" spans="1:3" s="566" customFormat="1"/>
    <row r="34552" spans="1:3" s="566" customFormat="1"/>
    <row r="34553" spans="1:3" s="566" customFormat="1"/>
    <row r="34554" spans="1:3" s="566" customFormat="1"/>
    <row r="34555" spans="1:3" s="566" customFormat="1"/>
    <row r="34556" spans="1:3" s="566" customFormat="1"/>
    <row r="34557" spans="1:3" s="566" customFormat="1"/>
    <row r="34558" spans="1:3" s="566" customFormat="1"/>
    <row r="34559" spans="1:3" s="566" customFormat="1"/>
    <row r="34560" spans="1:3" s="566" customFormat="1"/>
    <row r="34561" spans="1:3" s="566" customFormat="1"/>
    <row r="34562" spans="1:3" s="566" customFormat="1"/>
    <row r="34563" spans="1:3" s="566" customFormat="1"/>
    <row r="34564" spans="1:3" s="566" customFormat="1"/>
    <row r="34565" spans="1:3" s="566" customFormat="1"/>
    <row r="34566" spans="1:3" s="566" customFormat="1"/>
    <row r="34567" spans="1:3" s="566" customFormat="1"/>
    <row r="34568" spans="1:3" s="566" customFormat="1"/>
    <row r="34569" spans="1:3" s="566" customFormat="1"/>
    <row r="34570" spans="1:3" s="566" customFormat="1"/>
    <row r="34571" spans="1:3" s="566" customFormat="1"/>
    <row r="34572" spans="1:3" s="566" customFormat="1"/>
    <row r="34573" spans="1:3" s="566" customFormat="1"/>
    <row r="34574" spans="1:3" s="566" customFormat="1"/>
    <row r="34575" spans="1:3" s="566" customFormat="1"/>
    <row r="34576" spans="1:3" s="566" customFormat="1"/>
    <row r="34577" spans="1:3" s="566" customFormat="1"/>
    <row r="34578" spans="1:3" s="566" customFormat="1"/>
    <row r="34579" spans="1:3" s="566" customFormat="1"/>
    <row r="34580" spans="1:3" s="566" customFormat="1"/>
    <row r="34581" spans="1:3" s="566" customFormat="1"/>
    <row r="34582" spans="1:3" s="566" customFormat="1"/>
    <row r="34583" spans="1:3" s="566" customFormat="1"/>
    <row r="34584" spans="1:3" s="566" customFormat="1"/>
    <row r="34585" spans="1:3" s="566" customFormat="1"/>
    <row r="34586" spans="1:3" s="566" customFormat="1"/>
    <row r="34587" spans="1:3" s="566" customFormat="1"/>
    <row r="34588" spans="1:3" s="566" customFormat="1"/>
    <row r="34589" spans="1:3" s="566" customFormat="1"/>
    <row r="34590" spans="1:3" s="566" customFormat="1"/>
    <row r="34591" spans="1:3" s="566" customFormat="1"/>
    <row r="34592" spans="1:3" s="566" customFormat="1"/>
    <row r="34593" spans="1:3" s="566" customFormat="1"/>
    <row r="34594" spans="1:3" s="566" customFormat="1"/>
    <row r="34595" spans="1:3" s="566" customFormat="1"/>
    <row r="34596" spans="1:3" s="566" customFormat="1"/>
    <row r="34597" spans="1:3" s="566" customFormat="1"/>
    <row r="34598" spans="1:3" s="566" customFormat="1"/>
    <row r="34599" spans="1:3" s="566" customFormat="1"/>
    <row r="34600" spans="1:3" s="566" customFormat="1"/>
    <row r="34601" spans="1:3" s="566" customFormat="1"/>
    <row r="34602" spans="1:3" s="566" customFormat="1"/>
    <row r="34603" spans="1:3" s="566" customFormat="1"/>
    <row r="34604" spans="1:3" s="566" customFormat="1"/>
    <row r="34605" spans="1:3" s="566" customFormat="1"/>
    <row r="34606" spans="1:3" s="566" customFormat="1"/>
    <row r="34607" spans="1:3" s="566" customFormat="1"/>
    <row r="34608" spans="1:3" s="566" customFormat="1"/>
    <row r="34609" spans="1:3" s="566" customFormat="1"/>
    <row r="34610" spans="1:3" s="566" customFormat="1"/>
    <row r="34611" spans="1:3" s="566" customFormat="1"/>
    <row r="34612" spans="1:3" s="566" customFormat="1"/>
    <row r="34613" spans="1:3" s="566" customFormat="1"/>
    <row r="34614" spans="1:3" s="566" customFormat="1"/>
    <row r="34615" spans="1:3" s="566" customFormat="1"/>
    <row r="34616" spans="1:3" s="566" customFormat="1"/>
    <row r="34617" spans="1:3" s="566" customFormat="1"/>
    <row r="34618" spans="1:3" s="566" customFormat="1"/>
    <row r="34619" spans="1:3" s="566" customFormat="1"/>
    <row r="34620" spans="1:3" s="566" customFormat="1"/>
    <row r="34621" spans="1:3" s="566" customFormat="1"/>
    <row r="34622" spans="1:3" s="566" customFormat="1"/>
    <row r="34623" spans="1:3" s="566" customFormat="1"/>
    <row r="34624" spans="1:3" s="566" customFormat="1"/>
    <row r="34625" spans="1:3" s="566" customFormat="1"/>
    <row r="34626" spans="1:3" s="566" customFormat="1"/>
    <row r="34627" spans="1:3" s="566" customFormat="1"/>
    <row r="34628" spans="1:3" s="566" customFormat="1"/>
    <row r="34629" spans="1:3" s="566" customFormat="1"/>
    <row r="34630" spans="1:3" s="566" customFormat="1"/>
    <row r="34631" spans="1:3" s="566" customFormat="1"/>
    <row r="34632" spans="1:3" s="566" customFormat="1"/>
    <row r="34633" spans="1:3" s="566" customFormat="1"/>
    <row r="34634" spans="1:3" s="566" customFormat="1"/>
    <row r="34635" spans="1:3" s="566" customFormat="1"/>
    <row r="34636" spans="1:3" s="566" customFormat="1"/>
    <row r="34637" spans="1:3" s="566" customFormat="1"/>
    <row r="34638" spans="1:3" s="566" customFormat="1"/>
    <row r="34639" spans="1:3" s="566" customFormat="1"/>
    <row r="34640" spans="1:3" s="566" customFormat="1"/>
    <row r="34641" spans="1:3" s="566" customFormat="1"/>
    <row r="34642" spans="1:3" s="566" customFormat="1"/>
    <row r="34643" spans="1:3" s="566" customFormat="1"/>
    <row r="34644" spans="1:3" s="566" customFormat="1"/>
    <row r="34645" spans="1:3" s="566" customFormat="1"/>
    <row r="34646" spans="1:3" s="566" customFormat="1"/>
    <row r="34647" spans="1:3" s="566" customFormat="1"/>
    <row r="34648" spans="1:3" s="566" customFormat="1"/>
    <row r="34649" spans="1:3" s="566" customFormat="1"/>
    <row r="34650" spans="1:3" s="566" customFormat="1"/>
    <row r="34651" spans="1:3" s="566" customFormat="1"/>
    <row r="34652" spans="1:3" s="566" customFormat="1"/>
    <row r="34653" spans="1:3" s="566" customFormat="1"/>
    <row r="34654" spans="1:3" s="566" customFormat="1"/>
    <row r="34655" spans="1:3" s="566" customFormat="1"/>
    <row r="34656" spans="1:3" s="566" customFormat="1"/>
    <row r="34657" spans="1:3" s="566" customFormat="1"/>
    <row r="34658" spans="1:3" s="566" customFormat="1"/>
    <row r="34659" spans="1:3" s="566" customFormat="1"/>
    <row r="34660" spans="1:3" s="566" customFormat="1"/>
    <row r="34661" spans="1:3" s="566" customFormat="1"/>
    <row r="34662" spans="1:3" s="566" customFormat="1"/>
    <row r="34663" spans="1:3" s="566" customFormat="1"/>
    <row r="34664" spans="1:3" s="566" customFormat="1"/>
    <row r="34665" spans="1:3" s="566" customFormat="1"/>
    <row r="34666" spans="1:3" s="566" customFormat="1"/>
    <row r="34667" spans="1:3" s="566" customFormat="1"/>
    <row r="34668" spans="1:3" s="566" customFormat="1"/>
    <row r="34669" spans="1:3" s="566" customFormat="1"/>
    <row r="34670" spans="1:3" s="566" customFormat="1"/>
    <row r="34671" spans="1:3" s="566" customFormat="1"/>
    <row r="34672" spans="1:3" s="566" customFormat="1"/>
    <row r="34673" spans="1:3" s="566" customFormat="1"/>
    <row r="34674" spans="1:3" s="566" customFormat="1"/>
    <row r="34675" spans="1:3" s="566" customFormat="1"/>
    <row r="34676" spans="1:3" s="566" customFormat="1"/>
    <row r="34677" spans="1:3" s="566" customFormat="1"/>
    <row r="34678" spans="1:3" s="566" customFormat="1"/>
    <row r="34679" spans="1:3" s="566" customFormat="1"/>
    <row r="34680" spans="1:3" s="566" customFormat="1"/>
    <row r="34681" spans="1:3" s="566" customFormat="1"/>
    <row r="34682" spans="1:3" s="566" customFormat="1"/>
    <row r="34683" spans="1:3" s="566" customFormat="1"/>
    <row r="34684" spans="1:3" s="566" customFormat="1"/>
    <row r="34685" spans="1:3" s="566" customFormat="1"/>
    <row r="34686" spans="1:3" s="566" customFormat="1"/>
    <row r="34687" spans="1:3" s="566" customFormat="1"/>
    <row r="34688" spans="1:3" s="566" customFormat="1"/>
    <row r="34689" spans="1:3" s="566" customFormat="1"/>
    <row r="34690" spans="1:3" s="566" customFormat="1"/>
    <row r="34691" spans="1:3" s="566" customFormat="1"/>
    <row r="34692" spans="1:3" s="566" customFormat="1"/>
    <row r="34693" spans="1:3" s="566" customFormat="1"/>
    <row r="34694" spans="1:3" s="566" customFormat="1"/>
    <row r="34695" spans="1:3" s="566" customFormat="1"/>
    <row r="34696" spans="1:3" s="566" customFormat="1"/>
    <row r="34697" spans="1:3" s="566" customFormat="1"/>
    <row r="34698" spans="1:3" s="566" customFormat="1"/>
    <row r="34699" spans="1:3" s="566" customFormat="1"/>
    <row r="34700" spans="1:3" s="566" customFormat="1"/>
    <row r="34701" spans="1:3" s="566" customFormat="1"/>
    <row r="34702" spans="1:3" s="566" customFormat="1"/>
    <row r="34703" spans="1:3" s="566" customFormat="1"/>
    <row r="34704" spans="1:3" s="566" customFormat="1"/>
    <row r="34705" spans="1:3" s="566" customFormat="1"/>
    <row r="34706" spans="1:3" s="566" customFormat="1"/>
    <row r="34707" spans="1:3" s="566" customFormat="1"/>
    <row r="34708" spans="1:3" s="566" customFormat="1"/>
    <row r="34709" spans="1:3" s="566" customFormat="1"/>
    <row r="34710" spans="1:3" s="566" customFormat="1"/>
    <row r="34711" spans="1:3" s="566" customFormat="1"/>
    <row r="34712" spans="1:3" s="566" customFormat="1"/>
    <row r="34713" spans="1:3" s="566" customFormat="1"/>
    <row r="34714" spans="1:3" s="566" customFormat="1"/>
    <row r="34715" spans="1:3" s="566" customFormat="1"/>
    <row r="34716" spans="1:3" s="566" customFormat="1"/>
    <row r="34717" spans="1:3" s="566" customFormat="1"/>
    <row r="34718" spans="1:3" s="566" customFormat="1"/>
    <row r="34719" spans="1:3" s="566" customFormat="1"/>
    <row r="34720" spans="1:3" s="566" customFormat="1"/>
    <row r="34721" spans="1:3" s="566" customFormat="1"/>
    <row r="34722" spans="1:3" s="566" customFormat="1"/>
    <row r="34723" spans="1:3" s="566" customFormat="1"/>
    <row r="34724" spans="1:3" s="566" customFormat="1"/>
    <row r="34725" spans="1:3" s="566" customFormat="1"/>
    <row r="34726" spans="1:3" s="566" customFormat="1"/>
    <row r="34727" spans="1:3" s="566" customFormat="1"/>
    <row r="34728" spans="1:3" s="566" customFormat="1"/>
    <row r="34729" spans="1:3" s="566" customFormat="1"/>
    <row r="34730" spans="1:3" s="566" customFormat="1"/>
    <row r="34731" spans="1:3" s="566" customFormat="1"/>
    <row r="34732" spans="1:3" s="566" customFormat="1"/>
    <row r="34733" spans="1:3" s="566" customFormat="1"/>
    <row r="34734" spans="1:3" s="566" customFormat="1"/>
    <row r="34735" spans="1:3" s="566" customFormat="1"/>
    <row r="34736" spans="1:3" s="566" customFormat="1"/>
    <row r="34737" spans="1:3" s="566" customFormat="1"/>
    <row r="34738" spans="1:3" s="566" customFormat="1"/>
    <row r="34739" spans="1:3" s="566" customFormat="1"/>
    <row r="34740" spans="1:3" s="566" customFormat="1"/>
    <row r="34741" spans="1:3" s="566" customFormat="1"/>
    <row r="34742" spans="1:3" s="566" customFormat="1"/>
    <row r="34743" spans="1:3" s="566" customFormat="1"/>
    <row r="34744" spans="1:3" s="566" customFormat="1"/>
    <row r="34745" spans="1:3" s="566" customFormat="1"/>
    <row r="34746" spans="1:3" s="566" customFormat="1"/>
    <row r="34747" spans="1:3" s="566" customFormat="1"/>
    <row r="34748" spans="1:3" s="566" customFormat="1"/>
    <row r="34749" spans="1:3" s="566" customFormat="1"/>
    <row r="34750" spans="1:3" s="566" customFormat="1"/>
    <row r="34751" spans="1:3" s="566" customFormat="1"/>
    <row r="34752" spans="1:3" s="566" customFormat="1"/>
    <row r="34753" spans="1:3" s="566" customFormat="1"/>
    <row r="34754" spans="1:3" s="566" customFormat="1"/>
    <row r="34755" spans="1:3" s="566" customFormat="1"/>
    <row r="34756" spans="1:3" s="566" customFormat="1"/>
    <row r="34757" spans="1:3" s="566" customFormat="1"/>
    <row r="34758" spans="1:3" s="566" customFormat="1"/>
    <row r="34759" spans="1:3" s="566" customFormat="1"/>
    <row r="34760" spans="1:3" s="566" customFormat="1"/>
    <row r="34761" spans="1:3" s="566" customFormat="1"/>
    <row r="34762" spans="1:3" s="566" customFormat="1"/>
    <row r="34763" spans="1:3" s="566" customFormat="1"/>
    <row r="34764" spans="1:3" s="566" customFormat="1"/>
    <row r="34765" spans="1:3" s="566" customFormat="1"/>
    <row r="34766" spans="1:3" s="566" customFormat="1"/>
    <row r="34767" spans="1:3" s="566" customFormat="1"/>
    <row r="34768" spans="1:3" s="566" customFormat="1"/>
    <row r="34769" spans="1:3" s="566" customFormat="1"/>
    <row r="34770" spans="1:3" s="566" customFormat="1"/>
    <row r="34771" spans="1:3" s="566" customFormat="1"/>
    <row r="34772" spans="1:3" s="566" customFormat="1"/>
    <row r="34773" spans="1:3" s="566" customFormat="1"/>
    <row r="34774" spans="1:3" s="566" customFormat="1"/>
    <row r="34775" spans="1:3" s="566" customFormat="1"/>
    <row r="34776" spans="1:3" s="566" customFormat="1"/>
    <row r="34777" spans="1:3" s="566" customFormat="1"/>
    <row r="34778" spans="1:3" s="566" customFormat="1"/>
    <row r="34779" spans="1:3" s="566" customFormat="1"/>
    <row r="34780" spans="1:3" s="566" customFormat="1"/>
    <row r="34781" spans="1:3" s="566" customFormat="1"/>
    <row r="34782" spans="1:3" s="566" customFormat="1"/>
    <row r="34783" spans="1:3" s="566" customFormat="1"/>
    <row r="34784" spans="1:3" s="566" customFormat="1"/>
    <row r="34785" spans="1:3" s="566" customFormat="1"/>
    <row r="34786" spans="1:3" s="566" customFormat="1"/>
    <row r="34787" spans="1:3" s="566" customFormat="1"/>
    <row r="34788" spans="1:3" s="566" customFormat="1"/>
    <row r="34789" spans="1:3" s="566" customFormat="1"/>
    <row r="34790" spans="1:3" s="566" customFormat="1"/>
    <row r="34791" spans="1:3" s="566" customFormat="1"/>
    <row r="34792" spans="1:3" s="566" customFormat="1"/>
    <row r="34793" spans="1:3" s="566" customFormat="1"/>
    <row r="34794" spans="1:3" s="566" customFormat="1"/>
    <row r="34795" spans="1:3" s="566" customFormat="1"/>
    <row r="34796" spans="1:3" s="566" customFormat="1"/>
    <row r="34797" spans="1:3" s="566" customFormat="1"/>
    <row r="34798" spans="1:3" s="566" customFormat="1"/>
    <row r="34799" spans="1:3" s="566" customFormat="1"/>
    <row r="34800" spans="1:3" s="566" customFormat="1"/>
    <row r="34801" spans="1:3" s="566" customFormat="1"/>
    <row r="34802" spans="1:3" s="566" customFormat="1"/>
    <row r="34803" spans="1:3" s="566" customFormat="1"/>
    <row r="34804" spans="1:3" s="566" customFormat="1"/>
    <row r="34805" spans="1:3" s="566" customFormat="1"/>
    <row r="34806" spans="1:3" s="566" customFormat="1"/>
    <row r="34807" spans="1:3" s="566" customFormat="1"/>
    <row r="34808" spans="1:3" s="566" customFormat="1"/>
    <row r="34809" spans="1:3" s="566" customFormat="1"/>
    <row r="34810" spans="1:3" s="566" customFormat="1"/>
    <row r="34811" spans="1:3" s="566" customFormat="1"/>
    <row r="34812" spans="1:3" s="566" customFormat="1"/>
    <row r="34813" spans="1:3" s="566" customFormat="1"/>
    <row r="34814" spans="1:3" s="566" customFormat="1"/>
    <row r="34815" spans="1:3" s="566" customFormat="1"/>
    <row r="34816" spans="1:3" s="566" customFormat="1"/>
    <row r="34817" spans="1:3" s="566" customFormat="1"/>
    <row r="34818" spans="1:3" s="566" customFormat="1"/>
    <row r="34819" spans="1:3" s="566" customFormat="1"/>
    <row r="34820" spans="1:3" s="566" customFormat="1"/>
    <row r="34821" spans="1:3" s="566" customFormat="1"/>
    <row r="34822" spans="1:3" s="566" customFormat="1"/>
    <row r="34823" spans="1:3" s="566" customFormat="1"/>
    <row r="34824" spans="1:3" s="566" customFormat="1"/>
    <row r="34825" spans="1:3" s="566" customFormat="1"/>
    <row r="34826" spans="1:3" s="566" customFormat="1"/>
    <row r="34827" spans="1:3" s="566" customFormat="1"/>
    <row r="34828" spans="1:3" s="566" customFormat="1"/>
    <row r="34829" spans="1:3" s="566" customFormat="1"/>
    <row r="34830" spans="1:3" s="566" customFormat="1"/>
    <row r="34831" spans="1:3" s="566" customFormat="1"/>
    <row r="34832" spans="1:3" s="566" customFormat="1"/>
    <row r="34833" spans="1:3" s="566" customFormat="1"/>
    <row r="34834" spans="1:3" s="566" customFormat="1"/>
    <row r="34835" spans="1:3" s="566" customFormat="1"/>
    <row r="34836" spans="1:3" s="566" customFormat="1"/>
    <row r="34837" spans="1:3" s="566" customFormat="1"/>
    <row r="34838" spans="1:3" s="566" customFormat="1"/>
    <row r="34839" spans="1:3" s="566" customFormat="1"/>
    <row r="34840" spans="1:3" s="566" customFormat="1"/>
    <row r="34841" spans="1:3" s="566" customFormat="1"/>
    <row r="34842" spans="1:3" s="566" customFormat="1"/>
    <row r="34843" spans="1:3" s="566" customFormat="1"/>
    <row r="34844" spans="1:3" s="566" customFormat="1"/>
    <row r="34845" spans="1:3" s="566" customFormat="1"/>
    <row r="34846" spans="1:3" s="566" customFormat="1"/>
    <row r="34847" spans="1:3" s="566" customFormat="1"/>
    <row r="34848" spans="1:3" s="566" customFormat="1"/>
    <row r="34849" spans="1:3" s="566" customFormat="1"/>
    <row r="34850" spans="1:3" s="566" customFormat="1"/>
    <row r="34851" spans="1:3" s="566" customFormat="1"/>
    <row r="34852" spans="1:3" s="566" customFormat="1"/>
    <row r="34853" spans="1:3" s="566" customFormat="1"/>
    <row r="34854" spans="1:3" s="566" customFormat="1"/>
    <row r="34855" spans="1:3" s="566" customFormat="1"/>
    <row r="34856" spans="1:3" s="566" customFormat="1"/>
    <row r="34857" spans="1:3" s="566" customFormat="1"/>
    <row r="34858" spans="1:3" s="566" customFormat="1"/>
    <row r="34859" spans="1:3" s="566" customFormat="1"/>
    <row r="34860" spans="1:3" s="566" customFormat="1"/>
    <row r="34861" spans="1:3" s="566" customFormat="1"/>
    <row r="34862" spans="1:3" s="566" customFormat="1"/>
    <row r="34863" spans="1:3" s="566" customFormat="1"/>
    <row r="34864" spans="1:3" s="566" customFormat="1"/>
    <row r="34865" spans="1:3" s="566" customFormat="1"/>
    <row r="34866" spans="1:3" s="566" customFormat="1"/>
    <row r="34867" spans="1:3" s="566" customFormat="1"/>
    <row r="34868" spans="1:3" s="566" customFormat="1"/>
    <row r="34869" spans="1:3" s="566" customFormat="1"/>
    <row r="34870" spans="1:3" s="566" customFormat="1"/>
    <row r="34871" spans="1:3" s="566" customFormat="1"/>
    <row r="34872" spans="1:3" s="566" customFormat="1"/>
    <row r="34873" spans="1:3" s="566" customFormat="1"/>
    <row r="34874" spans="1:3" s="566" customFormat="1"/>
    <row r="34875" spans="1:3" s="566" customFormat="1"/>
    <row r="34876" spans="1:3" s="566" customFormat="1"/>
    <row r="34877" spans="1:3" s="566" customFormat="1"/>
    <row r="34878" spans="1:3" s="566" customFormat="1"/>
    <row r="34879" spans="1:3" s="566" customFormat="1"/>
    <row r="34880" spans="1:3" s="566" customFormat="1"/>
    <row r="34881" spans="1:3" s="566" customFormat="1"/>
    <row r="34882" spans="1:3" s="566" customFormat="1"/>
    <row r="34883" spans="1:3" s="566" customFormat="1"/>
    <row r="34884" spans="1:3" s="566" customFormat="1"/>
    <row r="34885" spans="1:3" s="566" customFormat="1"/>
    <row r="34886" spans="1:3" s="566" customFormat="1"/>
    <row r="34887" spans="1:3" s="566" customFormat="1"/>
    <row r="34888" spans="1:3" s="566" customFormat="1"/>
    <row r="34889" spans="1:3" s="566" customFormat="1"/>
    <row r="34890" spans="1:3" s="566" customFormat="1"/>
    <row r="34891" spans="1:3" s="566" customFormat="1"/>
    <row r="34892" spans="1:3" s="566" customFormat="1"/>
    <row r="34893" spans="1:3" s="566" customFormat="1"/>
    <row r="34894" spans="1:3" s="566" customFormat="1"/>
    <row r="34895" spans="1:3" s="566" customFormat="1"/>
    <row r="34896" spans="1:3" s="566" customFormat="1"/>
    <row r="34897" spans="1:3" s="566" customFormat="1"/>
    <row r="34898" spans="1:3" s="566" customFormat="1"/>
    <row r="34899" spans="1:3" s="566" customFormat="1"/>
    <row r="34900" spans="1:3" s="566" customFormat="1"/>
    <row r="34901" spans="1:3" s="566" customFormat="1"/>
    <row r="34902" spans="1:3" s="566" customFormat="1"/>
    <row r="34903" spans="1:3" s="566" customFormat="1"/>
    <row r="34904" spans="1:3" s="566" customFormat="1"/>
    <row r="34905" spans="1:3" s="566" customFormat="1"/>
    <row r="34906" spans="1:3" s="566" customFormat="1"/>
    <row r="34907" spans="1:3" s="566" customFormat="1"/>
    <row r="34908" spans="1:3" s="566" customFormat="1"/>
    <row r="34909" spans="1:3" s="566" customFormat="1"/>
    <row r="34910" spans="1:3" s="566" customFormat="1"/>
    <row r="34911" spans="1:3" s="566" customFormat="1"/>
    <row r="34912" spans="1:3" s="566" customFormat="1"/>
    <row r="34913" spans="1:3" s="566" customFormat="1"/>
    <row r="34914" spans="1:3" s="566" customFormat="1"/>
    <row r="34915" spans="1:3" s="566" customFormat="1"/>
    <row r="34916" spans="1:3" s="566" customFormat="1"/>
    <row r="34917" spans="1:3" s="566" customFormat="1"/>
    <row r="34918" spans="1:3" s="566" customFormat="1"/>
    <row r="34919" spans="1:3" s="566" customFormat="1"/>
    <row r="34920" spans="1:3" s="566" customFormat="1"/>
    <row r="34921" spans="1:3" s="566" customFormat="1"/>
    <row r="34922" spans="1:3" s="566" customFormat="1"/>
    <row r="34923" spans="1:3" s="566" customFormat="1"/>
    <row r="34924" spans="1:3" s="566" customFormat="1"/>
    <row r="34925" spans="1:3" s="566" customFormat="1"/>
    <row r="34926" spans="1:3" s="566" customFormat="1"/>
    <row r="34927" spans="1:3" s="566" customFormat="1"/>
    <row r="34928" spans="1:3" s="566" customFormat="1"/>
    <row r="34929" spans="1:3" s="566" customFormat="1"/>
    <row r="34930" spans="1:3" s="566" customFormat="1"/>
    <row r="34931" spans="1:3" s="566" customFormat="1"/>
    <row r="34932" spans="1:3" s="566" customFormat="1"/>
    <row r="34933" spans="1:3" s="566" customFormat="1"/>
    <row r="34934" spans="1:3" s="566" customFormat="1"/>
    <row r="34935" spans="1:3" s="566" customFormat="1"/>
    <row r="34936" spans="1:3" s="566" customFormat="1"/>
    <row r="34937" spans="1:3" s="566" customFormat="1"/>
    <row r="34938" spans="1:3" s="566" customFormat="1"/>
    <row r="34939" spans="1:3" s="566" customFormat="1"/>
    <row r="34940" spans="1:3" s="566" customFormat="1"/>
    <row r="34941" spans="1:3" s="566" customFormat="1"/>
    <row r="34942" spans="1:3" s="566" customFormat="1"/>
    <row r="34943" spans="1:3" s="566" customFormat="1"/>
    <row r="34944" spans="1:3" s="566" customFormat="1"/>
    <row r="34945" spans="1:3" s="566" customFormat="1"/>
    <row r="34946" spans="1:3" s="566" customFormat="1"/>
    <row r="34947" spans="1:3" s="566" customFormat="1"/>
    <row r="34948" spans="1:3" s="566" customFormat="1"/>
    <row r="34949" spans="1:3" s="566" customFormat="1"/>
    <row r="34950" spans="1:3" s="566" customFormat="1"/>
    <row r="34951" spans="1:3" s="566" customFormat="1"/>
    <row r="34952" spans="1:3" s="566" customFormat="1"/>
    <row r="34953" spans="1:3" s="566" customFormat="1"/>
    <row r="34954" spans="1:3" s="566" customFormat="1"/>
    <row r="34955" spans="1:3" s="566" customFormat="1"/>
    <row r="34956" spans="1:3" s="566" customFormat="1"/>
    <row r="34957" spans="1:3" s="566" customFormat="1"/>
    <row r="34958" spans="1:3" s="566" customFormat="1"/>
    <row r="34959" spans="1:3" s="566" customFormat="1"/>
    <row r="34960" spans="1:3" s="566" customFormat="1"/>
    <row r="34961" spans="1:3" s="566" customFormat="1"/>
    <row r="34962" spans="1:3" s="566" customFormat="1"/>
    <row r="34963" spans="1:3" s="566" customFormat="1"/>
    <row r="34964" spans="1:3" s="566" customFormat="1"/>
    <row r="34965" spans="1:3" s="566" customFormat="1"/>
    <row r="34966" spans="1:3" s="566" customFormat="1"/>
    <row r="34967" spans="1:3" s="566" customFormat="1"/>
    <row r="34968" spans="1:3" s="566" customFormat="1"/>
    <row r="34969" spans="1:3" s="566" customFormat="1"/>
    <row r="34970" spans="1:3" s="566" customFormat="1"/>
    <row r="34971" spans="1:3" s="566" customFormat="1"/>
    <row r="34972" spans="1:3" s="566" customFormat="1"/>
    <row r="34973" spans="1:3" s="566" customFormat="1"/>
    <row r="34974" spans="1:3" s="566" customFormat="1"/>
    <row r="34975" spans="1:3" s="566" customFormat="1"/>
    <row r="34976" spans="1:3" s="566" customFormat="1"/>
    <row r="34977" spans="1:3" s="566" customFormat="1"/>
    <row r="34978" spans="1:3" s="566" customFormat="1"/>
    <row r="34979" spans="1:3" s="566" customFormat="1"/>
    <row r="34980" spans="1:3" s="566" customFormat="1"/>
    <row r="34981" spans="1:3" s="566" customFormat="1"/>
    <row r="34982" spans="1:3" s="566" customFormat="1"/>
    <row r="34983" spans="1:3" s="566" customFormat="1"/>
    <row r="34984" spans="1:3" s="566" customFormat="1"/>
    <row r="34985" spans="1:3" s="566" customFormat="1"/>
    <row r="34986" spans="1:3" s="566" customFormat="1"/>
    <row r="34987" spans="1:3" s="566" customFormat="1"/>
    <row r="34988" spans="1:3" s="566" customFormat="1"/>
    <row r="34989" spans="1:3" s="566" customFormat="1"/>
    <row r="34990" spans="1:3" s="566" customFormat="1"/>
    <row r="34991" spans="1:3" s="566" customFormat="1"/>
    <row r="34992" spans="1:3" s="566" customFormat="1"/>
    <row r="34993" spans="1:3" s="566" customFormat="1"/>
    <row r="34994" spans="1:3" s="566" customFormat="1"/>
    <row r="34995" spans="1:3" s="566" customFormat="1"/>
    <row r="34996" spans="1:3" s="566" customFormat="1"/>
    <row r="34997" spans="1:3" s="566" customFormat="1"/>
    <row r="34998" spans="1:3" s="566" customFormat="1"/>
    <row r="34999" spans="1:3" s="566" customFormat="1"/>
    <row r="35000" spans="1:3" s="566" customFormat="1"/>
    <row r="35001" spans="1:3" s="566" customFormat="1"/>
    <row r="35002" spans="1:3" s="566" customFormat="1"/>
    <row r="35003" spans="1:3" s="566" customFormat="1"/>
    <row r="35004" spans="1:3" s="566" customFormat="1"/>
    <row r="35005" spans="1:3" s="566" customFormat="1"/>
    <row r="35006" spans="1:3" s="566" customFormat="1"/>
    <row r="35007" spans="1:3" s="566" customFormat="1"/>
    <row r="35008" spans="1:3" s="566" customFormat="1"/>
    <row r="35009" spans="1:3" s="566" customFormat="1"/>
    <row r="35010" spans="1:3" s="566" customFormat="1"/>
    <row r="35011" spans="1:3" s="566" customFormat="1"/>
    <row r="35012" spans="1:3" s="566" customFormat="1"/>
    <row r="35013" spans="1:3" s="566" customFormat="1"/>
    <row r="35014" spans="1:3" s="566" customFormat="1"/>
    <row r="35015" spans="1:3" s="566" customFormat="1"/>
    <row r="35016" spans="1:3" s="566" customFormat="1"/>
    <row r="35017" spans="1:3" s="566" customFormat="1"/>
    <row r="35018" spans="1:3" s="566" customFormat="1"/>
    <row r="35019" spans="1:3" s="566" customFormat="1"/>
    <row r="35020" spans="1:3" s="566" customFormat="1"/>
    <row r="35021" spans="1:3" s="566" customFormat="1"/>
    <row r="35022" spans="1:3" s="566" customFormat="1"/>
    <row r="35023" spans="1:3" s="566" customFormat="1"/>
    <row r="35024" spans="1:3" s="566" customFormat="1"/>
    <row r="35025" spans="1:3" s="566" customFormat="1"/>
    <row r="35026" spans="1:3" s="566" customFormat="1"/>
    <row r="35027" spans="1:3" s="566" customFormat="1"/>
    <row r="35028" spans="1:3" s="566" customFormat="1"/>
    <row r="35029" spans="1:3" s="566" customFormat="1"/>
    <row r="35030" spans="1:3" s="566" customFormat="1"/>
    <row r="35031" spans="1:3" s="566" customFormat="1"/>
    <row r="35032" spans="1:3" s="566" customFormat="1"/>
    <row r="35033" spans="1:3" s="566" customFormat="1"/>
    <row r="35034" spans="1:3" s="566" customFormat="1"/>
    <row r="35035" spans="1:3" s="566" customFormat="1"/>
    <row r="35036" spans="1:3" s="566" customFormat="1"/>
    <row r="35037" spans="1:3" s="566" customFormat="1"/>
    <row r="35038" spans="1:3" s="566" customFormat="1"/>
    <row r="35039" spans="1:3" s="566" customFormat="1"/>
    <row r="35040" spans="1:3" s="566" customFormat="1"/>
    <row r="35041" spans="1:3" s="566" customFormat="1"/>
    <row r="35042" spans="1:3" s="566" customFormat="1"/>
    <row r="35043" spans="1:3" s="566" customFormat="1"/>
    <row r="35044" spans="1:3" s="566" customFormat="1"/>
    <row r="35045" spans="1:3" s="566" customFormat="1"/>
    <row r="35046" spans="1:3" s="566" customFormat="1"/>
    <row r="35047" spans="1:3" s="566" customFormat="1"/>
    <row r="35048" spans="1:3" s="566" customFormat="1"/>
    <row r="35049" spans="1:3" s="566" customFormat="1"/>
    <row r="35050" spans="1:3" s="566" customFormat="1"/>
    <row r="35051" spans="1:3" s="566" customFormat="1"/>
    <row r="35052" spans="1:3" s="566" customFormat="1"/>
    <row r="35053" spans="1:3" s="566" customFormat="1"/>
    <row r="35054" spans="1:3" s="566" customFormat="1"/>
    <row r="35055" spans="1:3" s="566" customFormat="1"/>
    <row r="35056" spans="1:3" s="566" customFormat="1"/>
    <row r="35057" spans="1:3" s="566" customFormat="1"/>
    <row r="35058" spans="1:3" s="566" customFormat="1"/>
    <row r="35059" spans="1:3" s="566" customFormat="1"/>
    <row r="35060" spans="1:3" s="566" customFormat="1"/>
    <row r="35061" spans="1:3" s="566" customFormat="1"/>
    <row r="35062" spans="1:3" s="566" customFormat="1"/>
    <row r="35063" spans="1:3" s="566" customFormat="1"/>
    <row r="35064" spans="1:3" s="566" customFormat="1"/>
    <row r="35065" spans="1:3" s="566" customFormat="1"/>
    <row r="35066" spans="1:3" s="566" customFormat="1"/>
    <row r="35067" spans="1:3" s="566" customFormat="1"/>
    <row r="35068" spans="1:3" s="566" customFormat="1"/>
    <row r="35069" spans="1:3" s="566" customFormat="1"/>
    <row r="35070" spans="1:3" s="566" customFormat="1"/>
    <row r="35071" spans="1:3" s="566" customFormat="1"/>
    <row r="35072" spans="1:3" s="566" customFormat="1"/>
    <row r="35073" spans="1:3" s="566" customFormat="1"/>
    <row r="35074" spans="1:3" s="566" customFormat="1"/>
    <row r="35075" spans="1:3" s="566" customFormat="1"/>
    <row r="35076" spans="1:3" s="566" customFormat="1"/>
    <row r="35077" spans="1:3" s="566" customFormat="1"/>
    <row r="35078" spans="1:3" s="566" customFormat="1"/>
    <row r="35079" spans="1:3" s="566" customFormat="1"/>
    <row r="35080" spans="1:3" s="566" customFormat="1"/>
    <row r="35081" spans="1:3" s="566" customFormat="1"/>
    <row r="35082" spans="1:3" s="566" customFormat="1"/>
    <row r="35083" spans="1:3" s="566" customFormat="1"/>
    <row r="35084" spans="1:3" s="566" customFormat="1"/>
    <row r="35085" spans="1:3" s="566" customFormat="1"/>
    <row r="35086" spans="1:3" s="566" customFormat="1"/>
    <row r="35087" spans="1:3" s="566" customFormat="1"/>
    <row r="35088" spans="1:3" s="566" customFormat="1"/>
    <row r="35089" spans="1:3" s="566" customFormat="1"/>
    <row r="35090" spans="1:3" s="566" customFormat="1"/>
    <row r="35091" spans="1:3" s="566" customFormat="1"/>
    <row r="35092" spans="1:3" s="566" customFormat="1"/>
    <row r="35093" spans="1:3" s="566" customFormat="1"/>
    <row r="35094" spans="1:3" s="566" customFormat="1"/>
    <row r="35095" spans="1:3" s="566" customFormat="1"/>
    <row r="35096" spans="1:3" s="566" customFormat="1"/>
    <row r="35097" spans="1:3" s="566" customFormat="1"/>
    <row r="35098" spans="1:3" s="566" customFormat="1"/>
    <row r="35099" spans="1:3" s="566" customFormat="1"/>
    <row r="35100" spans="1:3" s="566" customFormat="1"/>
    <row r="35101" spans="1:3" s="566" customFormat="1"/>
    <row r="35102" spans="1:3" s="566" customFormat="1"/>
    <row r="35103" spans="1:3" s="566" customFormat="1"/>
    <row r="35104" spans="1:3" s="566" customFormat="1"/>
    <row r="35105" spans="1:3" s="566" customFormat="1"/>
    <row r="35106" spans="1:3" s="566" customFormat="1"/>
    <row r="35107" spans="1:3" s="566" customFormat="1"/>
    <row r="35108" spans="1:3" s="566" customFormat="1"/>
    <row r="35109" spans="1:3" s="566" customFormat="1"/>
    <row r="35110" spans="1:3" s="566" customFormat="1"/>
    <row r="35111" spans="1:3" s="566" customFormat="1"/>
    <row r="35112" spans="1:3" s="566" customFormat="1"/>
    <row r="35113" spans="1:3" s="566" customFormat="1"/>
    <row r="35114" spans="1:3" s="566" customFormat="1"/>
    <row r="35115" spans="1:3" s="566" customFormat="1"/>
    <row r="35116" spans="1:3" s="566" customFormat="1"/>
    <row r="35117" spans="1:3" s="566" customFormat="1"/>
    <row r="35118" spans="1:3" s="566" customFormat="1"/>
    <row r="35119" spans="1:3" s="566" customFormat="1"/>
    <row r="35120" spans="1:3" s="566" customFormat="1"/>
    <row r="35121" spans="1:3" s="566" customFormat="1"/>
    <row r="35122" spans="1:3" s="566" customFormat="1"/>
    <row r="35123" spans="1:3" s="566" customFormat="1"/>
    <row r="35124" spans="1:3" s="566" customFormat="1"/>
    <row r="35125" spans="1:3" s="566" customFormat="1"/>
    <row r="35126" spans="1:3" s="566" customFormat="1"/>
    <row r="35127" spans="1:3" s="566" customFormat="1"/>
    <row r="35128" spans="1:3" s="566" customFormat="1"/>
    <row r="35129" spans="1:3" s="566" customFormat="1"/>
    <row r="35130" spans="1:3" s="566" customFormat="1"/>
    <row r="35131" spans="1:3" s="566" customFormat="1"/>
    <row r="35132" spans="1:3" s="566" customFormat="1"/>
    <row r="35133" spans="1:3" s="566" customFormat="1"/>
    <row r="35134" spans="1:3" s="566" customFormat="1"/>
    <row r="35135" spans="1:3" s="566" customFormat="1"/>
    <row r="35136" spans="1:3" s="566" customFormat="1"/>
    <row r="35137" spans="1:3" s="566" customFormat="1"/>
    <row r="35138" spans="1:3" s="566" customFormat="1"/>
    <row r="35139" spans="1:3" s="566" customFormat="1"/>
    <row r="35140" spans="1:3" s="566" customFormat="1"/>
    <row r="35141" spans="1:3" s="566" customFormat="1"/>
    <row r="35142" spans="1:3" s="566" customFormat="1"/>
    <row r="35143" spans="1:3" s="566" customFormat="1"/>
    <row r="35144" spans="1:3" s="566" customFormat="1"/>
    <row r="35145" spans="1:3" s="566" customFormat="1"/>
    <row r="35146" spans="1:3" s="566" customFormat="1"/>
    <row r="35147" spans="1:3" s="566" customFormat="1"/>
    <row r="35148" spans="1:3" s="566" customFormat="1"/>
    <row r="35149" spans="1:3" s="566" customFormat="1"/>
    <row r="35150" spans="1:3" s="566" customFormat="1"/>
    <row r="35151" spans="1:3" s="566" customFormat="1"/>
    <row r="35152" spans="1:3" s="566" customFormat="1"/>
    <row r="35153" spans="1:3" s="566" customFormat="1"/>
    <row r="35154" spans="1:3" s="566" customFormat="1"/>
    <row r="35155" spans="1:3" s="566" customFormat="1"/>
    <row r="35156" spans="1:3" s="566" customFormat="1"/>
    <row r="35157" spans="1:3" s="566" customFormat="1"/>
    <row r="35158" spans="1:3" s="566" customFormat="1"/>
    <row r="35159" spans="1:3" s="566" customFormat="1"/>
    <row r="35160" spans="1:3" s="566" customFormat="1"/>
    <row r="35161" spans="1:3" s="566" customFormat="1"/>
    <row r="35162" spans="1:3" s="566" customFormat="1"/>
    <row r="35163" spans="1:3" s="566" customFormat="1"/>
    <row r="35164" spans="1:3" s="566" customFormat="1"/>
    <row r="35165" spans="1:3" s="566" customFormat="1"/>
    <row r="35166" spans="1:3" s="566" customFormat="1"/>
    <row r="35167" spans="1:3" s="566" customFormat="1"/>
    <row r="35168" spans="1:3" s="566" customFormat="1"/>
    <row r="35169" spans="1:3" s="566" customFormat="1"/>
    <row r="35170" spans="1:3" s="566" customFormat="1"/>
    <row r="35171" spans="1:3" s="566" customFormat="1"/>
    <row r="35172" spans="1:3" s="566" customFormat="1"/>
    <row r="35173" spans="1:3" s="566" customFormat="1"/>
    <row r="35174" spans="1:3" s="566" customFormat="1"/>
    <row r="35175" spans="1:3" s="566" customFormat="1"/>
    <row r="35176" spans="1:3" s="566" customFormat="1"/>
    <row r="35177" spans="1:3" s="566" customFormat="1"/>
    <row r="35178" spans="1:3" s="566" customFormat="1"/>
    <row r="35179" spans="1:3" s="566" customFormat="1"/>
    <row r="35180" spans="1:3" s="566" customFormat="1"/>
    <row r="35181" spans="1:3" s="566" customFormat="1"/>
    <row r="35182" spans="1:3" s="566" customFormat="1"/>
    <row r="35183" spans="1:3" s="566" customFormat="1"/>
    <row r="35184" spans="1:3" s="566" customFormat="1"/>
    <row r="35185" spans="1:3" s="566" customFormat="1"/>
    <row r="35186" spans="1:3" s="566" customFormat="1"/>
    <row r="35187" spans="1:3" s="566" customFormat="1"/>
    <row r="35188" spans="1:3" s="566" customFormat="1"/>
    <row r="35189" spans="1:3" s="566" customFormat="1"/>
    <row r="35190" spans="1:3" s="566" customFormat="1"/>
    <row r="35191" spans="1:3" s="566" customFormat="1"/>
    <row r="35192" spans="1:3" s="566" customFormat="1"/>
    <row r="35193" spans="1:3" s="566" customFormat="1"/>
    <row r="35194" spans="1:3" s="566" customFormat="1"/>
    <row r="35195" spans="1:3" s="566" customFormat="1"/>
    <row r="35196" spans="1:3" s="566" customFormat="1"/>
    <row r="35197" spans="1:3" s="566" customFormat="1"/>
    <row r="35198" spans="1:3" s="566" customFormat="1"/>
    <row r="35199" spans="1:3" s="566" customFormat="1"/>
    <row r="35200" spans="1:3" s="566" customFormat="1"/>
    <row r="35201" spans="1:3" s="566" customFormat="1"/>
    <row r="35202" spans="1:3" s="566" customFormat="1"/>
    <row r="35203" spans="1:3" s="566" customFormat="1"/>
    <row r="35204" spans="1:3" s="566" customFormat="1"/>
    <row r="35205" spans="1:3" s="566" customFormat="1"/>
    <row r="35206" spans="1:3" s="566" customFormat="1"/>
    <row r="35207" spans="1:3" s="566" customFormat="1"/>
    <row r="35208" spans="1:3" s="566" customFormat="1"/>
    <row r="35209" spans="1:3" s="566" customFormat="1"/>
    <row r="35210" spans="1:3" s="566" customFormat="1"/>
    <row r="35211" spans="1:3" s="566" customFormat="1"/>
    <row r="35212" spans="1:3" s="566" customFormat="1"/>
    <row r="35213" spans="1:3" s="566" customFormat="1"/>
    <row r="35214" spans="1:3" s="566" customFormat="1"/>
    <row r="35215" spans="1:3" s="566" customFormat="1"/>
    <row r="35216" spans="1:3" s="566" customFormat="1"/>
    <row r="35217" spans="1:3" s="566" customFormat="1"/>
    <row r="35218" spans="1:3" s="566" customFormat="1"/>
    <row r="35219" spans="1:3" s="566" customFormat="1"/>
    <row r="35220" spans="1:3" s="566" customFormat="1"/>
    <row r="35221" spans="1:3" s="566" customFormat="1"/>
    <row r="35222" spans="1:3" s="566" customFormat="1"/>
    <row r="35223" spans="1:3" s="566" customFormat="1"/>
    <row r="35224" spans="1:3" s="566" customFormat="1"/>
    <row r="35225" spans="1:3" s="566" customFormat="1"/>
    <row r="35226" spans="1:3" s="566" customFormat="1"/>
    <row r="35227" spans="1:3" s="566" customFormat="1"/>
    <row r="35228" spans="1:3" s="566" customFormat="1"/>
    <row r="35229" spans="1:3" s="566" customFormat="1"/>
    <row r="35230" spans="1:3" s="566" customFormat="1"/>
    <row r="35231" spans="1:3" s="566" customFormat="1"/>
    <row r="35232" spans="1:3" s="566" customFormat="1"/>
    <row r="35233" spans="1:3" s="566" customFormat="1"/>
    <row r="35234" spans="1:3" s="566" customFormat="1"/>
    <row r="35235" spans="1:3" s="566" customFormat="1"/>
    <row r="35236" spans="1:3" s="566" customFormat="1"/>
    <row r="35237" spans="1:3" s="566" customFormat="1"/>
    <row r="35238" spans="1:3" s="566" customFormat="1"/>
    <row r="35239" spans="1:3" s="566" customFormat="1"/>
    <row r="35240" spans="1:3" s="566" customFormat="1"/>
    <row r="35241" spans="1:3" s="566" customFormat="1"/>
    <row r="35242" spans="1:3" s="566" customFormat="1"/>
    <row r="35243" spans="1:3" s="566" customFormat="1"/>
    <row r="35244" spans="1:3" s="566" customFormat="1"/>
    <row r="35245" spans="1:3" s="566" customFormat="1"/>
    <row r="35246" spans="1:3" s="566" customFormat="1"/>
    <row r="35247" spans="1:3" s="566" customFormat="1"/>
    <row r="35248" spans="1:3" s="566" customFormat="1"/>
    <row r="35249" spans="1:3" s="566" customFormat="1"/>
    <row r="35250" spans="1:3" s="566" customFormat="1"/>
    <row r="35251" spans="1:3" s="566" customFormat="1"/>
    <row r="35252" spans="1:3" s="566" customFormat="1"/>
    <row r="35253" spans="1:3" s="566" customFormat="1"/>
    <row r="35254" spans="1:3" s="566" customFormat="1"/>
    <row r="35255" spans="1:3" s="566" customFormat="1"/>
    <row r="35256" spans="1:3" s="566" customFormat="1"/>
    <row r="35257" spans="1:3" s="566" customFormat="1"/>
    <row r="35258" spans="1:3" s="566" customFormat="1"/>
    <row r="35259" spans="1:3" s="566" customFormat="1"/>
    <row r="35260" spans="1:3" s="566" customFormat="1"/>
    <row r="35261" spans="1:3" s="566" customFormat="1"/>
    <row r="35262" spans="1:3" s="566" customFormat="1"/>
    <row r="35263" spans="1:3" s="566" customFormat="1"/>
    <row r="35264" spans="1:3" s="566" customFormat="1"/>
    <row r="35265" spans="1:3" s="566" customFormat="1"/>
    <row r="35266" spans="1:3" s="566" customFormat="1"/>
    <row r="35267" spans="1:3" s="566" customFormat="1"/>
    <row r="35268" spans="1:3" s="566" customFormat="1"/>
    <row r="35269" spans="1:3" s="566" customFormat="1"/>
    <row r="35270" spans="1:3" s="566" customFormat="1"/>
    <row r="35271" spans="1:3" s="566" customFormat="1"/>
    <row r="35272" spans="1:3" s="566" customFormat="1"/>
    <row r="35273" spans="1:3" s="566" customFormat="1"/>
    <row r="35274" spans="1:3" s="566" customFormat="1"/>
    <row r="35275" spans="1:3" s="566" customFormat="1"/>
    <row r="35276" spans="1:3" s="566" customFormat="1"/>
    <row r="35277" spans="1:3" s="566" customFormat="1"/>
    <row r="35278" spans="1:3" s="566" customFormat="1"/>
    <row r="35279" spans="1:3" s="566" customFormat="1"/>
    <row r="35280" spans="1:3" s="566" customFormat="1"/>
    <row r="35281" spans="1:3" s="566" customFormat="1"/>
    <row r="35282" spans="1:3" s="566" customFormat="1"/>
    <row r="35283" spans="1:3" s="566" customFormat="1"/>
    <row r="35284" spans="1:3" s="566" customFormat="1"/>
    <row r="35285" spans="1:3" s="566" customFormat="1"/>
    <row r="35286" spans="1:3" s="566" customFormat="1"/>
    <row r="35287" spans="1:3" s="566" customFormat="1"/>
    <row r="35288" spans="1:3" s="566" customFormat="1"/>
    <row r="35289" spans="1:3" s="566" customFormat="1"/>
    <row r="35290" spans="1:3" s="566" customFormat="1"/>
    <row r="35291" spans="1:3" s="566" customFormat="1"/>
    <row r="35292" spans="1:3" s="566" customFormat="1"/>
    <row r="35293" spans="1:3" s="566" customFormat="1"/>
    <row r="35294" spans="1:3" s="566" customFormat="1"/>
    <row r="35295" spans="1:3" s="566" customFormat="1"/>
    <row r="35296" spans="1:3" s="566" customFormat="1"/>
    <row r="35297" spans="1:3" s="566" customFormat="1"/>
    <row r="35298" spans="1:3" s="566" customFormat="1"/>
    <row r="35299" spans="1:3" s="566" customFormat="1"/>
    <row r="35300" spans="1:3" s="566" customFormat="1"/>
    <row r="35301" spans="1:3" s="566" customFormat="1"/>
    <row r="35302" spans="1:3" s="566" customFormat="1"/>
    <row r="35303" spans="1:3" s="566" customFormat="1"/>
    <row r="35304" spans="1:3" s="566" customFormat="1"/>
    <row r="35305" spans="1:3" s="566" customFormat="1"/>
    <row r="35306" spans="1:3" s="566" customFormat="1"/>
    <row r="35307" spans="1:3" s="566" customFormat="1"/>
    <row r="35308" spans="1:3" s="566" customFormat="1"/>
    <row r="35309" spans="1:3" s="566" customFormat="1"/>
    <row r="35310" spans="1:3" s="566" customFormat="1"/>
    <row r="35311" spans="1:3" s="566" customFormat="1"/>
    <row r="35312" spans="1:3" s="566" customFormat="1"/>
    <row r="35313" spans="1:3" s="566" customFormat="1"/>
    <row r="35314" spans="1:3" s="566" customFormat="1"/>
    <row r="35315" spans="1:3" s="566" customFormat="1"/>
    <row r="35316" spans="1:3" s="566" customFormat="1"/>
    <row r="35317" spans="1:3" s="566" customFormat="1"/>
    <row r="35318" spans="1:3" s="566" customFormat="1"/>
    <row r="35319" spans="1:3" s="566" customFormat="1"/>
    <row r="35320" spans="1:3" s="566" customFormat="1"/>
    <row r="35321" spans="1:3" s="566" customFormat="1"/>
    <row r="35322" spans="1:3" s="566" customFormat="1"/>
    <row r="35323" spans="1:3" s="566" customFormat="1"/>
    <row r="35324" spans="1:3" s="566" customFormat="1"/>
    <row r="35325" spans="1:3" s="566" customFormat="1"/>
    <row r="35326" spans="1:3" s="566" customFormat="1"/>
    <row r="35327" spans="1:3" s="566" customFormat="1"/>
    <row r="35328" spans="1:3" s="566" customFormat="1"/>
    <row r="35329" spans="1:3" s="566" customFormat="1"/>
    <row r="35330" spans="1:3" s="566" customFormat="1"/>
    <row r="35331" spans="1:3" s="566" customFormat="1"/>
    <row r="35332" spans="1:3" s="566" customFormat="1"/>
    <row r="35333" spans="1:3" s="566" customFormat="1"/>
    <row r="35334" spans="1:3" s="566" customFormat="1"/>
    <row r="35335" spans="1:3" s="566" customFormat="1"/>
    <row r="35336" spans="1:3" s="566" customFormat="1"/>
    <row r="35337" spans="1:3" s="566" customFormat="1"/>
    <row r="35338" spans="1:3" s="566" customFormat="1"/>
    <row r="35339" spans="1:3" s="566" customFormat="1"/>
    <row r="35340" spans="1:3" s="566" customFormat="1"/>
    <row r="35341" spans="1:3" s="566" customFormat="1"/>
    <row r="35342" spans="1:3" s="566" customFormat="1"/>
    <row r="35343" spans="1:3" s="566" customFormat="1"/>
    <row r="35344" spans="1:3" s="566" customFormat="1"/>
    <row r="35345" spans="1:3" s="566" customFormat="1"/>
    <row r="35346" spans="1:3" s="566" customFormat="1"/>
    <row r="35347" spans="1:3" s="566" customFormat="1"/>
    <row r="35348" spans="1:3" s="566" customFormat="1"/>
    <row r="35349" spans="1:3" s="566" customFormat="1"/>
    <row r="35350" spans="1:3" s="566" customFormat="1"/>
    <row r="35351" spans="1:3" s="566" customFormat="1"/>
    <row r="35352" spans="1:3" s="566" customFormat="1"/>
    <row r="35353" spans="1:3" s="566" customFormat="1"/>
    <row r="35354" spans="1:3" s="566" customFormat="1"/>
    <row r="35355" spans="1:3" s="566" customFormat="1"/>
    <row r="35356" spans="1:3" s="566" customFormat="1"/>
    <row r="35357" spans="1:3" s="566" customFormat="1"/>
    <row r="35358" spans="1:3" s="566" customFormat="1"/>
    <row r="35359" spans="1:3" s="566" customFormat="1"/>
    <row r="35360" spans="1:3" s="566" customFormat="1"/>
    <row r="35361" spans="1:3" s="566" customFormat="1"/>
    <row r="35362" spans="1:3" s="566" customFormat="1"/>
    <row r="35363" spans="1:3" s="566" customFormat="1"/>
    <row r="35364" spans="1:3" s="566" customFormat="1"/>
    <row r="35365" spans="1:3" s="566" customFormat="1"/>
    <row r="35366" spans="1:3" s="566" customFormat="1"/>
    <row r="35367" spans="1:3" s="566" customFormat="1"/>
    <row r="35368" spans="1:3" s="566" customFormat="1"/>
    <row r="35369" spans="1:3" s="566" customFormat="1"/>
    <row r="35370" spans="1:3" s="566" customFormat="1"/>
    <row r="35371" spans="1:3" s="566" customFormat="1"/>
    <row r="35372" spans="1:3" s="566" customFormat="1"/>
    <row r="35373" spans="1:3" s="566" customFormat="1"/>
    <row r="35374" spans="1:3" s="566" customFormat="1"/>
    <row r="35375" spans="1:3" s="566" customFormat="1"/>
    <row r="35376" spans="1:3" s="566" customFormat="1"/>
    <row r="35377" spans="1:3" s="566" customFormat="1"/>
    <row r="35378" spans="1:3" s="566" customFormat="1"/>
    <row r="35379" spans="1:3" s="566" customFormat="1"/>
    <row r="35380" spans="1:3" s="566" customFormat="1"/>
    <row r="35381" spans="1:3" s="566" customFormat="1"/>
    <row r="35382" spans="1:3" s="566" customFormat="1"/>
    <row r="35383" spans="1:3" s="566" customFormat="1"/>
    <row r="35384" spans="1:3" s="566" customFormat="1"/>
    <row r="35385" spans="1:3" s="566" customFormat="1"/>
    <row r="35386" spans="1:3" s="566" customFormat="1"/>
    <row r="35387" spans="1:3" s="566" customFormat="1"/>
    <row r="35388" spans="1:3" s="566" customFormat="1"/>
    <row r="35389" spans="1:3" s="566" customFormat="1"/>
    <row r="35390" spans="1:3" s="566" customFormat="1"/>
    <row r="35391" spans="1:3" s="566" customFormat="1"/>
    <row r="35392" spans="1:3" s="566" customFormat="1"/>
    <row r="35393" spans="1:3" s="566" customFormat="1"/>
    <row r="35394" spans="1:3" s="566" customFormat="1"/>
    <row r="35395" spans="1:3" s="566" customFormat="1"/>
    <row r="35396" spans="1:3" s="566" customFormat="1"/>
    <row r="35397" spans="1:3" s="566" customFormat="1"/>
    <row r="35398" spans="1:3" s="566" customFormat="1"/>
    <row r="35399" spans="1:3" s="566" customFormat="1"/>
    <row r="35400" spans="1:3" s="566" customFormat="1"/>
    <row r="35401" spans="1:3" s="566" customFormat="1"/>
    <row r="35402" spans="1:3" s="566" customFormat="1"/>
    <row r="35403" spans="1:3" s="566" customFormat="1"/>
    <row r="35404" spans="1:3" s="566" customFormat="1"/>
    <row r="35405" spans="1:3" s="566" customFormat="1"/>
    <row r="35406" spans="1:3" s="566" customFormat="1"/>
    <row r="35407" spans="1:3" s="566" customFormat="1"/>
    <row r="35408" spans="1:3" s="566" customFormat="1"/>
    <row r="35409" spans="1:3" s="566" customFormat="1"/>
    <row r="35410" spans="1:3" s="566" customFormat="1"/>
    <row r="35411" spans="1:3" s="566" customFormat="1"/>
    <row r="35412" spans="1:3" s="566" customFormat="1"/>
    <row r="35413" spans="1:3" s="566" customFormat="1"/>
    <row r="35414" spans="1:3" s="566" customFormat="1"/>
    <row r="35415" spans="1:3" s="566" customFormat="1"/>
    <row r="35416" spans="1:3" s="566" customFormat="1"/>
    <row r="35417" spans="1:3" s="566" customFormat="1"/>
    <row r="35418" spans="1:3" s="566" customFormat="1"/>
    <row r="35419" spans="1:3" s="566" customFormat="1"/>
    <row r="35420" spans="1:3" s="566" customFormat="1"/>
    <row r="35421" spans="1:3" s="566" customFormat="1"/>
    <row r="35422" spans="1:3" s="566" customFormat="1"/>
    <row r="35423" spans="1:3" s="566" customFormat="1"/>
    <row r="35424" spans="1:3" s="566" customFormat="1"/>
    <row r="35425" spans="1:3" s="566" customFormat="1"/>
    <row r="35426" spans="1:3" s="566" customFormat="1"/>
    <row r="35427" spans="1:3" s="566" customFormat="1"/>
    <row r="35428" spans="1:3" s="566" customFormat="1"/>
    <row r="35429" spans="1:3" s="566" customFormat="1"/>
    <row r="35430" spans="1:3" s="566" customFormat="1"/>
    <row r="35431" spans="1:3" s="566" customFormat="1"/>
    <row r="35432" spans="1:3" s="566" customFormat="1"/>
    <row r="35433" spans="1:3" s="566" customFormat="1"/>
    <row r="35434" spans="1:3" s="566" customFormat="1"/>
    <row r="35435" spans="1:3" s="566" customFormat="1"/>
    <row r="35436" spans="1:3" s="566" customFormat="1"/>
    <row r="35437" spans="1:3" s="566" customFormat="1"/>
    <row r="35438" spans="1:3" s="566" customFormat="1"/>
    <row r="35439" spans="1:3" s="566" customFormat="1"/>
    <row r="35440" spans="1:3" s="566" customFormat="1"/>
    <row r="35441" spans="1:3" s="566" customFormat="1"/>
    <row r="35442" spans="1:3" s="566" customFormat="1"/>
    <row r="35443" spans="1:3" s="566" customFormat="1"/>
    <row r="35444" spans="1:3" s="566" customFormat="1"/>
    <row r="35445" spans="1:3" s="566" customFormat="1"/>
    <row r="35446" spans="1:3" s="566" customFormat="1"/>
    <row r="35447" spans="1:3" s="566" customFormat="1"/>
    <row r="35448" spans="1:3" s="566" customFormat="1"/>
    <row r="35449" spans="1:3" s="566" customFormat="1"/>
    <row r="35450" spans="1:3" s="566" customFormat="1"/>
    <row r="35451" spans="1:3" s="566" customFormat="1"/>
    <row r="35452" spans="1:3" s="566" customFormat="1"/>
    <row r="35453" spans="1:3" s="566" customFormat="1"/>
    <row r="35454" spans="1:3" s="566" customFormat="1"/>
    <row r="35455" spans="1:3" s="566" customFormat="1"/>
    <row r="35456" spans="1:3" s="566" customFormat="1"/>
    <row r="35457" spans="1:3" s="566" customFormat="1"/>
    <row r="35458" spans="1:3" s="566" customFormat="1"/>
    <row r="35459" spans="1:3" s="566" customFormat="1"/>
    <row r="35460" spans="1:3" s="566" customFormat="1"/>
    <row r="35461" spans="1:3" s="566" customFormat="1"/>
    <row r="35462" spans="1:3" s="566" customFormat="1"/>
    <row r="35463" spans="1:3" s="566" customFormat="1"/>
    <row r="35464" spans="1:3" s="566" customFormat="1"/>
    <row r="35465" spans="1:3" s="566" customFormat="1"/>
    <row r="35466" spans="1:3" s="566" customFormat="1"/>
    <row r="35467" spans="1:3" s="566" customFormat="1"/>
    <row r="35468" spans="1:3" s="566" customFormat="1"/>
    <row r="35469" spans="1:3" s="566" customFormat="1"/>
    <row r="35470" spans="1:3" s="566" customFormat="1"/>
    <row r="35471" spans="1:3" s="566" customFormat="1"/>
    <row r="35472" spans="1:3" s="566" customFormat="1"/>
    <row r="35473" spans="1:3" s="566" customFormat="1"/>
    <row r="35474" spans="1:3" s="566" customFormat="1"/>
    <row r="35475" spans="1:3" s="566" customFormat="1"/>
    <row r="35476" spans="1:3" s="566" customFormat="1"/>
    <row r="35477" spans="1:3" s="566" customFormat="1"/>
    <row r="35478" spans="1:3" s="566" customFormat="1"/>
    <row r="35479" spans="1:3" s="566" customFormat="1"/>
    <row r="35480" spans="1:3" s="566" customFormat="1"/>
    <row r="35481" spans="1:3" s="566" customFormat="1"/>
    <row r="35482" spans="1:3" s="566" customFormat="1"/>
    <row r="35483" spans="1:3" s="566" customFormat="1"/>
    <row r="35484" spans="1:3" s="566" customFormat="1"/>
    <row r="35485" spans="1:3" s="566" customFormat="1"/>
    <row r="35486" spans="1:3" s="566" customFormat="1"/>
    <row r="35487" spans="1:3" s="566" customFormat="1"/>
    <row r="35488" spans="1:3" s="566" customFormat="1"/>
    <row r="35489" spans="1:3" s="566" customFormat="1"/>
    <row r="35490" spans="1:3" s="566" customFormat="1"/>
    <row r="35491" spans="1:3" s="566" customFormat="1"/>
    <row r="35492" spans="1:3" s="566" customFormat="1"/>
    <row r="35493" spans="1:3" s="566" customFormat="1"/>
    <row r="35494" spans="1:3" s="566" customFormat="1"/>
    <row r="35495" spans="1:3" s="566" customFormat="1"/>
    <row r="35496" spans="1:3" s="566" customFormat="1"/>
    <row r="35497" spans="1:3" s="566" customFormat="1"/>
    <row r="35498" spans="1:3" s="566" customFormat="1"/>
    <row r="35499" spans="1:3" s="566" customFormat="1"/>
    <row r="35500" spans="1:3" s="566" customFormat="1"/>
    <row r="35501" spans="1:3" s="566" customFormat="1"/>
    <row r="35502" spans="1:3" s="566" customFormat="1"/>
    <row r="35503" spans="1:3" s="566" customFormat="1"/>
    <row r="35504" spans="1:3" s="566" customFormat="1"/>
    <row r="35505" spans="1:3" s="566" customFormat="1"/>
    <row r="35506" spans="1:3" s="566" customFormat="1"/>
    <row r="35507" spans="1:3" s="566" customFormat="1"/>
    <row r="35508" spans="1:3" s="566" customFormat="1"/>
    <row r="35509" spans="1:3" s="566" customFormat="1"/>
    <row r="35510" spans="1:3" s="566" customFormat="1"/>
    <row r="35511" spans="1:3" s="566" customFormat="1"/>
    <row r="35512" spans="1:3" s="566" customFormat="1"/>
    <row r="35513" spans="1:3" s="566" customFormat="1"/>
    <row r="35514" spans="1:3" s="566" customFormat="1"/>
    <row r="35515" spans="1:3" s="566" customFormat="1"/>
    <row r="35516" spans="1:3" s="566" customFormat="1"/>
    <row r="35517" spans="1:3" s="566" customFormat="1"/>
    <row r="35518" spans="1:3" s="566" customFormat="1"/>
    <row r="35519" spans="1:3" s="566" customFormat="1"/>
    <row r="35520" spans="1:3" s="566" customFormat="1"/>
    <row r="35521" spans="1:3" s="566" customFormat="1"/>
    <row r="35522" spans="1:3" s="566" customFormat="1"/>
    <row r="35523" spans="1:3" s="566" customFormat="1"/>
    <row r="35524" spans="1:3" s="566" customFormat="1"/>
    <row r="35525" spans="1:3" s="566" customFormat="1"/>
    <row r="35526" spans="1:3" s="566" customFormat="1"/>
    <row r="35527" spans="1:3" s="566" customFormat="1"/>
    <row r="35528" spans="1:3" s="566" customFormat="1"/>
    <row r="35529" spans="1:3" s="566" customFormat="1"/>
    <row r="35530" spans="1:3" s="566" customFormat="1"/>
    <row r="35531" spans="1:3" s="566" customFormat="1"/>
    <row r="35532" spans="1:3" s="566" customFormat="1"/>
    <row r="35533" spans="1:3" s="566" customFormat="1"/>
    <row r="35534" spans="1:3" s="566" customFormat="1"/>
    <row r="35535" spans="1:3" s="566" customFormat="1"/>
    <row r="35536" spans="1:3" s="566" customFormat="1"/>
    <row r="35537" spans="1:3" s="566" customFormat="1"/>
    <row r="35538" spans="1:3" s="566" customFormat="1"/>
    <row r="35539" spans="1:3" s="566" customFormat="1"/>
    <row r="35540" spans="1:3" s="566" customFormat="1"/>
    <row r="35541" spans="1:3" s="566" customFormat="1"/>
    <row r="35542" spans="1:3" s="566" customFormat="1"/>
    <row r="35543" spans="1:3" s="566" customFormat="1"/>
    <row r="35544" spans="1:3" s="566" customFormat="1"/>
    <row r="35545" spans="1:3" s="566" customFormat="1"/>
    <row r="35546" spans="1:3" s="566" customFormat="1"/>
    <row r="35547" spans="1:3" s="566" customFormat="1"/>
    <row r="35548" spans="1:3" s="566" customFormat="1"/>
    <row r="35549" spans="1:3" s="566" customFormat="1"/>
    <row r="35550" spans="1:3" s="566" customFormat="1"/>
    <row r="35551" spans="1:3" s="566" customFormat="1"/>
    <row r="35552" spans="1:3" s="566" customFormat="1"/>
    <row r="35553" spans="1:3" s="566" customFormat="1"/>
    <row r="35554" spans="1:3" s="566" customFormat="1"/>
    <row r="35555" spans="1:3" s="566" customFormat="1"/>
    <row r="35556" spans="1:3" s="566" customFormat="1"/>
    <row r="35557" spans="1:3" s="566" customFormat="1"/>
    <row r="35558" spans="1:3" s="566" customFormat="1"/>
    <row r="35559" spans="1:3" s="566" customFormat="1"/>
    <row r="35560" spans="1:3" s="566" customFormat="1"/>
    <row r="35561" spans="1:3" s="566" customFormat="1"/>
    <row r="35562" spans="1:3" s="566" customFormat="1"/>
    <row r="35563" spans="1:3" s="566" customFormat="1"/>
    <row r="35564" spans="1:3" s="566" customFormat="1"/>
    <row r="35565" spans="1:3" s="566" customFormat="1"/>
    <row r="35566" spans="1:3" s="566" customFormat="1"/>
    <row r="35567" spans="1:3" s="566" customFormat="1"/>
    <row r="35568" spans="1:3" s="566" customFormat="1"/>
    <row r="35569" spans="1:3" s="566" customFormat="1"/>
    <row r="35570" spans="1:3" s="566" customFormat="1"/>
    <row r="35571" spans="1:3" s="566" customFormat="1"/>
    <row r="35572" spans="1:3" s="566" customFormat="1"/>
    <row r="35573" spans="1:3" s="566" customFormat="1"/>
    <row r="35574" spans="1:3" s="566" customFormat="1"/>
    <row r="35575" spans="1:3" s="566" customFormat="1"/>
    <row r="35576" spans="1:3" s="566" customFormat="1"/>
    <row r="35577" spans="1:3" s="566" customFormat="1"/>
    <row r="35578" spans="1:3" s="566" customFormat="1"/>
    <row r="35579" spans="1:3" s="566" customFormat="1"/>
    <row r="35580" spans="1:3" s="566" customFormat="1"/>
    <row r="35581" spans="1:3" s="566" customFormat="1"/>
    <row r="35582" spans="1:3" s="566" customFormat="1"/>
    <row r="35583" spans="1:3" s="566" customFormat="1"/>
    <row r="35584" spans="1:3" s="566" customFormat="1"/>
    <row r="35585" spans="1:3" s="566" customFormat="1"/>
    <row r="35586" spans="1:3" s="566" customFormat="1"/>
    <row r="35587" spans="1:3" s="566" customFormat="1"/>
    <row r="35588" spans="1:3" s="566" customFormat="1"/>
    <row r="35589" spans="1:3" s="566" customFormat="1"/>
    <row r="35590" spans="1:3" s="566" customFormat="1"/>
    <row r="35591" spans="1:3" s="566" customFormat="1"/>
    <row r="35592" spans="1:3" s="566" customFormat="1"/>
    <row r="35593" spans="1:3" s="566" customFormat="1"/>
    <row r="35594" spans="1:3" s="566" customFormat="1"/>
    <row r="35595" spans="1:3" s="566" customFormat="1"/>
    <row r="35596" spans="1:3" s="566" customFormat="1"/>
    <row r="35597" spans="1:3" s="566" customFormat="1"/>
    <row r="35598" spans="1:3" s="566" customFormat="1"/>
    <row r="35599" spans="1:3" s="566" customFormat="1"/>
    <row r="35600" spans="1:3" s="566" customFormat="1"/>
    <row r="35601" spans="1:3" s="566" customFormat="1"/>
    <row r="35602" spans="1:3" s="566" customFormat="1"/>
    <row r="35603" spans="1:3" s="566" customFormat="1"/>
    <row r="35604" spans="1:3" s="566" customFormat="1"/>
    <row r="35605" spans="1:3" s="566" customFormat="1"/>
    <row r="35606" spans="1:3" s="566" customFormat="1"/>
    <row r="35607" spans="1:3" s="566" customFormat="1"/>
    <row r="35608" spans="1:3" s="566" customFormat="1"/>
    <row r="35609" spans="1:3" s="566" customFormat="1"/>
    <row r="35610" spans="1:3" s="566" customFormat="1"/>
    <row r="35611" spans="1:3" s="566" customFormat="1"/>
    <row r="35612" spans="1:3" s="566" customFormat="1"/>
    <row r="35613" spans="1:3" s="566" customFormat="1"/>
    <row r="35614" spans="1:3" s="566" customFormat="1"/>
    <row r="35615" spans="1:3" s="566" customFormat="1"/>
    <row r="35616" spans="1:3" s="566" customFormat="1"/>
    <row r="35617" spans="1:3" s="566" customFormat="1"/>
    <row r="35618" spans="1:3" s="566" customFormat="1"/>
    <row r="35619" spans="1:3" s="566" customFormat="1"/>
    <row r="35620" spans="1:3" s="566" customFormat="1"/>
    <row r="35621" spans="1:3" s="566" customFormat="1"/>
    <row r="35622" spans="1:3" s="566" customFormat="1"/>
    <row r="35623" spans="1:3" s="566" customFormat="1"/>
    <row r="35624" spans="1:3" s="566" customFormat="1"/>
    <row r="35625" spans="1:3" s="566" customFormat="1"/>
    <row r="35626" spans="1:3" s="566" customFormat="1"/>
    <row r="35627" spans="1:3" s="566" customFormat="1"/>
    <row r="35628" spans="1:3" s="566" customFormat="1"/>
    <row r="35629" spans="1:3" s="566" customFormat="1"/>
    <row r="35630" spans="1:3" s="566" customFormat="1"/>
    <row r="35631" spans="1:3" s="566" customFormat="1"/>
    <row r="35632" spans="1:3" s="566" customFormat="1"/>
    <row r="35633" spans="1:3" s="566" customFormat="1"/>
    <row r="35634" spans="1:3" s="566" customFormat="1"/>
    <row r="35635" spans="1:3" s="566" customFormat="1"/>
    <row r="35636" spans="1:3" s="566" customFormat="1"/>
    <row r="35637" spans="1:3" s="566" customFormat="1"/>
    <row r="35638" spans="1:3" s="566" customFormat="1"/>
    <row r="35639" spans="1:3" s="566" customFormat="1"/>
    <row r="35640" spans="1:3" s="566" customFormat="1"/>
    <row r="35641" spans="1:3" s="566" customFormat="1"/>
    <row r="35642" spans="1:3" s="566" customFormat="1"/>
    <row r="35643" spans="1:3" s="566" customFormat="1"/>
    <row r="35644" spans="1:3" s="566" customFormat="1"/>
    <row r="35645" spans="1:3" s="566" customFormat="1"/>
    <row r="35646" spans="1:3" s="566" customFormat="1"/>
    <row r="35647" spans="1:3" s="566" customFormat="1"/>
    <row r="35648" spans="1:3" s="566" customFormat="1"/>
    <row r="35649" spans="1:3" s="566" customFormat="1"/>
    <row r="35650" spans="1:3" s="566" customFormat="1"/>
    <row r="35651" spans="1:3" s="566" customFormat="1"/>
    <row r="35652" spans="1:3" s="566" customFormat="1"/>
    <row r="35653" spans="1:3" s="566" customFormat="1"/>
    <row r="35654" spans="1:3" s="566" customFormat="1"/>
    <row r="35655" spans="1:3" s="566" customFormat="1"/>
    <row r="35656" spans="1:3" s="566" customFormat="1"/>
    <row r="35657" spans="1:3" s="566" customFormat="1"/>
    <row r="35658" spans="1:3" s="566" customFormat="1"/>
    <row r="35659" spans="1:3" s="566" customFormat="1"/>
    <row r="35660" spans="1:3" s="566" customFormat="1"/>
    <row r="35661" spans="1:3" s="566" customFormat="1"/>
    <row r="35662" spans="1:3" s="566" customFormat="1"/>
    <row r="35663" spans="1:3" s="566" customFormat="1"/>
    <row r="35664" spans="1:3" s="566" customFormat="1"/>
    <row r="35665" spans="1:3" s="566" customFormat="1"/>
    <row r="35666" spans="1:3" s="566" customFormat="1"/>
    <row r="35667" spans="1:3" s="566" customFormat="1"/>
    <row r="35668" spans="1:3" s="566" customFormat="1"/>
    <row r="35669" spans="1:3" s="566" customFormat="1"/>
    <row r="35670" spans="1:3" s="566" customFormat="1"/>
    <row r="35671" spans="1:3" s="566" customFormat="1"/>
    <row r="35672" spans="1:3" s="566" customFormat="1"/>
    <row r="35673" spans="1:3" s="566" customFormat="1"/>
    <row r="35674" spans="1:3" s="566" customFormat="1"/>
    <row r="35675" spans="1:3" s="566" customFormat="1"/>
    <row r="35676" spans="1:3" s="566" customFormat="1"/>
    <row r="35677" spans="1:3" s="566" customFormat="1"/>
    <row r="35678" spans="1:3" s="566" customFormat="1"/>
    <row r="35679" spans="1:3" s="566" customFormat="1"/>
    <row r="35680" spans="1:3" s="566" customFormat="1"/>
    <row r="35681" spans="1:3" s="566" customFormat="1"/>
    <row r="35682" spans="1:3" s="566" customFormat="1"/>
    <row r="35683" spans="1:3" s="566" customFormat="1"/>
    <row r="35684" spans="1:3" s="566" customFormat="1"/>
    <row r="35685" spans="1:3" s="566" customFormat="1"/>
    <row r="35686" spans="1:3" s="566" customFormat="1"/>
    <row r="35687" spans="1:3" s="566" customFormat="1"/>
    <row r="35688" spans="1:3" s="566" customFormat="1"/>
    <row r="35689" spans="1:3" s="566" customFormat="1"/>
    <row r="35690" spans="1:3" s="566" customFormat="1"/>
    <row r="35691" spans="1:3" s="566" customFormat="1"/>
    <row r="35692" spans="1:3" s="566" customFormat="1"/>
    <row r="35693" spans="1:3" s="566" customFormat="1"/>
    <row r="35694" spans="1:3" s="566" customFormat="1"/>
    <row r="35695" spans="1:3" s="566" customFormat="1"/>
    <row r="35696" spans="1:3" s="566" customFormat="1"/>
    <row r="35697" spans="1:3" s="566" customFormat="1"/>
    <row r="35698" spans="1:3" s="566" customFormat="1"/>
    <row r="35699" spans="1:3" s="566" customFormat="1"/>
    <row r="35700" spans="1:3" s="566" customFormat="1"/>
    <row r="35701" spans="1:3" s="566" customFormat="1"/>
    <row r="35702" spans="1:3" s="566" customFormat="1"/>
    <row r="35703" spans="1:3" s="566" customFormat="1"/>
    <row r="35704" spans="1:3" s="566" customFormat="1"/>
    <row r="35705" spans="1:3" s="566" customFormat="1"/>
    <row r="35706" spans="1:3" s="566" customFormat="1"/>
    <row r="35707" spans="1:3" s="566" customFormat="1"/>
    <row r="35708" spans="1:3" s="566" customFormat="1"/>
    <row r="35709" spans="1:3" s="566" customFormat="1"/>
    <row r="35710" spans="1:3" s="566" customFormat="1"/>
    <row r="35711" spans="1:3" s="566" customFormat="1"/>
    <row r="35712" spans="1:3" s="566" customFormat="1"/>
    <row r="35713" spans="1:3" s="566" customFormat="1"/>
    <row r="35714" spans="1:3" s="566" customFormat="1"/>
    <row r="35715" spans="1:3" s="566" customFormat="1"/>
    <row r="35716" spans="1:3" s="566" customFormat="1"/>
    <row r="35717" spans="1:3" s="566" customFormat="1"/>
    <row r="35718" spans="1:3" s="566" customFormat="1"/>
    <row r="35719" spans="1:3" s="566" customFormat="1"/>
    <row r="35720" spans="1:3" s="566" customFormat="1"/>
    <row r="35721" spans="1:3" s="566" customFormat="1"/>
    <row r="35722" spans="1:3" s="566" customFormat="1"/>
    <row r="35723" spans="1:3" s="566" customFormat="1"/>
    <row r="35724" spans="1:3" s="566" customFormat="1"/>
    <row r="35725" spans="1:3" s="566" customFormat="1"/>
    <row r="35726" spans="1:3" s="566" customFormat="1"/>
    <row r="35727" spans="1:3" s="566" customFormat="1"/>
    <row r="35728" spans="1:3" s="566" customFormat="1"/>
    <row r="35729" spans="1:3" s="566" customFormat="1"/>
    <row r="35730" spans="1:3" s="566" customFormat="1"/>
    <row r="35731" spans="1:3" s="566" customFormat="1"/>
    <row r="35732" spans="1:3" s="566" customFormat="1"/>
    <row r="35733" spans="1:3" s="566" customFormat="1"/>
    <row r="35734" spans="1:3" s="566" customFormat="1"/>
    <row r="35735" spans="1:3" s="566" customFormat="1"/>
    <row r="35736" spans="1:3" s="566" customFormat="1"/>
    <row r="35737" spans="1:3" s="566" customFormat="1"/>
    <row r="35738" spans="1:3" s="566" customFormat="1"/>
    <row r="35739" spans="1:3" s="566" customFormat="1"/>
    <row r="35740" spans="1:3" s="566" customFormat="1"/>
    <row r="35741" spans="1:3" s="566" customFormat="1"/>
    <row r="35742" spans="1:3" s="566" customFormat="1"/>
    <row r="35743" spans="1:3" s="566" customFormat="1"/>
    <row r="35744" spans="1:3" s="566" customFormat="1"/>
    <row r="35745" spans="1:3" s="566" customFormat="1"/>
    <row r="35746" spans="1:3" s="566" customFormat="1"/>
    <row r="35747" spans="1:3" s="566" customFormat="1"/>
    <row r="35748" spans="1:3" s="566" customFormat="1"/>
    <row r="35749" spans="1:3" s="566" customFormat="1"/>
    <row r="35750" spans="1:3" s="566" customFormat="1"/>
    <row r="35751" spans="1:3" s="566" customFormat="1"/>
    <row r="35752" spans="1:3" s="566" customFormat="1"/>
    <row r="35753" spans="1:3" s="566" customFormat="1"/>
    <row r="35754" spans="1:3" s="566" customFormat="1"/>
    <row r="35755" spans="1:3" s="566" customFormat="1"/>
    <row r="35756" spans="1:3" s="566" customFormat="1"/>
    <row r="35757" spans="1:3" s="566" customFormat="1"/>
    <row r="35758" spans="1:3" s="566" customFormat="1"/>
    <row r="35759" spans="1:3" s="566" customFormat="1"/>
    <row r="35760" spans="1:3" s="566" customFormat="1"/>
    <row r="35761" spans="1:3" s="566" customFormat="1"/>
    <row r="35762" spans="1:3" s="566" customFormat="1"/>
    <row r="35763" spans="1:3" s="566" customFormat="1"/>
    <row r="35764" spans="1:3" s="566" customFormat="1"/>
    <row r="35765" spans="1:3" s="566" customFormat="1"/>
    <row r="35766" spans="1:3" s="566" customFormat="1"/>
    <row r="35767" spans="1:3" s="566" customFormat="1"/>
    <row r="35768" spans="1:3" s="566" customFormat="1"/>
    <row r="35769" spans="1:3" s="566" customFormat="1"/>
    <row r="35770" spans="1:3" s="566" customFormat="1"/>
    <row r="35771" spans="1:3" s="566" customFormat="1"/>
    <row r="35772" spans="1:3" s="566" customFormat="1"/>
    <row r="35773" spans="1:3" s="566" customFormat="1"/>
    <row r="35774" spans="1:3" s="566" customFormat="1"/>
    <row r="35775" spans="1:3" s="566" customFormat="1"/>
    <row r="35776" spans="1:3" s="566" customFormat="1"/>
    <row r="35777" spans="1:3" s="566" customFormat="1"/>
    <row r="35778" spans="1:3" s="566" customFormat="1"/>
    <row r="35779" spans="1:3" s="566" customFormat="1"/>
    <row r="35780" spans="1:3" s="566" customFormat="1"/>
    <row r="35781" spans="1:3" s="566" customFormat="1"/>
    <row r="35782" spans="1:3" s="566" customFormat="1"/>
    <row r="35783" spans="1:3" s="566" customFormat="1"/>
    <row r="35784" spans="1:3" s="566" customFormat="1"/>
    <row r="35785" spans="1:3" s="566" customFormat="1"/>
    <row r="35786" spans="1:3" s="566" customFormat="1"/>
    <row r="35787" spans="1:3" s="566" customFormat="1"/>
    <row r="35788" spans="1:3" s="566" customFormat="1"/>
    <row r="35789" spans="1:3" s="566" customFormat="1"/>
    <row r="35790" spans="1:3" s="566" customFormat="1"/>
    <row r="35791" spans="1:3" s="566" customFormat="1"/>
    <row r="35792" spans="1:3" s="566" customFormat="1"/>
    <row r="35793" spans="1:3" s="566" customFormat="1"/>
    <row r="35794" spans="1:3" s="566" customFormat="1"/>
    <row r="35795" spans="1:3" s="566" customFormat="1"/>
    <row r="35796" spans="1:3" s="566" customFormat="1"/>
    <row r="35797" spans="1:3" s="566" customFormat="1"/>
    <row r="35798" spans="1:3" s="566" customFormat="1"/>
    <row r="35799" spans="1:3" s="566" customFormat="1"/>
    <row r="35800" spans="1:3" s="566" customFormat="1"/>
    <row r="35801" spans="1:3" s="566" customFormat="1"/>
    <row r="35802" spans="1:3" s="566" customFormat="1"/>
    <row r="35803" spans="1:3" s="566" customFormat="1"/>
    <row r="35804" spans="1:3" s="566" customFormat="1"/>
    <row r="35805" spans="1:3" s="566" customFormat="1"/>
    <row r="35806" spans="1:3" s="566" customFormat="1"/>
    <row r="35807" spans="1:3" s="566" customFormat="1"/>
    <row r="35808" spans="1:3" s="566" customFormat="1"/>
    <row r="35809" spans="1:3" s="566" customFormat="1"/>
    <row r="35810" spans="1:3" s="566" customFormat="1"/>
    <row r="35811" spans="1:3" s="566" customFormat="1"/>
    <row r="35812" spans="1:3" s="566" customFormat="1"/>
    <row r="35813" spans="1:3" s="566" customFormat="1"/>
    <row r="35814" spans="1:3" s="566" customFormat="1"/>
    <row r="35815" spans="1:3" s="566" customFormat="1"/>
    <row r="35816" spans="1:3" s="566" customFormat="1"/>
    <row r="35817" spans="1:3" s="566" customFormat="1"/>
    <row r="35818" spans="1:3" s="566" customFormat="1"/>
    <row r="35819" spans="1:3" s="566" customFormat="1"/>
    <row r="35820" spans="1:3" s="566" customFormat="1"/>
    <row r="35821" spans="1:3" s="566" customFormat="1"/>
    <row r="35822" spans="1:3" s="566" customFormat="1"/>
    <row r="35823" spans="1:3" s="566" customFormat="1"/>
    <row r="35824" spans="1:3" s="566" customFormat="1"/>
    <row r="35825" spans="1:3" s="566" customFormat="1"/>
    <row r="35826" spans="1:3" s="566" customFormat="1"/>
    <row r="35827" spans="1:3" s="566" customFormat="1"/>
    <row r="35828" spans="1:3" s="566" customFormat="1"/>
    <row r="35829" spans="1:3" s="566" customFormat="1"/>
    <row r="35830" spans="1:3" s="566" customFormat="1"/>
    <row r="35831" spans="1:3" s="566" customFormat="1"/>
    <row r="35832" spans="1:3" s="566" customFormat="1"/>
    <row r="35833" spans="1:3" s="566" customFormat="1"/>
    <row r="35834" spans="1:3" s="566" customFormat="1"/>
    <row r="35835" spans="1:3" s="566" customFormat="1"/>
    <row r="35836" spans="1:3" s="566" customFormat="1"/>
    <row r="35837" spans="1:3" s="566" customFormat="1"/>
    <row r="35838" spans="1:3" s="566" customFormat="1"/>
    <row r="35839" spans="1:3" s="566" customFormat="1"/>
    <row r="35840" spans="1:3" s="566" customFormat="1"/>
    <row r="35841" spans="1:3" s="566" customFormat="1"/>
    <row r="35842" spans="1:3" s="566" customFormat="1"/>
    <row r="35843" spans="1:3" s="566" customFormat="1"/>
    <row r="35844" spans="1:3" s="566" customFormat="1"/>
    <row r="35845" spans="1:3" s="566" customFormat="1"/>
    <row r="35846" spans="1:3" s="566" customFormat="1"/>
    <row r="35847" spans="1:3" s="566" customFormat="1"/>
    <row r="35848" spans="1:3" s="566" customFormat="1"/>
    <row r="35849" spans="1:3" s="566" customFormat="1"/>
    <row r="35850" spans="1:3" s="566" customFormat="1"/>
    <row r="35851" spans="1:3" s="566" customFormat="1"/>
    <row r="35852" spans="1:3" s="566" customFormat="1"/>
    <row r="35853" spans="1:3" s="566" customFormat="1"/>
    <row r="35854" spans="1:3" s="566" customFormat="1"/>
    <row r="35855" spans="1:3" s="566" customFormat="1"/>
    <row r="35856" spans="1:3" s="566" customFormat="1"/>
    <row r="35857" spans="1:3" s="566" customFormat="1"/>
    <row r="35858" spans="1:3" s="566" customFormat="1"/>
    <row r="35859" spans="1:3" s="566" customFormat="1"/>
    <row r="35860" spans="1:3" s="566" customFormat="1"/>
    <row r="35861" spans="1:3" s="566" customFormat="1"/>
    <row r="35862" spans="1:3" s="566" customFormat="1"/>
    <row r="35863" spans="1:3" s="566" customFormat="1"/>
    <row r="35864" spans="1:3" s="566" customFormat="1"/>
    <row r="35865" spans="1:3" s="566" customFormat="1"/>
    <row r="35866" spans="1:3" s="566" customFormat="1"/>
    <row r="35867" spans="1:3" s="566" customFormat="1"/>
    <row r="35868" spans="1:3" s="566" customFormat="1"/>
    <row r="35869" spans="1:3" s="566" customFormat="1"/>
    <row r="35870" spans="1:3" s="566" customFormat="1"/>
    <row r="35871" spans="1:3" s="566" customFormat="1"/>
    <row r="35872" spans="1:3" s="566" customFormat="1"/>
    <row r="35873" spans="1:3" s="566" customFormat="1"/>
    <row r="35874" spans="1:3" s="566" customFormat="1"/>
    <row r="35875" spans="1:3" s="566" customFormat="1"/>
    <row r="35876" spans="1:3" s="566" customFormat="1"/>
    <row r="35877" spans="1:3" s="566" customFormat="1"/>
    <row r="35878" spans="1:3" s="566" customFormat="1"/>
    <row r="35879" spans="1:3" s="566" customFormat="1"/>
    <row r="35880" spans="1:3" s="566" customFormat="1"/>
    <row r="35881" spans="1:3" s="566" customFormat="1"/>
    <row r="35882" spans="1:3" s="566" customFormat="1"/>
    <row r="35883" spans="1:3" s="566" customFormat="1"/>
    <row r="35884" spans="1:3" s="566" customFormat="1"/>
    <row r="35885" spans="1:3" s="566" customFormat="1"/>
    <row r="35886" spans="1:3" s="566" customFormat="1"/>
    <row r="35887" spans="1:3" s="566" customFormat="1"/>
    <row r="35888" spans="1:3" s="566" customFormat="1"/>
    <row r="35889" spans="1:3" s="566" customFormat="1"/>
    <row r="35890" spans="1:3" s="566" customFormat="1"/>
    <row r="35891" spans="1:3" s="566" customFormat="1"/>
    <row r="35892" spans="1:3" s="566" customFormat="1"/>
    <row r="35893" spans="1:3" s="566" customFormat="1"/>
    <row r="35894" spans="1:3" s="566" customFormat="1"/>
    <row r="35895" spans="1:3" s="566" customFormat="1"/>
    <row r="35896" spans="1:3" s="566" customFormat="1"/>
    <row r="35897" spans="1:3" s="566" customFormat="1"/>
    <row r="35898" spans="1:3" s="566" customFormat="1"/>
    <row r="35899" spans="1:3" s="566" customFormat="1"/>
    <row r="35900" spans="1:3" s="566" customFormat="1"/>
    <row r="35901" spans="1:3" s="566" customFormat="1"/>
    <row r="35902" spans="1:3" s="566" customFormat="1"/>
    <row r="35903" spans="1:3" s="566" customFormat="1"/>
    <row r="35904" spans="1:3" s="566" customFormat="1"/>
    <row r="35905" spans="1:3" s="566" customFormat="1"/>
    <row r="35906" spans="1:3" s="566" customFormat="1"/>
    <row r="35907" spans="1:3" s="566" customFormat="1"/>
    <row r="35908" spans="1:3" s="566" customFormat="1"/>
    <row r="35909" spans="1:3" s="566" customFormat="1"/>
    <row r="35910" spans="1:3" s="566" customFormat="1"/>
    <row r="35911" spans="1:3" s="566" customFormat="1"/>
    <row r="35912" spans="1:3" s="566" customFormat="1"/>
    <row r="35913" spans="1:3" s="566" customFormat="1"/>
    <row r="35914" spans="1:3" s="566" customFormat="1"/>
    <row r="35915" spans="1:3" s="566" customFormat="1"/>
    <row r="35916" spans="1:3" s="566" customFormat="1"/>
    <row r="35917" spans="1:3" s="566" customFormat="1"/>
    <row r="35918" spans="1:3" s="566" customFormat="1"/>
    <row r="35919" spans="1:3" s="566" customFormat="1"/>
    <row r="35920" spans="1:3" s="566" customFormat="1"/>
    <row r="35921" spans="1:3" s="566" customFormat="1"/>
    <row r="35922" spans="1:3" s="566" customFormat="1"/>
    <row r="35923" spans="1:3" s="566" customFormat="1"/>
    <row r="35924" spans="1:3" s="566" customFormat="1"/>
    <row r="35925" spans="1:3" s="566" customFormat="1"/>
    <row r="35926" spans="1:3" s="566" customFormat="1"/>
    <row r="35927" spans="1:3" s="566" customFormat="1"/>
    <row r="35928" spans="1:3" s="566" customFormat="1"/>
    <row r="35929" spans="1:3" s="566" customFormat="1"/>
    <row r="35930" spans="1:3" s="566" customFormat="1"/>
    <row r="35931" spans="1:3" s="566" customFormat="1"/>
    <row r="35932" spans="1:3" s="566" customFormat="1"/>
    <row r="35933" spans="1:3" s="566" customFormat="1"/>
    <row r="35934" spans="1:3" s="566" customFormat="1"/>
    <row r="35935" spans="1:3" s="566" customFormat="1"/>
    <row r="35936" spans="1:3" s="566" customFormat="1"/>
    <row r="35937" spans="1:3" s="566" customFormat="1"/>
    <row r="35938" spans="1:3" s="566" customFormat="1"/>
    <row r="35939" spans="1:3" s="566" customFormat="1"/>
    <row r="35940" spans="1:3" s="566" customFormat="1"/>
    <row r="35941" spans="1:3" s="566" customFormat="1"/>
    <row r="35942" spans="1:3" s="566" customFormat="1"/>
    <row r="35943" spans="1:3" s="566" customFormat="1"/>
    <row r="35944" spans="1:3" s="566" customFormat="1"/>
    <row r="35945" spans="1:3" s="566" customFormat="1"/>
    <row r="35946" spans="1:3" s="566" customFormat="1"/>
    <row r="35947" spans="1:3" s="566" customFormat="1"/>
    <row r="35948" spans="1:3" s="566" customFormat="1"/>
    <row r="35949" spans="1:3" s="566" customFormat="1"/>
    <row r="35950" spans="1:3" s="566" customFormat="1"/>
    <row r="35951" spans="1:3" s="566" customFormat="1"/>
    <row r="35952" spans="1:3" s="566" customFormat="1"/>
    <row r="35953" spans="1:3" s="566" customFormat="1"/>
    <row r="35954" spans="1:3" s="566" customFormat="1"/>
    <row r="35955" spans="1:3" s="566" customFormat="1"/>
    <row r="35956" spans="1:3" s="566" customFormat="1"/>
    <row r="35957" spans="1:3" s="566" customFormat="1"/>
    <row r="35958" spans="1:3" s="566" customFormat="1"/>
    <row r="35959" spans="1:3" s="566" customFormat="1"/>
    <row r="35960" spans="1:3" s="566" customFormat="1"/>
    <row r="35961" spans="1:3" s="566" customFormat="1"/>
    <row r="35962" spans="1:3" s="566" customFormat="1"/>
    <row r="35963" spans="1:3" s="566" customFormat="1"/>
    <row r="35964" spans="1:3" s="566" customFormat="1"/>
    <row r="35965" spans="1:3" s="566" customFormat="1"/>
    <row r="35966" spans="1:3" s="566" customFormat="1"/>
    <row r="35967" spans="1:3" s="566" customFormat="1"/>
    <row r="35968" spans="1:3" s="566" customFormat="1"/>
    <row r="35969" spans="1:3" s="566" customFormat="1"/>
    <row r="35970" spans="1:3" s="566" customFormat="1"/>
    <row r="35971" spans="1:3" s="566" customFormat="1"/>
    <row r="35972" spans="1:3" s="566" customFormat="1"/>
    <row r="35973" spans="1:3" s="566" customFormat="1"/>
    <row r="35974" spans="1:3" s="566" customFormat="1"/>
    <row r="35975" spans="1:3" s="566" customFormat="1"/>
    <row r="35976" spans="1:3" s="566" customFormat="1"/>
    <row r="35977" spans="1:3" s="566" customFormat="1"/>
    <row r="35978" spans="1:3" s="566" customFormat="1"/>
    <row r="35979" spans="1:3" s="566" customFormat="1"/>
    <row r="35980" spans="1:3" s="566" customFormat="1"/>
    <row r="35981" spans="1:3" s="566" customFormat="1"/>
    <row r="35982" spans="1:3" s="566" customFormat="1"/>
    <row r="35983" spans="1:3" s="566" customFormat="1"/>
    <row r="35984" spans="1:3" s="566" customFormat="1"/>
    <row r="35985" spans="1:3" s="566" customFormat="1"/>
    <row r="35986" spans="1:3" s="566" customFormat="1"/>
    <row r="35987" spans="1:3" s="566" customFormat="1"/>
    <row r="35988" spans="1:3" s="566" customFormat="1"/>
    <row r="35989" spans="1:3" s="566" customFormat="1"/>
    <row r="35990" spans="1:3" s="566" customFormat="1"/>
    <row r="35991" spans="1:3" s="566" customFormat="1"/>
    <row r="35992" spans="1:3" s="566" customFormat="1"/>
    <row r="35993" spans="1:3" s="566" customFormat="1"/>
    <row r="35994" spans="1:3" s="566" customFormat="1"/>
    <row r="35995" spans="1:3" s="566" customFormat="1"/>
    <row r="35996" spans="1:3" s="566" customFormat="1"/>
    <row r="35997" spans="1:3" s="566" customFormat="1"/>
    <row r="35998" spans="1:3" s="566" customFormat="1"/>
    <row r="35999" spans="1:3" s="566" customFormat="1"/>
    <row r="36000" spans="1:3" s="566" customFormat="1"/>
    <row r="36001" spans="1:3" s="566" customFormat="1"/>
    <row r="36002" spans="1:3" s="566" customFormat="1"/>
    <row r="36003" spans="1:3" s="566" customFormat="1"/>
    <row r="36004" spans="1:3" s="566" customFormat="1"/>
    <row r="36005" spans="1:3" s="566" customFormat="1"/>
    <row r="36006" spans="1:3" s="566" customFormat="1"/>
    <row r="36007" spans="1:3" s="566" customFormat="1"/>
    <row r="36008" spans="1:3" s="566" customFormat="1"/>
    <row r="36009" spans="1:3" s="566" customFormat="1"/>
    <row r="36010" spans="1:3" s="566" customFormat="1"/>
    <row r="36011" spans="1:3" s="566" customFormat="1"/>
    <row r="36012" spans="1:3" s="566" customFormat="1"/>
    <row r="36013" spans="1:3" s="566" customFormat="1"/>
    <row r="36014" spans="1:3" s="566" customFormat="1"/>
    <row r="36015" spans="1:3" s="566" customFormat="1"/>
    <row r="36016" spans="1:3" s="566" customFormat="1"/>
    <row r="36017" spans="1:3" s="566" customFormat="1"/>
    <row r="36018" spans="1:3" s="566" customFormat="1"/>
    <row r="36019" spans="1:3" s="566" customFormat="1"/>
    <row r="36020" spans="1:3" s="566" customFormat="1"/>
    <row r="36021" spans="1:3" s="566" customFormat="1"/>
    <row r="36022" spans="1:3" s="566" customFormat="1"/>
    <row r="36023" spans="1:3" s="566" customFormat="1"/>
    <row r="36024" spans="1:3" s="566" customFormat="1"/>
    <row r="36025" spans="1:3" s="566" customFormat="1"/>
    <row r="36026" spans="1:3" s="566" customFormat="1"/>
    <row r="36027" spans="1:3" s="566" customFormat="1"/>
    <row r="36028" spans="1:3" s="566" customFormat="1"/>
    <row r="36029" spans="1:3" s="566" customFormat="1"/>
    <row r="36030" spans="1:3" s="566" customFormat="1"/>
    <row r="36031" spans="1:3" s="566" customFormat="1"/>
    <row r="36032" spans="1:3" s="566" customFormat="1"/>
    <row r="36033" spans="1:3" s="566" customFormat="1"/>
    <row r="36034" spans="1:3" s="566" customFormat="1"/>
    <row r="36035" spans="1:3" s="566" customFormat="1"/>
    <row r="36036" spans="1:3" s="566" customFormat="1"/>
    <row r="36037" spans="1:3" s="566" customFormat="1"/>
    <row r="36038" spans="1:3" s="566" customFormat="1"/>
    <row r="36039" spans="1:3" s="566" customFormat="1"/>
    <row r="36040" spans="1:3" s="566" customFormat="1"/>
    <row r="36041" spans="1:3" s="566" customFormat="1"/>
    <row r="36042" spans="1:3" s="566" customFormat="1"/>
    <row r="36043" spans="1:3" s="566" customFormat="1"/>
    <row r="36044" spans="1:3" s="566" customFormat="1"/>
    <row r="36045" spans="1:3" s="566" customFormat="1"/>
    <row r="36046" spans="1:3" s="566" customFormat="1"/>
    <row r="36047" spans="1:3" s="566" customFormat="1"/>
    <row r="36048" spans="1:3" s="566" customFormat="1"/>
    <row r="36049" spans="1:3" s="566" customFormat="1"/>
    <row r="36050" spans="1:3" s="566" customFormat="1"/>
    <row r="36051" spans="1:3" s="566" customFormat="1"/>
    <row r="36052" spans="1:3" s="566" customFormat="1"/>
    <row r="36053" spans="1:3" s="566" customFormat="1"/>
    <row r="36054" spans="1:3" s="566" customFormat="1"/>
    <row r="36055" spans="1:3" s="566" customFormat="1"/>
    <row r="36056" spans="1:3" s="566" customFormat="1"/>
    <row r="36057" spans="1:3" s="566" customFormat="1"/>
    <row r="36058" spans="1:3" s="566" customFormat="1"/>
    <row r="36059" spans="1:3" s="566" customFormat="1"/>
    <row r="36060" spans="1:3" s="566" customFormat="1"/>
    <row r="36061" spans="1:3" s="566" customFormat="1"/>
    <row r="36062" spans="1:3" s="566" customFormat="1"/>
    <row r="36063" spans="1:3" s="566" customFormat="1"/>
    <row r="36064" spans="1:3" s="566" customFormat="1"/>
    <row r="36065" spans="1:3" s="566" customFormat="1"/>
    <row r="36066" spans="1:3" s="566" customFormat="1"/>
    <row r="36067" spans="1:3" s="566" customFormat="1"/>
    <row r="36068" spans="1:3" s="566" customFormat="1"/>
    <row r="36069" spans="1:3" s="566" customFormat="1"/>
    <row r="36070" spans="1:3" s="566" customFormat="1"/>
    <row r="36071" spans="1:3" s="566" customFormat="1"/>
    <row r="36072" spans="1:3" s="566" customFormat="1"/>
    <row r="36073" spans="1:3" s="566" customFormat="1"/>
    <row r="36074" spans="1:3" s="566" customFormat="1"/>
    <row r="36075" spans="1:3" s="566" customFormat="1"/>
    <row r="36076" spans="1:3" s="566" customFormat="1"/>
    <row r="36077" spans="1:3" s="566" customFormat="1"/>
    <row r="36078" spans="1:3" s="566" customFormat="1"/>
    <row r="36079" spans="1:3" s="566" customFormat="1"/>
    <row r="36080" spans="1:3" s="566" customFormat="1"/>
    <row r="36081" spans="1:3" s="566" customFormat="1"/>
    <row r="36082" spans="1:3" s="566" customFormat="1"/>
    <row r="36083" spans="1:3" s="566" customFormat="1"/>
    <row r="36084" spans="1:3" s="566" customFormat="1"/>
    <row r="36085" spans="1:3" s="566" customFormat="1"/>
    <row r="36086" spans="1:3" s="566" customFormat="1"/>
    <row r="36087" spans="1:3" s="566" customFormat="1"/>
    <row r="36088" spans="1:3" s="566" customFormat="1"/>
    <row r="36089" spans="1:3" s="566" customFormat="1"/>
    <row r="36090" spans="1:3" s="566" customFormat="1"/>
    <row r="36091" spans="1:3" s="566" customFormat="1"/>
    <row r="36092" spans="1:3" s="566" customFormat="1"/>
    <row r="36093" spans="1:3" s="566" customFormat="1"/>
    <row r="36094" spans="1:3" s="566" customFormat="1"/>
    <row r="36095" spans="1:3" s="566" customFormat="1"/>
    <row r="36096" spans="1:3" s="566" customFormat="1"/>
    <row r="36097" spans="1:3" s="566" customFormat="1"/>
    <row r="36098" spans="1:3" s="566" customFormat="1"/>
    <row r="36099" spans="1:3" s="566" customFormat="1"/>
    <row r="36100" spans="1:3" s="566" customFormat="1"/>
    <row r="36101" spans="1:3" s="566" customFormat="1"/>
    <row r="36102" spans="1:3" s="566" customFormat="1"/>
    <row r="36103" spans="1:3" s="566" customFormat="1"/>
    <row r="36104" spans="1:3" s="566" customFormat="1"/>
    <row r="36105" spans="1:3" s="566" customFormat="1"/>
    <row r="36106" spans="1:3" s="566" customFormat="1"/>
    <row r="36107" spans="1:3" s="566" customFormat="1"/>
    <row r="36108" spans="1:3" s="566" customFormat="1"/>
    <row r="36109" spans="1:3" s="566" customFormat="1"/>
    <row r="36110" spans="1:3" s="566" customFormat="1"/>
    <row r="36111" spans="1:3" s="566" customFormat="1"/>
    <row r="36112" spans="1:3" s="566" customFormat="1"/>
    <row r="36113" spans="1:3" s="566" customFormat="1"/>
    <row r="36114" spans="1:3" s="566" customFormat="1"/>
    <row r="36115" spans="1:3" s="566" customFormat="1"/>
    <row r="36116" spans="1:3" s="566" customFormat="1"/>
    <row r="36117" spans="1:3" s="566" customFormat="1"/>
    <row r="36118" spans="1:3" s="566" customFormat="1"/>
    <row r="36119" spans="1:3" s="566" customFormat="1"/>
    <row r="36120" spans="1:3" s="566" customFormat="1"/>
    <row r="36121" spans="1:3" s="566" customFormat="1"/>
    <row r="36122" spans="1:3" s="566" customFormat="1"/>
    <row r="36123" spans="1:3" s="566" customFormat="1"/>
    <row r="36124" spans="1:3" s="566" customFormat="1"/>
    <row r="36125" spans="1:3" s="566" customFormat="1"/>
    <row r="36126" spans="1:3" s="566" customFormat="1"/>
    <row r="36127" spans="1:3" s="566" customFormat="1"/>
    <row r="36128" spans="1:3" s="566" customFormat="1"/>
    <row r="36129" spans="1:3" s="566" customFormat="1"/>
    <row r="36130" spans="1:3" s="566" customFormat="1"/>
    <row r="36131" spans="1:3" s="566" customFormat="1"/>
    <row r="36132" spans="1:3" s="566" customFormat="1"/>
    <row r="36133" spans="1:3" s="566" customFormat="1"/>
    <row r="36134" spans="1:3" s="566" customFormat="1"/>
    <row r="36135" spans="1:3" s="566" customFormat="1"/>
    <row r="36136" spans="1:3" s="566" customFormat="1"/>
    <row r="36137" spans="1:3" s="566" customFormat="1"/>
    <row r="36138" spans="1:3" s="566" customFormat="1"/>
    <row r="36139" spans="1:3" s="566" customFormat="1"/>
    <row r="36140" spans="1:3" s="566" customFormat="1"/>
    <row r="36141" spans="1:3" s="566" customFormat="1"/>
    <row r="36142" spans="1:3" s="566" customFormat="1"/>
    <row r="36143" spans="1:3" s="566" customFormat="1"/>
    <row r="36144" spans="1:3" s="566" customFormat="1"/>
    <row r="36145" spans="1:3" s="566" customFormat="1"/>
    <row r="36146" spans="1:3" s="566" customFormat="1"/>
    <row r="36147" spans="1:3" s="566" customFormat="1"/>
    <row r="36148" spans="1:3" s="566" customFormat="1"/>
    <row r="36149" spans="1:3" s="566" customFormat="1"/>
    <row r="36150" spans="1:3" s="566" customFormat="1"/>
    <row r="36151" spans="1:3" s="566" customFormat="1"/>
    <row r="36152" spans="1:3" s="566" customFormat="1"/>
    <row r="36153" spans="1:3" s="566" customFormat="1"/>
    <row r="36154" spans="1:3" s="566" customFormat="1"/>
    <row r="36155" spans="1:3" s="566" customFormat="1"/>
    <row r="36156" spans="1:3" s="566" customFormat="1"/>
    <row r="36157" spans="1:3" s="566" customFormat="1"/>
    <row r="36158" spans="1:3" s="566" customFormat="1"/>
    <row r="36159" spans="1:3" s="566" customFormat="1"/>
    <row r="36160" spans="1:3" s="566" customFormat="1"/>
    <row r="36161" spans="1:3" s="566" customFormat="1"/>
    <row r="36162" spans="1:3" s="566" customFormat="1"/>
    <row r="36163" spans="1:3" s="566" customFormat="1"/>
    <row r="36164" spans="1:3" s="566" customFormat="1"/>
    <row r="36165" spans="1:3" s="566" customFormat="1"/>
    <row r="36166" spans="1:3" s="566" customFormat="1"/>
    <row r="36167" spans="1:3" s="566" customFormat="1"/>
    <row r="36168" spans="1:3" s="566" customFormat="1"/>
    <row r="36169" spans="1:3" s="566" customFormat="1"/>
    <row r="36170" spans="1:3" s="566" customFormat="1"/>
    <row r="36171" spans="1:3" s="566" customFormat="1"/>
    <row r="36172" spans="1:3" s="566" customFormat="1"/>
    <row r="36173" spans="1:3" s="566" customFormat="1"/>
    <row r="36174" spans="1:3" s="566" customFormat="1"/>
    <row r="36175" spans="1:3" s="566" customFormat="1"/>
    <row r="36176" spans="1:3" s="566" customFormat="1"/>
    <row r="36177" spans="1:3" s="566" customFormat="1"/>
    <row r="36178" spans="1:3" s="566" customFormat="1"/>
    <row r="36179" spans="1:3" s="566" customFormat="1"/>
    <row r="36180" spans="1:3" s="566" customFormat="1"/>
    <row r="36181" spans="1:3" s="566" customFormat="1"/>
    <row r="36182" spans="1:3" s="566" customFormat="1"/>
    <row r="36183" spans="1:3" s="566" customFormat="1"/>
    <row r="36184" spans="1:3" s="566" customFormat="1"/>
    <row r="36185" spans="1:3" s="566" customFormat="1"/>
    <row r="36186" spans="1:3" s="566" customFormat="1"/>
    <row r="36187" spans="1:3" s="566" customFormat="1"/>
    <row r="36188" spans="1:3" s="566" customFormat="1"/>
    <row r="36189" spans="1:3" s="566" customFormat="1"/>
    <row r="36190" spans="1:3" s="566" customFormat="1"/>
    <row r="36191" spans="1:3" s="566" customFormat="1"/>
    <row r="36192" spans="1:3" s="566" customFormat="1"/>
    <row r="36193" spans="1:3" s="566" customFormat="1"/>
    <row r="36194" spans="1:3" s="566" customFormat="1"/>
    <row r="36195" spans="1:3" s="566" customFormat="1"/>
    <row r="36196" spans="1:3" s="566" customFormat="1"/>
    <row r="36197" spans="1:3" s="566" customFormat="1"/>
    <row r="36198" spans="1:3" s="566" customFormat="1"/>
    <row r="36199" spans="1:3" s="566" customFormat="1"/>
    <row r="36200" spans="1:3" s="566" customFormat="1"/>
    <row r="36201" spans="1:3" s="566" customFormat="1"/>
    <row r="36202" spans="1:3" s="566" customFormat="1"/>
    <row r="36203" spans="1:3" s="566" customFormat="1"/>
    <row r="36204" spans="1:3" s="566" customFormat="1"/>
    <row r="36205" spans="1:3" s="566" customFormat="1"/>
    <row r="36206" spans="1:3" s="566" customFormat="1"/>
    <row r="36207" spans="1:3" s="566" customFormat="1"/>
    <row r="36208" spans="1:3" s="566" customFormat="1"/>
    <row r="36209" spans="1:3" s="566" customFormat="1"/>
    <row r="36210" spans="1:3" s="566" customFormat="1"/>
    <row r="36211" spans="1:3" s="566" customFormat="1"/>
    <row r="36212" spans="1:3" s="566" customFormat="1"/>
    <row r="36213" spans="1:3" s="566" customFormat="1"/>
    <row r="36214" spans="1:3" s="566" customFormat="1"/>
    <row r="36215" spans="1:3" s="566" customFormat="1"/>
    <row r="36216" spans="1:3" s="566" customFormat="1"/>
    <row r="36217" spans="1:3" s="566" customFormat="1"/>
    <row r="36218" spans="1:3" s="566" customFormat="1"/>
    <row r="36219" spans="1:3" s="566" customFormat="1"/>
    <row r="36220" spans="1:3" s="566" customFormat="1"/>
    <row r="36221" spans="1:3" s="566" customFormat="1"/>
    <row r="36222" spans="1:3" s="566" customFormat="1"/>
    <row r="36223" spans="1:3" s="566" customFormat="1"/>
    <row r="36224" spans="1:3" s="566" customFormat="1"/>
    <row r="36225" spans="1:3" s="566" customFormat="1"/>
    <row r="36226" spans="1:3" s="566" customFormat="1"/>
    <row r="36227" spans="1:3" s="566" customFormat="1"/>
    <row r="36228" spans="1:3" s="566" customFormat="1"/>
    <row r="36229" spans="1:3" s="566" customFormat="1"/>
    <row r="36230" spans="1:3" s="566" customFormat="1"/>
    <row r="36231" spans="1:3" s="566" customFormat="1"/>
    <row r="36232" spans="1:3" s="566" customFormat="1"/>
    <row r="36233" spans="1:3" s="566" customFormat="1"/>
    <row r="36234" spans="1:3" s="566" customFormat="1"/>
    <row r="36235" spans="1:3" s="566" customFormat="1"/>
    <row r="36236" spans="1:3" s="566" customFormat="1"/>
    <row r="36237" spans="1:3" s="566" customFormat="1"/>
    <row r="36238" spans="1:3" s="566" customFormat="1"/>
    <row r="36239" spans="1:3" s="566" customFormat="1"/>
    <row r="36240" spans="1:3" s="566" customFormat="1"/>
    <row r="36241" spans="1:3" s="566" customFormat="1"/>
    <row r="36242" spans="1:3" s="566" customFormat="1"/>
    <row r="36243" spans="1:3" s="566" customFormat="1"/>
    <row r="36244" spans="1:3" s="566" customFormat="1"/>
    <row r="36245" spans="1:3" s="566" customFormat="1"/>
    <row r="36246" spans="1:3" s="566" customFormat="1"/>
    <row r="36247" spans="1:3" s="566" customFormat="1"/>
    <row r="36248" spans="1:3" s="566" customFormat="1"/>
    <row r="36249" spans="1:3" s="566" customFormat="1"/>
    <row r="36250" spans="1:3" s="566" customFormat="1"/>
    <row r="36251" spans="1:3" s="566" customFormat="1"/>
    <row r="36252" spans="1:3" s="566" customFormat="1"/>
    <row r="36253" spans="1:3" s="566" customFormat="1"/>
    <row r="36254" spans="1:3" s="566" customFormat="1"/>
    <row r="36255" spans="1:3" s="566" customFormat="1"/>
    <row r="36256" spans="1:3" s="566" customFormat="1"/>
    <row r="36257" spans="1:3" s="566" customFormat="1"/>
    <row r="36258" spans="1:3" s="566" customFormat="1"/>
    <row r="36259" spans="1:3" s="566" customFormat="1"/>
    <row r="36260" spans="1:3" s="566" customFormat="1"/>
    <row r="36261" spans="1:3" s="566" customFormat="1"/>
    <row r="36262" spans="1:3" s="566" customFormat="1"/>
    <row r="36263" spans="1:3" s="566" customFormat="1"/>
    <row r="36264" spans="1:3" s="566" customFormat="1"/>
    <row r="36265" spans="1:3" s="566" customFormat="1"/>
    <row r="36266" spans="1:3" s="566" customFormat="1"/>
    <row r="36267" spans="1:3" s="566" customFormat="1"/>
    <row r="36268" spans="1:3" s="566" customFormat="1"/>
    <row r="36269" spans="1:3" s="566" customFormat="1"/>
    <row r="36270" spans="1:3" s="566" customFormat="1"/>
    <row r="36271" spans="1:3" s="566" customFormat="1"/>
    <row r="36272" spans="1:3" s="566" customFormat="1"/>
    <row r="36273" spans="1:3" s="566" customFormat="1"/>
    <row r="36274" spans="1:3" s="566" customFormat="1"/>
    <row r="36275" spans="1:3" s="566" customFormat="1"/>
    <row r="36276" spans="1:3" s="566" customFormat="1"/>
    <row r="36277" spans="1:3" s="566" customFormat="1"/>
    <row r="36278" spans="1:3" s="566" customFormat="1"/>
    <row r="36279" spans="1:3" s="566" customFormat="1"/>
    <row r="36280" spans="1:3" s="566" customFormat="1"/>
    <row r="36281" spans="1:3" s="566" customFormat="1"/>
    <row r="36282" spans="1:3" s="566" customFormat="1"/>
    <row r="36283" spans="1:3" s="566" customFormat="1"/>
    <row r="36284" spans="1:3" s="566" customFormat="1"/>
    <row r="36285" spans="1:3" s="566" customFormat="1"/>
    <row r="36286" spans="1:3" s="566" customFormat="1"/>
    <row r="36287" spans="1:3" s="566" customFormat="1"/>
    <row r="36288" spans="1:3" s="566" customFormat="1"/>
    <row r="36289" spans="1:3" s="566" customFormat="1"/>
    <row r="36290" spans="1:3" s="566" customFormat="1"/>
    <row r="36291" spans="1:3" s="566" customFormat="1"/>
    <row r="36292" spans="1:3" s="566" customFormat="1"/>
    <row r="36293" spans="1:3" s="566" customFormat="1"/>
    <row r="36294" spans="1:3" s="566" customFormat="1"/>
    <row r="36295" spans="1:3" s="566" customFormat="1"/>
    <row r="36296" spans="1:3" s="566" customFormat="1"/>
    <row r="36297" spans="1:3" s="566" customFormat="1"/>
    <row r="36298" spans="1:3" s="566" customFormat="1"/>
    <row r="36299" spans="1:3" s="566" customFormat="1"/>
    <row r="36300" spans="1:3" s="566" customFormat="1"/>
    <row r="36301" spans="1:3" s="566" customFormat="1"/>
    <row r="36302" spans="1:3" s="566" customFormat="1"/>
    <row r="36303" spans="1:3" s="566" customFormat="1"/>
    <row r="36304" spans="1:3" s="566" customFormat="1"/>
    <row r="36305" spans="1:3" s="566" customFormat="1"/>
    <row r="36306" spans="1:3" s="566" customFormat="1"/>
    <row r="36307" spans="1:3" s="566" customFormat="1"/>
    <row r="36308" spans="1:3" s="566" customFormat="1"/>
    <row r="36309" spans="1:3" s="566" customFormat="1"/>
    <row r="36310" spans="1:3" s="566" customFormat="1"/>
    <row r="36311" spans="1:3" s="566" customFormat="1"/>
    <row r="36312" spans="1:3" s="566" customFormat="1"/>
    <row r="36313" spans="1:3" s="566" customFormat="1"/>
    <row r="36314" spans="1:3" s="566" customFormat="1"/>
    <row r="36315" spans="1:3" s="566" customFormat="1"/>
    <row r="36316" spans="1:3" s="566" customFormat="1"/>
    <row r="36317" spans="1:3" s="566" customFormat="1"/>
    <row r="36318" spans="1:3" s="566" customFormat="1"/>
    <row r="36319" spans="1:3" s="566" customFormat="1"/>
    <row r="36320" spans="1:3" s="566" customFormat="1"/>
    <row r="36321" spans="1:3" s="566" customFormat="1"/>
    <row r="36322" spans="1:3" s="566" customFormat="1"/>
    <row r="36323" spans="1:3" s="566" customFormat="1"/>
    <row r="36324" spans="1:3" s="566" customFormat="1"/>
    <row r="36325" spans="1:3" s="566" customFormat="1"/>
    <row r="36326" spans="1:3" s="566" customFormat="1"/>
    <row r="36327" spans="1:3" s="566" customFormat="1"/>
    <row r="36328" spans="1:3" s="566" customFormat="1"/>
    <row r="36329" spans="1:3" s="566" customFormat="1"/>
    <row r="36330" spans="1:3" s="566" customFormat="1"/>
    <row r="36331" spans="1:3" s="566" customFormat="1"/>
    <row r="36332" spans="1:3" s="566" customFormat="1"/>
    <row r="36333" spans="1:3" s="566" customFormat="1"/>
    <row r="36334" spans="1:3" s="566" customFormat="1"/>
    <row r="36335" spans="1:3" s="566" customFormat="1"/>
    <row r="36336" spans="1:3" s="566" customFormat="1"/>
    <row r="36337" spans="1:3" s="566" customFormat="1"/>
    <row r="36338" spans="1:3" s="566" customFormat="1"/>
    <row r="36339" spans="1:3" s="566" customFormat="1"/>
    <row r="36340" spans="1:3" s="566" customFormat="1"/>
    <row r="36341" spans="1:3" s="566" customFormat="1"/>
    <row r="36342" spans="1:3" s="566" customFormat="1"/>
    <row r="36343" spans="1:3" s="566" customFormat="1"/>
    <row r="36344" spans="1:3" s="566" customFormat="1"/>
    <row r="36345" spans="1:3" s="566" customFormat="1"/>
    <row r="36346" spans="1:3" s="566" customFormat="1"/>
    <row r="36347" spans="1:3" s="566" customFormat="1"/>
    <row r="36348" spans="1:3" s="566" customFormat="1"/>
    <row r="36349" spans="1:3" s="566" customFormat="1"/>
    <row r="36350" spans="1:3" s="566" customFormat="1"/>
    <row r="36351" spans="1:3" s="566" customFormat="1"/>
    <row r="36352" spans="1:3" s="566" customFormat="1"/>
    <row r="36353" spans="1:3" s="566" customFormat="1"/>
    <row r="36354" spans="1:3" s="566" customFormat="1"/>
    <row r="36355" spans="1:3" s="566" customFormat="1"/>
    <row r="36356" spans="1:3" s="566" customFormat="1"/>
    <row r="36357" spans="1:3" s="566" customFormat="1"/>
    <row r="36358" spans="1:3" s="566" customFormat="1"/>
    <row r="36359" spans="1:3" s="566" customFormat="1"/>
    <row r="36360" spans="1:3" s="566" customFormat="1"/>
    <row r="36361" spans="1:3" s="566" customFormat="1"/>
    <row r="36362" spans="1:3" s="566" customFormat="1"/>
    <row r="36363" spans="1:3" s="566" customFormat="1"/>
    <row r="36364" spans="1:3" s="566" customFormat="1"/>
    <row r="36365" spans="1:3" s="566" customFormat="1"/>
    <row r="36366" spans="1:3" s="566" customFormat="1"/>
    <row r="36367" spans="1:3" s="566" customFormat="1"/>
    <row r="36368" spans="1:3" s="566" customFormat="1"/>
    <row r="36369" spans="1:3" s="566" customFormat="1"/>
    <row r="36370" spans="1:3" s="566" customFormat="1"/>
    <row r="36371" spans="1:3" s="566" customFormat="1"/>
    <row r="36372" spans="1:3" s="566" customFormat="1"/>
    <row r="36373" spans="1:3" s="566" customFormat="1"/>
    <row r="36374" spans="1:3" s="566" customFormat="1"/>
    <row r="36375" spans="1:3" s="566" customFormat="1"/>
    <row r="36376" spans="1:3" s="566" customFormat="1"/>
    <row r="36377" spans="1:3" s="566" customFormat="1"/>
    <row r="36378" spans="1:3" s="566" customFormat="1"/>
    <row r="36379" spans="1:3" s="566" customFormat="1"/>
    <row r="36380" spans="1:3" s="566" customFormat="1"/>
    <row r="36381" spans="1:3" s="566" customFormat="1"/>
    <row r="36382" spans="1:3" s="566" customFormat="1"/>
    <row r="36383" spans="1:3" s="566" customFormat="1"/>
    <row r="36384" spans="1:3" s="566" customFormat="1"/>
    <row r="36385" spans="1:3" s="566" customFormat="1"/>
    <row r="36386" spans="1:3" s="566" customFormat="1"/>
    <row r="36387" spans="1:3" s="566" customFormat="1"/>
    <row r="36388" spans="1:3" s="566" customFormat="1"/>
    <row r="36389" spans="1:3" s="566" customFormat="1"/>
    <row r="36390" spans="1:3" s="566" customFormat="1"/>
    <row r="36391" spans="1:3" s="566" customFormat="1"/>
    <row r="36392" spans="1:3" s="566" customFormat="1"/>
    <row r="36393" spans="1:3" s="566" customFormat="1"/>
    <row r="36394" spans="1:3" s="566" customFormat="1"/>
    <row r="36395" spans="1:3" s="566" customFormat="1"/>
    <row r="36396" spans="1:3" s="566" customFormat="1"/>
    <row r="36397" spans="1:3" s="566" customFormat="1"/>
    <row r="36398" spans="1:3" s="566" customFormat="1"/>
    <row r="36399" spans="1:3" s="566" customFormat="1"/>
    <row r="36400" spans="1:3" s="566" customFormat="1"/>
    <row r="36401" spans="1:3" s="566" customFormat="1"/>
    <row r="36402" spans="1:3" s="566" customFormat="1"/>
    <row r="36403" spans="1:3" s="566" customFormat="1"/>
    <row r="36404" spans="1:3" s="566" customFormat="1"/>
    <row r="36405" spans="1:3" s="566" customFormat="1"/>
    <row r="36406" spans="1:3" s="566" customFormat="1"/>
    <row r="36407" spans="1:3" s="566" customFormat="1"/>
    <row r="36408" spans="1:3" s="566" customFormat="1"/>
    <row r="36409" spans="1:3" s="566" customFormat="1"/>
    <row r="36410" spans="1:3" s="566" customFormat="1"/>
    <row r="36411" spans="1:3" s="566" customFormat="1"/>
    <row r="36412" spans="1:3" s="566" customFormat="1"/>
    <row r="36413" spans="1:3" s="566" customFormat="1"/>
    <row r="36414" spans="1:3" s="566" customFormat="1"/>
    <row r="36415" spans="1:3" s="566" customFormat="1"/>
    <row r="36416" spans="1:3" s="566" customFormat="1"/>
    <row r="36417" spans="1:3" s="566" customFormat="1"/>
    <row r="36418" spans="1:3" s="566" customFormat="1"/>
    <row r="36419" spans="1:3" s="566" customFormat="1"/>
    <row r="36420" spans="1:3" s="566" customFormat="1"/>
    <row r="36421" spans="1:3" s="566" customFormat="1"/>
    <row r="36422" spans="1:3" s="566" customFormat="1"/>
    <row r="36423" spans="1:3" s="566" customFormat="1"/>
    <row r="36424" spans="1:3" s="566" customFormat="1"/>
    <row r="36425" spans="1:3" s="566" customFormat="1"/>
    <row r="36426" spans="1:3" s="566" customFormat="1"/>
    <row r="36427" spans="1:3" s="566" customFormat="1"/>
    <row r="36428" spans="1:3" s="566" customFormat="1"/>
    <row r="36429" spans="1:3" s="566" customFormat="1"/>
    <row r="36430" spans="1:3" s="566" customFormat="1"/>
    <row r="36431" spans="1:3" s="566" customFormat="1"/>
    <row r="36432" spans="1:3" s="566" customFormat="1"/>
    <row r="36433" spans="1:3" s="566" customFormat="1"/>
    <row r="36434" spans="1:3" s="566" customFormat="1"/>
    <row r="36435" spans="1:3" s="566" customFormat="1"/>
    <row r="36436" spans="1:3" s="566" customFormat="1"/>
    <row r="36437" spans="1:3" s="566" customFormat="1"/>
    <row r="36438" spans="1:3" s="566" customFormat="1"/>
    <row r="36439" spans="1:3" s="566" customFormat="1"/>
    <row r="36440" spans="1:3" s="566" customFormat="1"/>
    <row r="36441" spans="1:3" s="566" customFormat="1"/>
    <row r="36442" spans="1:3" s="566" customFormat="1"/>
    <row r="36443" spans="1:3" s="566" customFormat="1"/>
    <row r="36444" spans="1:3" s="566" customFormat="1"/>
    <row r="36445" spans="1:3" s="566" customFormat="1"/>
    <row r="36446" spans="1:3" s="566" customFormat="1"/>
    <row r="36447" spans="1:3" s="566" customFormat="1"/>
    <row r="36448" spans="1:3" s="566" customFormat="1"/>
    <row r="36449" spans="1:3" s="566" customFormat="1"/>
    <row r="36450" spans="1:3" s="566" customFormat="1"/>
    <row r="36451" spans="1:3" s="566" customFormat="1"/>
    <row r="36452" spans="1:3" s="566" customFormat="1"/>
    <row r="36453" spans="1:3" s="566" customFormat="1"/>
    <row r="36454" spans="1:3" s="566" customFormat="1"/>
    <row r="36455" spans="1:3" s="566" customFormat="1"/>
    <row r="36456" spans="1:3" s="566" customFormat="1"/>
    <row r="36457" spans="1:3" s="566" customFormat="1"/>
    <row r="36458" spans="1:3" s="566" customFormat="1"/>
    <row r="36459" spans="1:3" s="566" customFormat="1"/>
    <row r="36460" spans="1:3" s="566" customFormat="1"/>
    <row r="36461" spans="1:3" s="566" customFormat="1"/>
    <row r="36462" spans="1:3" s="566" customFormat="1"/>
    <row r="36463" spans="1:3" s="566" customFormat="1"/>
    <row r="36464" spans="1:3" s="566" customFormat="1"/>
    <row r="36465" spans="1:3" s="566" customFormat="1"/>
    <row r="36466" spans="1:3" s="566" customFormat="1"/>
    <row r="36467" spans="1:3" s="566" customFormat="1"/>
    <row r="36468" spans="1:3" s="566" customFormat="1"/>
    <row r="36469" spans="1:3" s="566" customFormat="1"/>
    <row r="36470" spans="1:3" s="566" customFormat="1"/>
    <row r="36471" spans="1:3" s="566" customFormat="1"/>
    <row r="36472" spans="1:3" s="566" customFormat="1"/>
    <row r="36473" spans="1:3" s="566" customFormat="1"/>
    <row r="36474" spans="1:3" s="566" customFormat="1"/>
    <row r="36475" spans="1:3" s="566" customFormat="1"/>
    <row r="36476" spans="1:3" s="566" customFormat="1"/>
    <row r="36477" spans="1:3" s="566" customFormat="1"/>
    <row r="36478" spans="1:3" s="566" customFormat="1"/>
    <row r="36479" spans="1:3" s="566" customFormat="1"/>
    <row r="36480" spans="1:3" s="566" customFormat="1"/>
    <row r="36481" spans="1:3" s="566" customFormat="1"/>
    <row r="36482" spans="1:3" s="566" customFormat="1"/>
    <row r="36483" spans="1:3" s="566" customFormat="1"/>
    <row r="36484" spans="1:3" s="566" customFormat="1"/>
    <row r="36485" spans="1:3" s="566" customFormat="1"/>
    <row r="36486" spans="1:3" s="566" customFormat="1"/>
    <row r="36487" spans="1:3" s="566" customFormat="1"/>
    <row r="36488" spans="1:3" s="566" customFormat="1"/>
    <row r="36489" spans="1:3" s="566" customFormat="1"/>
    <row r="36490" spans="1:3" s="566" customFormat="1"/>
    <row r="36491" spans="1:3" s="566" customFormat="1"/>
    <row r="36492" spans="1:3" s="566" customFormat="1"/>
    <row r="36493" spans="1:3" s="566" customFormat="1"/>
    <row r="36494" spans="1:3" s="566" customFormat="1"/>
    <row r="36495" spans="1:3" s="566" customFormat="1"/>
    <row r="36496" spans="1:3" s="566" customFormat="1"/>
    <row r="36497" spans="1:3" s="566" customFormat="1"/>
    <row r="36498" spans="1:3" s="566" customFormat="1"/>
    <row r="36499" spans="1:3" s="566" customFormat="1"/>
    <row r="36500" spans="1:3" s="566" customFormat="1"/>
    <row r="36501" spans="1:3" s="566" customFormat="1"/>
    <row r="36502" spans="1:3" s="566" customFormat="1"/>
    <row r="36503" spans="1:3" s="566" customFormat="1"/>
    <row r="36504" spans="1:3" s="566" customFormat="1"/>
    <row r="36505" spans="1:3" s="566" customFormat="1"/>
    <row r="36506" spans="1:3" s="566" customFormat="1"/>
    <row r="36507" spans="1:3" s="566" customFormat="1"/>
    <row r="36508" spans="1:3" s="566" customFormat="1"/>
    <row r="36509" spans="1:3" s="566" customFormat="1"/>
    <row r="36510" spans="1:3" s="566" customFormat="1"/>
    <row r="36511" spans="1:3" s="566" customFormat="1"/>
    <row r="36512" spans="1:3" s="566" customFormat="1"/>
    <row r="36513" spans="1:3" s="566" customFormat="1"/>
    <row r="36514" spans="1:3" s="566" customFormat="1"/>
    <row r="36515" spans="1:3" s="566" customFormat="1"/>
    <row r="36516" spans="1:3" s="566" customFormat="1"/>
    <row r="36517" spans="1:3" s="566" customFormat="1"/>
    <row r="36518" spans="1:3" s="566" customFormat="1"/>
    <row r="36519" spans="1:3" s="566" customFormat="1"/>
    <row r="36520" spans="1:3" s="566" customFormat="1"/>
    <row r="36521" spans="1:3" s="566" customFormat="1"/>
    <row r="36522" spans="1:3" s="566" customFormat="1"/>
    <row r="36523" spans="1:3" s="566" customFormat="1"/>
    <row r="36524" spans="1:3" s="566" customFormat="1"/>
    <row r="36525" spans="1:3" s="566" customFormat="1"/>
    <row r="36526" spans="1:3" s="566" customFormat="1"/>
    <row r="36527" spans="1:3" s="566" customFormat="1"/>
    <row r="36528" spans="1:3" s="566" customFormat="1"/>
    <row r="36529" spans="1:3" s="566" customFormat="1"/>
    <row r="36530" spans="1:3" s="566" customFormat="1"/>
    <row r="36531" spans="1:3" s="566" customFormat="1"/>
    <row r="36532" spans="1:3" s="566" customFormat="1"/>
    <row r="36533" spans="1:3" s="566" customFormat="1"/>
    <row r="36534" spans="1:3" s="566" customFormat="1"/>
    <row r="36535" spans="1:3" s="566" customFormat="1"/>
    <row r="36536" spans="1:3" s="566" customFormat="1"/>
    <row r="36537" spans="1:3" s="566" customFormat="1"/>
    <row r="36538" spans="1:3" s="566" customFormat="1"/>
    <row r="36539" spans="1:3" s="566" customFormat="1"/>
    <row r="36540" spans="1:3" s="566" customFormat="1"/>
    <row r="36541" spans="1:3" s="566" customFormat="1"/>
    <row r="36542" spans="1:3" s="566" customFormat="1"/>
    <row r="36543" spans="1:3" s="566" customFormat="1"/>
    <row r="36544" spans="1:3" s="566" customFormat="1"/>
    <row r="36545" spans="1:3" s="566" customFormat="1"/>
    <row r="36546" spans="1:3" s="566" customFormat="1"/>
    <row r="36547" spans="1:3" s="566" customFormat="1"/>
    <row r="36548" spans="1:3" s="566" customFormat="1"/>
    <row r="36549" spans="1:3" s="566" customFormat="1"/>
    <row r="36550" spans="1:3" s="566" customFormat="1"/>
    <row r="36551" spans="1:3" s="566" customFormat="1"/>
    <row r="36552" spans="1:3" s="566" customFormat="1"/>
    <row r="36553" spans="1:3" s="566" customFormat="1"/>
    <row r="36554" spans="1:3" s="566" customFormat="1"/>
    <row r="36555" spans="1:3" s="566" customFormat="1"/>
    <row r="36556" spans="1:3" s="566" customFormat="1"/>
    <row r="36557" spans="1:3" s="566" customFormat="1"/>
    <row r="36558" spans="1:3" s="566" customFormat="1"/>
    <row r="36559" spans="1:3" s="566" customFormat="1"/>
    <row r="36560" spans="1:3" s="566" customFormat="1"/>
    <row r="36561" spans="1:3" s="566" customFormat="1"/>
    <row r="36562" spans="1:3" s="566" customFormat="1"/>
    <row r="36563" spans="1:3" s="566" customFormat="1"/>
    <row r="36564" spans="1:3" s="566" customFormat="1"/>
    <row r="36565" spans="1:3" s="566" customFormat="1"/>
    <row r="36566" spans="1:3" s="566" customFormat="1"/>
    <row r="36567" spans="1:3" s="566" customFormat="1"/>
    <row r="36568" spans="1:3" s="566" customFormat="1"/>
    <row r="36569" spans="1:3" s="566" customFormat="1"/>
    <row r="36570" spans="1:3" s="566" customFormat="1"/>
    <row r="36571" spans="1:3" s="566" customFormat="1"/>
    <row r="36572" spans="1:3" s="566" customFormat="1"/>
    <row r="36573" spans="1:3" s="566" customFormat="1"/>
    <row r="36574" spans="1:3" s="566" customFormat="1"/>
    <row r="36575" spans="1:3" s="566" customFormat="1"/>
    <row r="36576" spans="1:3" s="566" customFormat="1"/>
    <row r="36577" spans="1:3" s="566" customFormat="1"/>
    <row r="36578" spans="1:3" s="566" customFormat="1"/>
    <row r="36579" spans="1:3" s="566" customFormat="1"/>
    <row r="36580" spans="1:3" s="566" customFormat="1"/>
    <row r="36581" spans="1:3" s="566" customFormat="1"/>
    <row r="36582" spans="1:3" s="566" customFormat="1"/>
    <row r="36583" spans="1:3" s="566" customFormat="1"/>
    <row r="36584" spans="1:3" s="566" customFormat="1"/>
    <row r="36585" spans="1:3" s="566" customFormat="1"/>
    <row r="36586" spans="1:3" s="566" customFormat="1"/>
    <row r="36587" spans="1:3" s="566" customFormat="1"/>
    <row r="36588" spans="1:3" s="566" customFormat="1"/>
    <row r="36589" spans="1:3" s="566" customFormat="1"/>
    <row r="36590" spans="1:3" s="566" customFormat="1"/>
    <row r="36591" spans="1:3" s="566" customFormat="1"/>
    <row r="36592" spans="1:3" s="566" customFormat="1"/>
    <row r="36593" spans="1:3" s="566" customFormat="1"/>
    <row r="36594" spans="1:3" s="566" customFormat="1"/>
    <row r="36595" spans="1:3" s="566" customFormat="1"/>
    <row r="36596" spans="1:3" s="566" customFormat="1"/>
    <row r="36597" spans="1:3" s="566" customFormat="1"/>
    <row r="36598" spans="1:3" s="566" customFormat="1"/>
    <row r="36599" spans="1:3" s="566" customFormat="1"/>
    <row r="36600" spans="1:3" s="566" customFormat="1"/>
    <row r="36601" spans="1:3" s="566" customFormat="1"/>
    <row r="36602" spans="1:3" s="566" customFormat="1"/>
    <row r="36603" spans="1:3" s="566" customFormat="1"/>
    <row r="36604" spans="1:3" s="566" customFormat="1"/>
    <row r="36605" spans="1:3" s="566" customFormat="1"/>
    <row r="36606" spans="1:3" s="566" customFormat="1"/>
    <row r="36607" spans="1:3" s="566" customFormat="1"/>
    <row r="36608" spans="1:3" s="566" customFormat="1"/>
    <row r="36609" spans="1:3" s="566" customFormat="1"/>
    <row r="36610" spans="1:3" s="566" customFormat="1"/>
    <row r="36611" spans="1:3" s="566" customFormat="1"/>
    <row r="36612" spans="1:3" s="566" customFormat="1"/>
    <row r="36613" spans="1:3" s="566" customFormat="1"/>
    <row r="36614" spans="1:3" s="566" customFormat="1"/>
    <row r="36615" spans="1:3" s="566" customFormat="1"/>
    <row r="36616" spans="1:3" s="566" customFormat="1"/>
    <row r="36617" spans="1:3" s="566" customFormat="1"/>
    <row r="36618" spans="1:3" s="566" customFormat="1"/>
    <row r="36619" spans="1:3" s="566" customFormat="1"/>
    <row r="36620" spans="1:3" s="566" customFormat="1"/>
    <row r="36621" spans="1:3" s="566" customFormat="1"/>
    <row r="36622" spans="1:3" s="566" customFormat="1"/>
    <row r="36623" spans="1:3" s="566" customFormat="1"/>
    <row r="36624" spans="1:3" s="566" customFormat="1"/>
    <row r="36625" spans="1:3" s="566" customFormat="1"/>
    <row r="36626" spans="1:3" s="566" customFormat="1"/>
    <row r="36627" spans="1:3" s="566" customFormat="1"/>
    <row r="36628" spans="1:3" s="566" customFormat="1"/>
    <row r="36629" spans="1:3" s="566" customFormat="1"/>
    <row r="36630" spans="1:3" s="566" customFormat="1"/>
    <row r="36631" spans="1:3" s="566" customFormat="1"/>
    <row r="36632" spans="1:3" s="566" customFormat="1"/>
    <row r="36633" spans="1:3" s="566" customFormat="1"/>
    <row r="36634" spans="1:3" s="566" customFormat="1"/>
    <row r="36635" spans="1:3" s="566" customFormat="1"/>
    <row r="36636" spans="1:3" s="566" customFormat="1"/>
    <row r="36637" spans="1:3" s="566" customFormat="1"/>
    <row r="36638" spans="1:3" s="566" customFormat="1"/>
    <row r="36639" spans="1:3" s="566" customFormat="1"/>
    <row r="36640" spans="1:3" s="566" customFormat="1"/>
    <row r="36641" spans="1:3" s="566" customFormat="1"/>
    <row r="36642" spans="1:3" s="566" customFormat="1"/>
    <row r="36643" spans="1:3" s="566" customFormat="1"/>
    <row r="36644" spans="1:3" s="566" customFormat="1"/>
    <row r="36645" spans="1:3" s="566" customFormat="1"/>
    <row r="36646" spans="1:3" s="566" customFormat="1"/>
    <row r="36647" spans="1:3" s="566" customFormat="1"/>
    <row r="36648" spans="1:3" s="566" customFormat="1"/>
    <row r="36649" spans="1:3" s="566" customFormat="1"/>
    <row r="36650" spans="1:3" s="566" customFormat="1"/>
    <row r="36651" spans="1:3" s="566" customFormat="1"/>
    <row r="36652" spans="1:3" s="566" customFormat="1"/>
    <row r="36653" spans="1:3" s="566" customFormat="1"/>
    <row r="36654" spans="1:3" s="566" customFormat="1"/>
    <row r="36655" spans="1:3" s="566" customFormat="1"/>
    <row r="36656" spans="1:3" s="566" customFormat="1"/>
    <row r="36657" spans="1:3" s="566" customFormat="1"/>
    <row r="36658" spans="1:3" s="566" customFormat="1"/>
    <row r="36659" spans="1:3" s="566" customFormat="1"/>
    <row r="36660" spans="1:3" s="566" customFormat="1"/>
    <row r="36661" spans="1:3" s="566" customFormat="1"/>
    <row r="36662" spans="1:3" s="566" customFormat="1"/>
    <row r="36663" spans="1:3" s="566" customFormat="1"/>
    <row r="36664" spans="1:3" s="566" customFormat="1"/>
    <row r="36665" spans="1:3" s="566" customFormat="1"/>
    <row r="36666" spans="1:3" s="566" customFormat="1"/>
    <row r="36667" spans="1:3" s="566" customFormat="1"/>
    <row r="36668" spans="1:3" s="566" customFormat="1"/>
    <row r="36669" spans="1:3" s="566" customFormat="1"/>
    <row r="36670" spans="1:3" s="566" customFormat="1"/>
    <row r="36671" spans="1:3" s="566" customFormat="1"/>
    <row r="36672" spans="1:3" s="566" customFormat="1"/>
    <row r="36673" spans="1:3" s="566" customFormat="1"/>
    <row r="36674" spans="1:3" s="566" customFormat="1"/>
    <row r="36675" spans="1:3" s="566" customFormat="1"/>
    <row r="36676" spans="1:3" s="566" customFormat="1"/>
    <row r="36677" spans="1:3" s="566" customFormat="1"/>
    <row r="36678" spans="1:3" s="566" customFormat="1"/>
    <row r="36679" spans="1:3" s="566" customFormat="1"/>
    <row r="36680" spans="1:3" s="566" customFormat="1"/>
    <row r="36681" spans="1:3" s="566" customFormat="1"/>
    <row r="36682" spans="1:3" s="566" customFormat="1"/>
    <row r="36683" spans="1:3" s="566" customFormat="1"/>
    <row r="36684" spans="1:3" s="566" customFormat="1"/>
    <row r="36685" spans="1:3" s="566" customFormat="1"/>
    <row r="36686" spans="1:3" s="566" customFormat="1"/>
    <row r="36687" spans="1:3" s="566" customFormat="1"/>
    <row r="36688" spans="1:3" s="566" customFormat="1"/>
    <row r="36689" spans="1:3" s="566" customFormat="1"/>
    <row r="36690" spans="1:3" s="566" customFormat="1"/>
    <row r="36691" spans="1:3" s="566" customFormat="1"/>
    <row r="36692" spans="1:3" s="566" customFormat="1"/>
    <row r="36693" spans="1:3" s="566" customFormat="1"/>
    <row r="36694" spans="1:3" s="566" customFormat="1"/>
    <row r="36695" spans="1:3" s="566" customFormat="1"/>
    <row r="36696" spans="1:3" s="566" customFormat="1"/>
    <row r="36697" spans="1:3" s="566" customFormat="1"/>
    <row r="36698" spans="1:3" s="566" customFormat="1"/>
    <row r="36699" spans="1:3" s="566" customFormat="1"/>
    <row r="36700" spans="1:3" s="566" customFormat="1"/>
    <row r="36701" spans="1:3" s="566" customFormat="1"/>
    <row r="36702" spans="1:3" s="566" customFormat="1"/>
    <row r="36703" spans="1:3" s="566" customFormat="1"/>
    <row r="36704" spans="1:3" s="566" customFormat="1"/>
    <row r="36705" spans="1:3" s="566" customFormat="1"/>
    <row r="36706" spans="1:3" s="566" customFormat="1"/>
    <row r="36707" spans="1:3" s="566" customFormat="1"/>
    <row r="36708" spans="1:3" s="566" customFormat="1"/>
    <row r="36709" spans="1:3" s="566" customFormat="1"/>
    <row r="36710" spans="1:3" s="566" customFormat="1"/>
    <row r="36711" spans="1:3" s="566" customFormat="1"/>
    <row r="36712" spans="1:3" s="566" customFormat="1"/>
    <row r="36713" spans="1:3" s="566" customFormat="1"/>
    <row r="36714" spans="1:3" s="566" customFormat="1"/>
    <row r="36715" spans="1:3" s="566" customFormat="1"/>
    <row r="36716" spans="1:3" s="566" customFormat="1"/>
    <row r="36717" spans="1:3" s="566" customFormat="1"/>
    <row r="36718" spans="1:3" s="566" customFormat="1"/>
    <row r="36719" spans="1:3" s="566" customFormat="1"/>
    <row r="36720" spans="1:3" s="566" customFormat="1"/>
    <row r="36721" spans="1:3" s="566" customFormat="1"/>
    <row r="36722" spans="1:3" s="566" customFormat="1"/>
    <row r="36723" spans="1:3" s="566" customFormat="1"/>
    <row r="36724" spans="1:3" s="566" customFormat="1"/>
    <row r="36725" spans="1:3" s="566" customFormat="1"/>
    <row r="36726" spans="1:3" s="566" customFormat="1"/>
    <row r="36727" spans="1:3" s="566" customFormat="1"/>
    <row r="36728" spans="1:3" s="566" customFormat="1"/>
    <row r="36729" spans="1:3" s="566" customFormat="1"/>
    <row r="36730" spans="1:3" s="566" customFormat="1"/>
    <row r="36731" spans="1:3" s="566" customFormat="1"/>
    <row r="36732" spans="1:3" s="566" customFormat="1"/>
    <row r="36733" spans="1:3" s="566" customFormat="1"/>
    <row r="36734" spans="1:3" s="566" customFormat="1"/>
    <row r="36735" spans="1:3" s="566" customFormat="1"/>
    <row r="36736" spans="1:3" s="566" customFormat="1"/>
    <row r="36737" spans="1:3" s="566" customFormat="1"/>
    <row r="36738" spans="1:3" s="566" customFormat="1"/>
    <row r="36739" spans="1:3" s="566" customFormat="1"/>
    <row r="36740" spans="1:3" s="566" customFormat="1"/>
    <row r="36741" spans="1:3" s="566" customFormat="1"/>
    <row r="36742" spans="1:3" s="566" customFormat="1"/>
    <row r="36743" spans="1:3" s="566" customFormat="1"/>
    <row r="36744" spans="1:3" s="566" customFormat="1"/>
    <row r="36745" spans="1:3" s="566" customFormat="1"/>
    <row r="36746" spans="1:3" s="566" customFormat="1"/>
    <row r="36747" spans="1:3" s="566" customFormat="1"/>
    <row r="36748" spans="1:3" s="566" customFormat="1"/>
    <row r="36749" spans="1:3" s="566" customFormat="1"/>
    <row r="36750" spans="1:3" s="566" customFormat="1"/>
    <row r="36751" spans="1:3" s="566" customFormat="1"/>
    <row r="36752" spans="1:3" s="566" customFormat="1"/>
    <row r="36753" spans="1:3" s="566" customFormat="1"/>
    <row r="36754" spans="1:3" s="566" customFormat="1"/>
    <row r="36755" spans="1:3" s="566" customFormat="1"/>
    <row r="36756" spans="1:3" s="566" customFormat="1"/>
    <row r="36757" spans="1:3" s="566" customFormat="1"/>
    <row r="36758" spans="1:3" s="566" customFormat="1"/>
    <row r="36759" spans="1:3" s="566" customFormat="1"/>
    <row r="36760" spans="1:3" s="566" customFormat="1"/>
    <row r="36761" spans="1:3" s="566" customFormat="1"/>
    <row r="36762" spans="1:3" s="566" customFormat="1"/>
    <row r="36763" spans="1:3" s="566" customFormat="1"/>
    <row r="36764" spans="1:3" s="566" customFormat="1"/>
    <row r="36765" spans="1:3" s="566" customFormat="1"/>
    <row r="36766" spans="1:3" s="566" customFormat="1"/>
    <row r="36767" spans="1:3" s="566" customFormat="1"/>
    <row r="36768" spans="1:3" s="566" customFormat="1"/>
    <row r="36769" spans="1:3" s="566" customFormat="1"/>
    <row r="36770" spans="1:3" s="566" customFormat="1"/>
    <row r="36771" spans="1:3" s="566" customFormat="1"/>
    <row r="36772" spans="1:3" s="566" customFormat="1"/>
    <row r="36773" spans="1:3" s="566" customFormat="1"/>
    <row r="36774" spans="1:3" s="566" customFormat="1"/>
    <row r="36775" spans="1:3" s="566" customFormat="1"/>
    <row r="36776" spans="1:3" s="566" customFormat="1"/>
    <row r="36777" spans="1:3" s="566" customFormat="1"/>
    <row r="36778" spans="1:3" s="566" customFormat="1"/>
    <row r="36779" spans="1:3" s="566" customFormat="1"/>
    <row r="36780" spans="1:3" s="566" customFormat="1"/>
    <row r="36781" spans="1:3" s="566" customFormat="1"/>
    <row r="36782" spans="1:3" s="566" customFormat="1"/>
    <row r="36783" spans="1:3" s="566" customFormat="1"/>
    <row r="36784" spans="1:3" s="566" customFormat="1"/>
    <row r="36785" spans="1:3" s="566" customFormat="1"/>
    <row r="36786" spans="1:3" s="566" customFormat="1"/>
    <row r="36787" spans="1:3" s="566" customFormat="1"/>
    <row r="36788" spans="1:3" s="566" customFormat="1"/>
    <row r="36789" spans="1:3" s="566" customFormat="1"/>
    <row r="36790" spans="1:3" s="566" customFormat="1"/>
    <row r="36791" spans="1:3" s="566" customFormat="1"/>
    <row r="36792" spans="1:3" s="566" customFormat="1"/>
    <row r="36793" spans="1:3" s="566" customFormat="1"/>
    <row r="36794" spans="1:3" s="566" customFormat="1"/>
    <row r="36795" spans="1:3" s="566" customFormat="1"/>
    <row r="36796" spans="1:3" s="566" customFormat="1"/>
    <row r="36797" spans="1:3" s="566" customFormat="1"/>
    <row r="36798" spans="1:3" s="566" customFormat="1"/>
    <row r="36799" spans="1:3" s="566" customFormat="1"/>
    <row r="36800" spans="1:3" s="566" customFormat="1"/>
    <row r="36801" spans="1:3" s="566" customFormat="1"/>
    <row r="36802" spans="1:3" s="566" customFormat="1"/>
    <row r="36803" spans="1:3" s="566" customFormat="1"/>
    <row r="36804" spans="1:3" s="566" customFormat="1"/>
    <row r="36805" spans="1:3" s="566" customFormat="1"/>
    <row r="36806" spans="1:3" s="566" customFormat="1"/>
    <row r="36807" spans="1:3" s="566" customFormat="1"/>
    <row r="36808" spans="1:3" s="566" customFormat="1"/>
    <row r="36809" spans="1:3" s="566" customFormat="1"/>
    <row r="36810" spans="1:3" s="566" customFormat="1"/>
    <row r="36811" spans="1:3" s="566" customFormat="1"/>
    <row r="36812" spans="1:3" s="566" customFormat="1"/>
    <row r="36813" spans="1:3" s="566" customFormat="1"/>
    <row r="36814" spans="1:3" s="566" customFormat="1"/>
    <row r="36815" spans="1:3" s="566" customFormat="1"/>
    <row r="36816" spans="1:3" s="566" customFormat="1"/>
    <row r="36817" spans="1:3" s="566" customFormat="1"/>
    <row r="36818" spans="1:3" s="566" customFormat="1"/>
    <row r="36819" spans="1:3" s="566" customFormat="1"/>
    <row r="36820" spans="1:3" s="566" customFormat="1"/>
    <row r="36821" spans="1:3" s="566" customFormat="1"/>
    <row r="36822" spans="1:3" s="566" customFormat="1"/>
    <row r="36823" spans="1:3" s="566" customFormat="1"/>
    <row r="36824" spans="1:3" s="566" customFormat="1"/>
    <row r="36825" spans="1:3" s="566" customFormat="1"/>
    <row r="36826" spans="1:3" s="566" customFormat="1"/>
    <row r="36827" spans="1:3" s="566" customFormat="1"/>
    <row r="36828" spans="1:3" s="566" customFormat="1"/>
    <row r="36829" spans="1:3" s="566" customFormat="1"/>
    <row r="36830" spans="1:3" s="566" customFormat="1"/>
    <row r="36831" spans="1:3" s="566" customFormat="1"/>
    <row r="36832" spans="1:3" s="566" customFormat="1"/>
    <row r="36833" spans="1:3" s="566" customFormat="1"/>
    <row r="36834" spans="1:3" s="566" customFormat="1"/>
    <row r="36835" spans="1:3" s="566" customFormat="1"/>
    <row r="36836" spans="1:3" s="566" customFormat="1"/>
    <row r="36837" spans="1:3" s="566" customFormat="1"/>
    <row r="36838" spans="1:3" s="566" customFormat="1"/>
    <row r="36839" spans="1:3" s="566" customFormat="1"/>
    <row r="36840" spans="1:3" s="566" customFormat="1"/>
    <row r="36841" spans="1:3" s="566" customFormat="1"/>
    <row r="36842" spans="1:3" s="566" customFormat="1"/>
    <row r="36843" spans="1:3" s="566" customFormat="1"/>
    <row r="36844" spans="1:3" s="566" customFormat="1"/>
    <row r="36845" spans="1:3" s="566" customFormat="1"/>
    <row r="36846" spans="1:3" s="566" customFormat="1"/>
    <row r="36847" spans="1:3" s="566" customFormat="1"/>
    <row r="36848" spans="1:3" s="566" customFormat="1"/>
    <row r="36849" spans="1:3" s="566" customFormat="1"/>
    <row r="36850" spans="1:3" s="566" customFormat="1"/>
    <row r="36851" spans="1:3" s="566" customFormat="1"/>
    <row r="36852" spans="1:3" s="566" customFormat="1"/>
    <row r="36853" spans="1:3" s="566" customFormat="1"/>
    <row r="36854" spans="1:3" s="566" customFormat="1"/>
    <row r="36855" spans="1:3" s="566" customFormat="1"/>
    <row r="36856" spans="1:3" s="566" customFormat="1"/>
    <row r="36857" spans="1:3" s="566" customFormat="1"/>
    <row r="36858" spans="1:3" s="566" customFormat="1"/>
    <row r="36859" spans="1:3" s="566" customFormat="1"/>
    <row r="36860" spans="1:3" s="566" customFormat="1"/>
    <row r="36861" spans="1:3" s="566" customFormat="1"/>
    <row r="36862" spans="1:3" s="566" customFormat="1"/>
    <row r="36863" spans="1:3" s="566" customFormat="1"/>
    <row r="36864" spans="1:3" s="566" customFormat="1"/>
    <row r="36865" spans="1:3" s="566" customFormat="1"/>
    <row r="36866" spans="1:3" s="566" customFormat="1"/>
    <row r="36867" spans="1:3" s="566" customFormat="1"/>
    <row r="36868" spans="1:3" s="566" customFormat="1"/>
    <row r="36869" spans="1:3" s="566" customFormat="1"/>
    <row r="36870" spans="1:3" s="566" customFormat="1"/>
    <row r="36871" spans="1:3" s="566" customFormat="1"/>
    <row r="36872" spans="1:3" s="566" customFormat="1"/>
    <row r="36873" spans="1:3" s="566" customFormat="1"/>
    <row r="36874" spans="1:3" s="566" customFormat="1"/>
    <row r="36875" spans="1:3" s="566" customFormat="1"/>
    <row r="36876" spans="1:3" s="566" customFormat="1"/>
    <row r="36877" spans="1:3" s="566" customFormat="1"/>
    <row r="36878" spans="1:3" s="566" customFormat="1"/>
    <row r="36879" spans="1:3" s="566" customFormat="1"/>
    <row r="36880" spans="1:3" s="566" customFormat="1"/>
    <row r="36881" spans="1:3" s="566" customFormat="1"/>
    <row r="36882" spans="1:3" s="566" customFormat="1"/>
    <row r="36883" spans="1:3" s="566" customFormat="1"/>
    <row r="36884" spans="1:3" s="566" customFormat="1"/>
    <row r="36885" spans="1:3" s="566" customFormat="1"/>
    <row r="36886" spans="1:3" s="566" customFormat="1"/>
    <row r="36887" spans="1:3" s="566" customFormat="1"/>
    <row r="36888" spans="1:3" s="566" customFormat="1"/>
    <row r="36889" spans="1:3" s="566" customFormat="1"/>
    <row r="36890" spans="1:3" s="566" customFormat="1"/>
    <row r="36891" spans="1:3" s="566" customFormat="1"/>
    <row r="36892" spans="1:3" s="566" customFormat="1"/>
    <row r="36893" spans="1:3" s="566" customFormat="1"/>
    <row r="36894" spans="1:3" s="566" customFormat="1"/>
    <row r="36895" spans="1:3" s="566" customFormat="1"/>
    <row r="36896" spans="1:3" s="566" customFormat="1"/>
    <row r="36897" spans="1:3" s="566" customFormat="1"/>
    <row r="36898" spans="1:3" s="566" customFormat="1"/>
    <row r="36899" spans="1:3" s="566" customFormat="1"/>
    <row r="36900" spans="1:3" s="566" customFormat="1"/>
    <row r="36901" spans="1:3" s="566" customFormat="1"/>
    <row r="36902" spans="1:3" s="566" customFormat="1"/>
    <row r="36903" spans="1:3" s="566" customFormat="1"/>
    <row r="36904" spans="1:3" s="566" customFormat="1"/>
    <row r="36905" spans="1:3" s="566" customFormat="1"/>
    <row r="36906" spans="1:3" s="566" customFormat="1"/>
    <row r="36907" spans="1:3" s="566" customFormat="1"/>
    <row r="36908" spans="1:3" s="566" customFormat="1"/>
    <row r="36909" spans="1:3" s="566" customFormat="1"/>
    <row r="36910" spans="1:3" s="566" customFormat="1"/>
    <row r="36911" spans="1:3" s="566" customFormat="1"/>
    <row r="36912" spans="1:3" s="566" customFormat="1"/>
    <row r="36913" spans="1:3" s="566" customFormat="1"/>
    <row r="36914" spans="1:3" s="566" customFormat="1"/>
    <row r="36915" spans="1:3" s="566" customFormat="1"/>
    <row r="36916" spans="1:3" s="566" customFormat="1"/>
    <row r="36917" spans="1:3" s="566" customFormat="1"/>
    <row r="36918" spans="1:3" s="566" customFormat="1"/>
    <row r="36919" spans="1:3" s="566" customFormat="1"/>
    <row r="36920" spans="1:3" s="566" customFormat="1"/>
    <row r="36921" spans="1:3" s="566" customFormat="1"/>
    <row r="36922" spans="1:3" s="566" customFormat="1"/>
    <row r="36923" spans="1:3" s="566" customFormat="1"/>
    <row r="36924" spans="1:3" s="566" customFormat="1"/>
    <row r="36925" spans="1:3" s="566" customFormat="1"/>
    <row r="36926" spans="1:3" s="566" customFormat="1"/>
    <row r="36927" spans="1:3" s="566" customFormat="1"/>
    <row r="36928" spans="1:3" s="566" customFormat="1"/>
    <row r="36929" spans="1:3" s="566" customFormat="1"/>
    <row r="36930" spans="1:3" s="566" customFormat="1"/>
    <row r="36931" spans="1:3" s="566" customFormat="1"/>
    <row r="36932" spans="1:3" s="566" customFormat="1"/>
    <row r="36933" spans="1:3" s="566" customFormat="1"/>
    <row r="36934" spans="1:3" s="566" customFormat="1"/>
    <row r="36935" spans="1:3" s="566" customFormat="1"/>
    <row r="36936" spans="1:3" s="566" customFormat="1"/>
    <row r="36937" spans="1:3" s="566" customFormat="1"/>
    <row r="36938" spans="1:3" s="566" customFormat="1"/>
    <row r="36939" spans="1:3" s="566" customFormat="1"/>
    <row r="36940" spans="1:3" s="566" customFormat="1"/>
    <row r="36941" spans="1:3" s="566" customFormat="1"/>
    <row r="36942" spans="1:3" s="566" customFormat="1"/>
    <row r="36943" spans="1:3" s="566" customFormat="1"/>
    <row r="36944" spans="1:3" s="566" customFormat="1"/>
    <row r="36945" spans="1:3" s="566" customFormat="1"/>
    <row r="36946" spans="1:3" s="566" customFormat="1"/>
    <row r="36947" spans="1:3" s="566" customFormat="1"/>
    <row r="36948" spans="1:3" s="566" customFormat="1"/>
    <row r="36949" spans="1:3" s="566" customFormat="1"/>
    <row r="36950" spans="1:3" s="566" customFormat="1"/>
    <row r="36951" spans="1:3" s="566" customFormat="1"/>
    <row r="36952" spans="1:3" s="566" customFormat="1"/>
    <row r="36953" spans="1:3" s="566" customFormat="1"/>
    <row r="36954" spans="1:3" s="566" customFormat="1"/>
    <row r="36955" spans="1:3" s="566" customFormat="1"/>
    <row r="36956" spans="1:3" s="566" customFormat="1"/>
    <row r="36957" spans="1:3" s="566" customFormat="1"/>
    <row r="36958" spans="1:3" s="566" customFormat="1"/>
    <row r="36959" spans="1:3" s="566" customFormat="1"/>
    <row r="36960" spans="1:3" s="566" customFormat="1"/>
    <row r="36961" spans="1:3" s="566" customFormat="1"/>
    <row r="36962" spans="1:3" s="566" customFormat="1"/>
    <row r="36963" spans="1:3" s="566" customFormat="1"/>
    <row r="36964" spans="1:3" s="566" customFormat="1"/>
    <row r="36965" spans="1:3" s="566" customFormat="1"/>
    <row r="36966" spans="1:3" s="566" customFormat="1"/>
    <row r="36967" spans="1:3" s="566" customFormat="1"/>
    <row r="36968" spans="1:3" s="566" customFormat="1"/>
    <row r="36969" spans="1:3" s="566" customFormat="1"/>
    <row r="36970" spans="1:3" s="566" customFormat="1"/>
    <row r="36971" spans="1:3" s="566" customFormat="1"/>
    <row r="36972" spans="1:3" s="566" customFormat="1"/>
    <row r="36973" spans="1:3" s="566" customFormat="1"/>
    <row r="36974" spans="1:3" s="566" customFormat="1"/>
    <row r="36975" spans="1:3" s="566" customFormat="1"/>
    <row r="36976" spans="1:3" s="566" customFormat="1"/>
    <row r="36977" spans="1:3" s="566" customFormat="1"/>
    <row r="36978" spans="1:3" s="566" customFormat="1"/>
    <row r="36979" spans="1:3" s="566" customFormat="1"/>
    <row r="36980" spans="1:3" s="566" customFormat="1"/>
    <row r="36981" spans="1:3" s="566" customFormat="1"/>
    <row r="36982" spans="1:3" s="566" customFormat="1"/>
    <row r="36983" spans="1:3" s="566" customFormat="1"/>
    <row r="36984" spans="1:3" s="566" customFormat="1"/>
    <row r="36985" spans="1:3" s="566" customFormat="1"/>
    <row r="36986" spans="1:3" s="566" customFormat="1"/>
    <row r="36987" spans="1:3" s="566" customFormat="1"/>
    <row r="36988" spans="1:3" s="566" customFormat="1"/>
    <row r="36989" spans="1:3" s="566" customFormat="1"/>
    <row r="36990" spans="1:3" s="566" customFormat="1"/>
    <row r="36991" spans="1:3" s="566" customFormat="1"/>
    <row r="36992" spans="1:3" s="566" customFormat="1"/>
    <row r="36993" spans="1:3" s="566" customFormat="1"/>
    <row r="36994" spans="1:3" s="566" customFormat="1"/>
    <row r="36995" spans="1:3" s="566" customFormat="1"/>
    <row r="36996" spans="1:3" s="566" customFormat="1"/>
    <row r="36997" spans="1:3" s="566" customFormat="1"/>
    <row r="36998" spans="1:3" s="566" customFormat="1"/>
    <row r="36999" spans="1:3" s="566" customFormat="1"/>
    <row r="37000" spans="1:3" s="566" customFormat="1"/>
    <row r="37001" spans="1:3" s="566" customFormat="1"/>
    <row r="37002" spans="1:3" s="566" customFormat="1"/>
    <row r="37003" spans="1:3" s="566" customFormat="1"/>
    <row r="37004" spans="1:3" s="566" customFormat="1"/>
    <row r="37005" spans="1:3" s="566" customFormat="1"/>
    <row r="37006" spans="1:3" s="566" customFormat="1"/>
    <row r="37007" spans="1:3" s="566" customFormat="1"/>
    <row r="37008" spans="1:3" s="566" customFormat="1"/>
    <row r="37009" spans="1:3" s="566" customFormat="1"/>
    <row r="37010" spans="1:3" s="566" customFormat="1"/>
    <row r="37011" spans="1:3" s="566" customFormat="1"/>
    <row r="37012" spans="1:3" s="566" customFormat="1"/>
    <row r="37013" spans="1:3" s="566" customFormat="1"/>
    <row r="37014" spans="1:3" s="566" customFormat="1"/>
    <row r="37015" spans="1:3" s="566" customFormat="1"/>
    <row r="37016" spans="1:3" s="566" customFormat="1"/>
    <row r="37017" spans="1:3" s="566" customFormat="1"/>
    <row r="37018" spans="1:3" s="566" customFormat="1"/>
    <row r="37019" spans="1:3" s="566" customFormat="1"/>
    <row r="37020" spans="1:3" s="566" customFormat="1"/>
    <row r="37021" spans="1:3" s="566" customFormat="1"/>
    <row r="37022" spans="1:3" s="566" customFormat="1"/>
    <row r="37023" spans="1:3" s="566" customFormat="1"/>
    <row r="37024" spans="1:3" s="566" customFormat="1"/>
    <row r="37025" spans="1:3" s="566" customFormat="1"/>
    <row r="37026" spans="1:3" s="566" customFormat="1"/>
    <row r="37027" spans="1:3" s="566" customFormat="1"/>
    <row r="37028" spans="1:3" s="566" customFormat="1"/>
    <row r="37029" spans="1:3" s="566" customFormat="1"/>
    <row r="37030" spans="1:3" s="566" customFormat="1"/>
    <row r="37031" spans="1:3" s="566" customFormat="1"/>
    <row r="37032" spans="1:3" s="566" customFormat="1"/>
    <row r="37033" spans="1:3" s="566" customFormat="1"/>
    <row r="37034" spans="1:3" s="566" customFormat="1"/>
    <row r="37035" spans="1:3" s="566" customFormat="1"/>
    <row r="37036" spans="1:3" s="566" customFormat="1"/>
    <row r="37037" spans="1:3" s="566" customFormat="1"/>
    <row r="37038" spans="1:3" s="566" customFormat="1"/>
    <row r="37039" spans="1:3" s="566" customFormat="1"/>
    <row r="37040" spans="1:3" s="566" customFormat="1"/>
    <row r="37041" spans="1:3" s="566" customFormat="1"/>
    <row r="37042" spans="1:3" s="566" customFormat="1"/>
    <row r="37043" spans="1:3" s="566" customFormat="1"/>
    <row r="37044" spans="1:3" s="566" customFormat="1"/>
    <row r="37045" spans="1:3" s="566" customFormat="1"/>
    <row r="37046" spans="1:3" s="566" customFormat="1"/>
    <row r="37047" spans="1:3" s="566" customFormat="1"/>
    <row r="37048" spans="1:3" s="566" customFormat="1"/>
    <row r="37049" spans="1:3" s="566" customFormat="1"/>
    <row r="37050" spans="1:3" s="566" customFormat="1"/>
    <row r="37051" spans="1:3" s="566" customFormat="1"/>
    <row r="37052" spans="1:3" s="566" customFormat="1"/>
    <row r="37053" spans="1:3" s="566" customFormat="1"/>
    <row r="37054" spans="1:3" s="566" customFormat="1"/>
    <row r="37055" spans="1:3" s="566" customFormat="1"/>
    <row r="37056" spans="1:3" s="566" customFormat="1"/>
    <row r="37057" spans="1:3" s="566" customFormat="1"/>
    <row r="37058" spans="1:3" s="566" customFormat="1"/>
    <row r="37059" spans="1:3" s="566" customFormat="1"/>
    <row r="37060" spans="1:3" s="566" customFormat="1"/>
    <row r="37061" spans="1:3" s="566" customFormat="1"/>
    <row r="37062" spans="1:3" s="566" customFormat="1"/>
    <row r="37063" spans="1:3" s="566" customFormat="1"/>
    <row r="37064" spans="1:3" s="566" customFormat="1"/>
    <row r="37065" spans="1:3" s="566" customFormat="1"/>
    <row r="37066" spans="1:3" s="566" customFormat="1"/>
    <row r="37067" spans="1:3" s="566" customFormat="1"/>
    <row r="37068" spans="1:3" s="566" customFormat="1"/>
    <row r="37069" spans="1:3" s="566" customFormat="1"/>
    <row r="37070" spans="1:3" s="566" customFormat="1"/>
    <row r="37071" spans="1:3" s="566" customFormat="1"/>
    <row r="37072" spans="1:3" s="566" customFormat="1"/>
    <row r="37073" spans="1:3" s="566" customFormat="1"/>
    <row r="37074" spans="1:3" s="566" customFormat="1"/>
    <row r="37075" spans="1:3" s="566" customFormat="1"/>
    <row r="37076" spans="1:3" s="566" customFormat="1"/>
    <row r="37077" spans="1:3" s="566" customFormat="1"/>
    <row r="37078" spans="1:3" s="566" customFormat="1"/>
    <row r="37079" spans="1:3" s="566" customFormat="1"/>
    <row r="37080" spans="1:3" s="566" customFormat="1"/>
    <row r="37081" spans="1:3" s="566" customFormat="1"/>
    <row r="37082" spans="1:3" s="566" customFormat="1"/>
    <row r="37083" spans="1:3" s="566" customFormat="1"/>
    <row r="37084" spans="1:3" s="566" customFormat="1"/>
    <row r="37085" spans="1:3" s="566" customFormat="1"/>
    <row r="37086" spans="1:3" s="566" customFormat="1"/>
    <row r="37087" spans="1:3" s="566" customFormat="1"/>
    <row r="37088" spans="1:3" s="566" customFormat="1"/>
    <row r="37089" spans="1:3" s="566" customFormat="1"/>
    <row r="37090" spans="1:3" s="566" customFormat="1"/>
    <row r="37091" spans="1:3" s="566" customFormat="1"/>
    <row r="37092" spans="1:3" s="566" customFormat="1"/>
    <row r="37093" spans="1:3" s="566" customFormat="1"/>
    <row r="37094" spans="1:3" s="566" customFormat="1"/>
    <row r="37095" spans="1:3" s="566" customFormat="1"/>
    <row r="37096" spans="1:3" s="566" customFormat="1"/>
    <row r="37097" spans="1:3" s="566" customFormat="1"/>
    <row r="37098" spans="1:3" s="566" customFormat="1"/>
    <row r="37099" spans="1:3" s="566" customFormat="1"/>
    <row r="37100" spans="1:3" s="566" customFormat="1"/>
    <row r="37101" spans="1:3" s="566" customFormat="1"/>
    <row r="37102" spans="1:3" s="566" customFormat="1"/>
    <row r="37103" spans="1:3" s="566" customFormat="1"/>
    <row r="37104" spans="1:3" s="566" customFormat="1"/>
    <row r="37105" spans="1:3" s="566" customFormat="1"/>
    <row r="37106" spans="1:3" s="566" customFormat="1"/>
    <row r="37107" spans="1:3" s="566" customFormat="1"/>
    <row r="37108" spans="1:3" s="566" customFormat="1"/>
    <row r="37109" spans="1:3" s="566" customFormat="1"/>
    <row r="37110" spans="1:3" s="566" customFormat="1"/>
    <row r="37111" spans="1:3" s="566" customFormat="1"/>
    <row r="37112" spans="1:3" s="566" customFormat="1"/>
    <row r="37113" spans="1:3" s="566" customFormat="1"/>
    <row r="37114" spans="1:3" s="566" customFormat="1"/>
    <row r="37115" spans="1:3" s="566" customFormat="1"/>
    <row r="37116" spans="1:3" s="566" customFormat="1"/>
    <row r="37117" spans="1:3" s="566" customFormat="1"/>
    <row r="37118" spans="1:3" s="566" customFormat="1"/>
    <row r="37119" spans="1:3" s="566" customFormat="1"/>
    <row r="37120" spans="1:3" s="566" customFormat="1"/>
    <row r="37121" spans="1:3" s="566" customFormat="1"/>
    <row r="37122" spans="1:3" s="566" customFormat="1"/>
    <row r="37123" spans="1:3" s="566" customFormat="1"/>
    <row r="37124" spans="1:3" s="566" customFormat="1"/>
    <row r="37125" spans="1:3" s="566" customFormat="1"/>
    <row r="37126" spans="1:3" s="566" customFormat="1"/>
    <row r="37127" spans="1:3" s="566" customFormat="1"/>
    <row r="37128" spans="1:3" s="566" customFormat="1"/>
    <row r="37129" spans="1:3" s="566" customFormat="1"/>
    <row r="37130" spans="1:3" s="566" customFormat="1"/>
    <row r="37131" spans="1:3" s="566" customFormat="1"/>
    <row r="37132" spans="1:3" s="566" customFormat="1"/>
    <row r="37133" spans="1:3" s="566" customFormat="1"/>
    <row r="37134" spans="1:3" s="566" customFormat="1"/>
    <row r="37135" spans="1:3" s="566" customFormat="1"/>
    <row r="37136" spans="1:3" s="566" customFormat="1"/>
    <row r="37137" spans="1:3" s="566" customFormat="1"/>
    <row r="37138" spans="1:3" s="566" customFormat="1"/>
    <row r="37139" spans="1:3" s="566" customFormat="1"/>
    <row r="37140" spans="1:3" s="566" customFormat="1"/>
    <row r="37141" spans="1:3" s="566" customFormat="1"/>
    <row r="37142" spans="1:3" s="566" customFormat="1"/>
    <row r="37143" spans="1:3" s="566" customFormat="1"/>
    <row r="37144" spans="1:3" s="566" customFormat="1"/>
    <row r="37145" spans="1:3" s="566" customFormat="1"/>
    <row r="37146" spans="1:3" s="566" customFormat="1"/>
    <row r="37147" spans="1:3" s="566" customFormat="1"/>
    <row r="37148" spans="1:3" s="566" customFormat="1"/>
    <row r="37149" spans="1:3" s="566" customFormat="1"/>
    <row r="37150" spans="1:3" s="566" customFormat="1"/>
    <row r="37151" spans="1:3" s="566" customFormat="1"/>
    <row r="37152" spans="1:3" s="566" customFormat="1"/>
    <row r="37153" spans="1:3" s="566" customFormat="1"/>
    <row r="37154" spans="1:3" s="566" customFormat="1"/>
    <row r="37155" spans="1:3" s="566" customFormat="1"/>
    <row r="37156" spans="1:3" s="566" customFormat="1"/>
    <row r="37157" spans="1:3" s="566" customFormat="1"/>
    <row r="37158" spans="1:3" s="566" customFormat="1"/>
    <row r="37159" spans="1:3" s="566" customFormat="1"/>
    <row r="37160" spans="1:3" s="566" customFormat="1"/>
    <row r="37161" spans="1:3" s="566" customFormat="1"/>
    <row r="37162" spans="1:3" s="566" customFormat="1"/>
    <row r="37163" spans="1:3" s="566" customFormat="1"/>
    <row r="37164" spans="1:3" s="566" customFormat="1"/>
    <row r="37165" spans="1:3" s="566" customFormat="1"/>
    <row r="37166" spans="1:3" s="566" customFormat="1"/>
    <row r="37167" spans="1:3" s="566" customFormat="1"/>
    <row r="37168" spans="1:3" s="566" customFormat="1"/>
    <row r="37169" spans="1:3" s="566" customFormat="1"/>
    <row r="37170" spans="1:3" s="566" customFormat="1"/>
    <row r="37171" spans="1:3" s="566" customFormat="1"/>
    <row r="37172" spans="1:3" s="566" customFormat="1"/>
    <row r="37173" spans="1:3" s="566" customFormat="1"/>
    <row r="37174" spans="1:3" s="566" customFormat="1"/>
    <row r="37175" spans="1:3" s="566" customFormat="1"/>
    <row r="37176" spans="1:3" s="566" customFormat="1"/>
    <row r="37177" spans="1:3" s="566" customFormat="1"/>
    <row r="37178" spans="1:3" s="566" customFormat="1"/>
    <row r="37179" spans="1:3" s="566" customFormat="1"/>
    <row r="37180" spans="1:3" s="566" customFormat="1"/>
    <row r="37181" spans="1:3" s="566" customFormat="1"/>
    <row r="37182" spans="1:3" s="566" customFormat="1"/>
    <row r="37183" spans="1:3" s="566" customFormat="1"/>
    <row r="37184" spans="1:3" s="566" customFormat="1"/>
    <row r="37185" spans="1:3" s="566" customFormat="1"/>
    <row r="37186" spans="1:3" s="566" customFormat="1"/>
    <row r="37187" spans="1:3" s="566" customFormat="1"/>
    <row r="37188" spans="1:3" s="566" customFormat="1"/>
    <row r="37189" spans="1:3" s="566" customFormat="1"/>
    <row r="37190" spans="1:3" s="566" customFormat="1"/>
    <row r="37191" spans="1:3" s="566" customFormat="1"/>
    <row r="37192" spans="1:3" s="566" customFormat="1"/>
    <row r="37193" spans="1:3" s="566" customFormat="1"/>
    <row r="37194" spans="1:3" s="566" customFormat="1"/>
    <row r="37195" spans="1:3" s="566" customFormat="1"/>
    <row r="37196" spans="1:3" s="566" customFormat="1"/>
    <row r="37197" spans="1:3" s="566" customFormat="1"/>
    <row r="37198" spans="1:3" s="566" customFormat="1"/>
    <row r="37199" spans="1:3" s="566" customFormat="1"/>
    <row r="37200" spans="1:3" s="566" customFormat="1"/>
    <row r="37201" spans="1:3" s="566" customFormat="1"/>
    <row r="37202" spans="1:3" s="566" customFormat="1"/>
    <row r="37203" spans="1:3" s="566" customFormat="1"/>
    <row r="37204" spans="1:3" s="566" customFormat="1"/>
    <row r="37205" spans="1:3" s="566" customFormat="1"/>
    <row r="37206" spans="1:3" s="566" customFormat="1"/>
    <row r="37207" spans="1:3" s="566" customFormat="1"/>
    <row r="37208" spans="1:3" s="566" customFormat="1"/>
    <row r="37209" spans="1:3" s="566" customFormat="1"/>
    <row r="37210" spans="1:3" s="566" customFormat="1"/>
    <row r="37211" spans="1:3" s="566" customFormat="1"/>
    <row r="37212" spans="1:3" s="566" customFormat="1"/>
    <row r="37213" spans="1:3" s="566" customFormat="1"/>
    <row r="37214" spans="1:3" s="566" customFormat="1"/>
    <row r="37215" spans="1:3" s="566" customFormat="1"/>
    <row r="37216" spans="1:3" s="566" customFormat="1"/>
    <row r="37217" spans="1:3" s="566" customFormat="1"/>
    <row r="37218" spans="1:3" s="566" customFormat="1"/>
    <row r="37219" spans="1:3" s="566" customFormat="1"/>
    <row r="37220" spans="1:3" s="566" customFormat="1"/>
    <row r="37221" spans="1:3" s="566" customFormat="1"/>
    <row r="37222" spans="1:3" s="566" customFormat="1"/>
    <row r="37223" spans="1:3" s="566" customFormat="1"/>
    <row r="37224" spans="1:3" s="566" customFormat="1"/>
    <row r="37225" spans="1:3" s="566" customFormat="1"/>
    <row r="37226" spans="1:3" s="566" customFormat="1"/>
    <row r="37227" spans="1:3" s="566" customFormat="1"/>
    <row r="37228" spans="1:3" s="566" customFormat="1"/>
    <row r="37229" spans="1:3" s="566" customFormat="1"/>
    <row r="37230" spans="1:3" s="566" customFormat="1"/>
    <row r="37231" spans="1:3" s="566" customFormat="1"/>
    <row r="37232" spans="1:3" s="566" customFormat="1"/>
    <row r="37233" spans="1:3" s="566" customFormat="1"/>
    <row r="37234" spans="1:3" s="566" customFormat="1"/>
    <row r="37235" spans="1:3" s="566" customFormat="1"/>
    <row r="37236" spans="1:3" s="566" customFormat="1"/>
    <row r="37237" spans="1:3" s="566" customFormat="1"/>
    <row r="37238" spans="1:3" s="566" customFormat="1"/>
    <row r="37239" spans="1:3" s="566" customFormat="1"/>
    <row r="37240" spans="1:3" s="566" customFormat="1"/>
    <row r="37241" spans="1:3" s="566" customFormat="1"/>
    <row r="37242" spans="1:3" s="566" customFormat="1"/>
    <row r="37243" spans="1:3" s="566" customFormat="1"/>
    <row r="37244" spans="1:3" s="566" customFormat="1"/>
    <row r="37245" spans="1:3" s="566" customFormat="1"/>
    <row r="37246" spans="1:3" s="566" customFormat="1"/>
    <row r="37247" spans="1:3" s="566" customFormat="1"/>
    <row r="37248" spans="1:3" s="566" customFormat="1"/>
    <row r="37249" spans="1:3" s="566" customFormat="1"/>
    <row r="37250" spans="1:3" s="566" customFormat="1"/>
    <row r="37251" spans="1:3" s="566" customFormat="1"/>
    <row r="37252" spans="1:3" s="566" customFormat="1"/>
    <row r="37253" spans="1:3" s="566" customFormat="1"/>
    <row r="37254" spans="1:3" s="566" customFormat="1"/>
    <row r="37255" spans="1:3" s="566" customFormat="1"/>
    <row r="37256" spans="1:3" s="566" customFormat="1"/>
    <row r="37257" spans="1:3" s="566" customFormat="1"/>
    <row r="37258" spans="1:3" s="566" customFormat="1"/>
    <row r="37259" spans="1:3" s="566" customFormat="1"/>
    <row r="37260" spans="1:3" s="566" customFormat="1"/>
    <row r="37261" spans="1:3" s="566" customFormat="1"/>
    <row r="37262" spans="1:3" s="566" customFormat="1"/>
    <row r="37263" spans="1:3" s="566" customFormat="1"/>
    <row r="37264" spans="1:3" s="566" customFormat="1"/>
    <row r="37265" spans="1:3" s="566" customFormat="1"/>
    <row r="37266" spans="1:3" s="566" customFormat="1"/>
    <row r="37267" spans="1:3" s="566" customFormat="1"/>
    <row r="37268" spans="1:3" s="566" customFormat="1"/>
    <row r="37269" spans="1:3" s="566" customFormat="1"/>
    <row r="37270" spans="1:3" s="566" customFormat="1"/>
    <row r="37271" spans="1:3" s="566" customFormat="1"/>
    <row r="37272" spans="1:3" s="566" customFormat="1"/>
    <row r="37273" spans="1:3" s="566" customFormat="1"/>
    <row r="37274" spans="1:3" s="566" customFormat="1"/>
    <row r="37275" spans="1:3" s="566" customFormat="1"/>
    <row r="37276" spans="1:3" s="566" customFormat="1"/>
    <row r="37277" spans="1:3" s="566" customFormat="1"/>
    <row r="37278" spans="1:3" s="566" customFormat="1"/>
    <row r="37279" spans="1:3" s="566" customFormat="1"/>
    <row r="37280" spans="1:3" s="566" customFormat="1"/>
    <row r="37281" spans="1:3" s="566" customFormat="1"/>
    <row r="37282" spans="1:3" s="566" customFormat="1"/>
    <row r="37283" spans="1:3" s="566" customFormat="1"/>
    <row r="37284" spans="1:3" s="566" customFormat="1"/>
    <row r="37285" spans="1:3" s="566" customFormat="1"/>
    <row r="37286" spans="1:3" s="566" customFormat="1"/>
    <row r="37287" spans="1:3" s="566" customFormat="1"/>
    <row r="37288" spans="1:3" s="566" customFormat="1"/>
    <row r="37289" spans="1:3" s="566" customFormat="1"/>
    <row r="37290" spans="1:3" s="566" customFormat="1"/>
    <row r="37291" spans="1:3" s="566" customFormat="1"/>
    <row r="37292" spans="1:3" s="566" customFormat="1"/>
    <row r="37293" spans="1:3" s="566" customFormat="1"/>
    <row r="37294" spans="1:3" s="566" customFormat="1"/>
    <row r="37295" spans="1:3" s="566" customFormat="1"/>
    <row r="37296" spans="1:3" s="566" customFormat="1"/>
    <row r="37297" spans="1:3" s="566" customFormat="1"/>
    <row r="37298" spans="1:3" s="566" customFormat="1"/>
    <row r="37299" spans="1:3" s="566" customFormat="1"/>
    <row r="37300" spans="1:3" s="566" customFormat="1"/>
    <row r="37301" spans="1:3" s="566" customFormat="1"/>
    <row r="37302" spans="1:3" s="566" customFormat="1"/>
    <row r="37303" spans="1:3" s="566" customFormat="1"/>
    <row r="37304" spans="1:3" s="566" customFormat="1"/>
    <row r="37305" spans="1:3" s="566" customFormat="1"/>
    <row r="37306" spans="1:3" s="566" customFormat="1"/>
    <row r="37307" spans="1:3" s="566" customFormat="1"/>
    <row r="37308" spans="1:3" s="566" customFormat="1"/>
    <row r="37309" spans="1:3" s="566" customFormat="1"/>
    <row r="37310" spans="1:3" s="566" customFormat="1"/>
    <row r="37311" spans="1:3" s="566" customFormat="1"/>
    <row r="37312" spans="1:3" s="566" customFormat="1"/>
    <row r="37313" spans="1:3" s="566" customFormat="1"/>
    <row r="37314" spans="1:3" s="566" customFormat="1"/>
    <row r="37315" spans="1:3" s="566" customFormat="1"/>
    <row r="37316" spans="1:3" s="566" customFormat="1"/>
    <row r="37317" spans="1:3" s="566" customFormat="1"/>
    <row r="37318" spans="1:3" s="566" customFormat="1"/>
    <row r="37319" spans="1:3" s="566" customFormat="1"/>
    <row r="37320" spans="1:3" s="566" customFormat="1"/>
    <row r="37321" spans="1:3" s="566" customFormat="1"/>
    <row r="37322" spans="1:3" s="566" customFormat="1"/>
    <row r="37323" spans="1:3" s="566" customFormat="1"/>
    <row r="37324" spans="1:3" s="566" customFormat="1"/>
    <row r="37325" spans="1:3" s="566" customFormat="1"/>
    <row r="37326" spans="1:3" s="566" customFormat="1"/>
    <row r="37327" spans="1:3" s="566" customFormat="1"/>
    <row r="37328" spans="1:3" s="566" customFormat="1"/>
    <row r="37329" spans="1:3" s="566" customFormat="1"/>
    <row r="37330" spans="1:3" s="566" customFormat="1"/>
    <row r="37331" spans="1:3" s="566" customFormat="1"/>
    <row r="37332" spans="1:3" s="566" customFormat="1"/>
    <row r="37333" spans="1:3" s="566" customFormat="1"/>
    <row r="37334" spans="1:3" s="566" customFormat="1"/>
    <row r="37335" spans="1:3" s="566" customFormat="1"/>
    <row r="37336" spans="1:3" s="566" customFormat="1"/>
    <row r="37337" spans="1:3" s="566" customFormat="1"/>
    <row r="37338" spans="1:3" s="566" customFormat="1"/>
    <row r="37339" spans="1:3" s="566" customFormat="1"/>
    <row r="37340" spans="1:3" s="566" customFormat="1"/>
    <row r="37341" spans="1:3" s="566" customFormat="1"/>
    <row r="37342" spans="1:3" s="566" customFormat="1"/>
    <row r="37343" spans="1:3" s="566" customFormat="1"/>
    <row r="37344" spans="1:3" s="566" customFormat="1"/>
    <row r="37345" spans="1:3" s="566" customFormat="1"/>
    <row r="37346" spans="1:3" s="566" customFormat="1"/>
    <row r="37347" spans="1:3" s="566" customFormat="1"/>
    <row r="37348" spans="1:3" s="566" customFormat="1"/>
    <row r="37349" spans="1:3" s="566" customFormat="1"/>
    <row r="37350" spans="1:3" s="566" customFormat="1"/>
    <row r="37351" spans="1:3" s="566" customFormat="1"/>
    <row r="37352" spans="1:3" s="566" customFormat="1"/>
    <row r="37353" spans="1:3" s="566" customFormat="1"/>
    <row r="37354" spans="1:3" s="566" customFormat="1"/>
    <row r="37355" spans="1:3" s="566" customFormat="1"/>
    <row r="37356" spans="1:3" s="566" customFormat="1"/>
    <row r="37357" spans="1:3" s="566" customFormat="1"/>
    <row r="37358" spans="1:3" s="566" customFormat="1"/>
    <row r="37359" spans="1:3" s="566" customFormat="1"/>
    <row r="37360" spans="1:3" s="566" customFormat="1"/>
    <row r="37361" spans="1:3" s="566" customFormat="1"/>
    <row r="37362" spans="1:3" s="566" customFormat="1"/>
    <row r="37363" spans="1:3" s="566" customFormat="1"/>
    <row r="37364" spans="1:3" s="566" customFormat="1"/>
    <row r="37365" spans="1:3" s="566" customFormat="1"/>
    <row r="37366" spans="1:3" s="566" customFormat="1"/>
    <row r="37367" spans="1:3" s="566" customFormat="1"/>
    <row r="37368" spans="1:3" s="566" customFormat="1"/>
    <row r="37369" spans="1:3" s="566" customFormat="1"/>
    <row r="37370" spans="1:3" s="566" customFormat="1"/>
    <row r="37371" spans="1:3" s="566" customFormat="1"/>
    <row r="37372" spans="1:3" s="566" customFormat="1"/>
    <row r="37373" spans="1:3" s="566" customFormat="1"/>
    <row r="37374" spans="1:3" s="566" customFormat="1"/>
    <row r="37375" spans="1:3" s="566" customFormat="1"/>
    <row r="37376" spans="1:3" s="566" customFormat="1"/>
    <row r="37377" spans="1:3" s="566" customFormat="1"/>
    <row r="37378" spans="1:3" s="566" customFormat="1"/>
    <row r="37379" spans="1:3" s="566" customFormat="1"/>
    <row r="37380" spans="1:3" s="566" customFormat="1"/>
    <row r="37381" spans="1:3" s="566" customFormat="1"/>
    <row r="37382" spans="1:3" s="566" customFormat="1"/>
    <row r="37383" spans="1:3" s="566" customFormat="1"/>
    <row r="37384" spans="1:3" s="566" customFormat="1"/>
    <row r="37385" spans="1:3" s="566" customFormat="1"/>
    <row r="37386" spans="1:3" s="566" customFormat="1"/>
    <row r="37387" spans="1:3" s="566" customFormat="1"/>
    <row r="37388" spans="1:3" s="566" customFormat="1"/>
    <row r="37389" spans="1:3" s="566" customFormat="1"/>
    <row r="37390" spans="1:3" s="566" customFormat="1"/>
    <row r="37391" spans="1:3" s="566" customFormat="1"/>
    <row r="37392" spans="1:3" s="566" customFormat="1"/>
    <row r="37393" spans="1:3" s="566" customFormat="1"/>
    <row r="37394" spans="1:3" s="566" customFormat="1"/>
    <row r="37395" spans="1:3" s="566" customFormat="1"/>
    <row r="37396" spans="1:3" s="566" customFormat="1"/>
    <row r="37397" spans="1:3" s="566" customFormat="1"/>
    <row r="37398" spans="1:3" s="566" customFormat="1"/>
    <row r="37399" spans="1:3" s="566" customFormat="1"/>
    <row r="37400" spans="1:3" s="566" customFormat="1"/>
    <row r="37401" spans="1:3" s="566" customFormat="1"/>
    <row r="37402" spans="1:3" s="566" customFormat="1"/>
    <row r="37403" spans="1:3" s="566" customFormat="1"/>
    <row r="37404" spans="1:3" s="566" customFormat="1"/>
    <row r="37405" spans="1:3" s="566" customFormat="1"/>
    <row r="37406" spans="1:3" s="566" customFormat="1"/>
    <row r="37407" spans="1:3" s="566" customFormat="1"/>
    <row r="37408" spans="1:3" s="566" customFormat="1"/>
    <row r="37409" spans="1:3" s="566" customFormat="1"/>
    <row r="37410" spans="1:3" s="566" customFormat="1"/>
    <row r="37411" spans="1:3" s="566" customFormat="1"/>
    <row r="37412" spans="1:3" s="566" customFormat="1"/>
    <row r="37413" spans="1:3" s="566" customFormat="1"/>
    <row r="37414" spans="1:3" s="566" customFormat="1"/>
    <row r="37415" spans="1:3" s="566" customFormat="1"/>
    <row r="37416" spans="1:3" s="566" customFormat="1"/>
    <row r="37417" spans="1:3" s="566" customFormat="1"/>
    <row r="37418" spans="1:3" s="566" customFormat="1"/>
    <row r="37419" spans="1:3" s="566" customFormat="1"/>
    <row r="37420" spans="1:3" s="566" customFormat="1"/>
    <row r="37421" spans="1:3" s="566" customFormat="1"/>
    <row r="37422" spans="1:3" s="566" customFormat="1"/>
    <row r="37423" spans="1:3" s="566" customFormat="1"/>
    <row r="37424" spans="1:3" s="566" customFormat="1"/>
    <row r="37425" spans="1:3" s="566" customFormat="1"/>
    <row r="37426" spans="1:3" s="566" customFormat="1"/>
    <row r="37427" spans="1:3" s="566" customFormat="1"/>
    <row r="37428" spans="1:3" s="566" customFormat="1"/>
    <row r="37429" spans="1:3" s="566" customFormat="1"/>
    <row r="37430" spans="1:3" s="566" customFormat="1"/>
    <row r="37431" spans="1:3" s="566" customFormat="1"/>
    <row r="37432" spans="1:3" s="566" customFormat="1"/>
    <row r="37433" spans="1:3" s="566" customFormat="1"/>
    <row r="37434" spans="1:3" s="566" customFormat="1"/>
    <row r="37435" spans="1:3" s="566" customFormat="1"/>
    <row r="37436" spans="1:3" s="566" customFormat="1"/>
    <row r="37437" spans="1:3" s="566" customFormat="1"/>
    <row r="37438" spans="1:3" s="566" customFormat="1"/>
    <row r="37439" spans="1:3" s="566" customFormat="1"/>
    <row r="37440" spans="1:3" s="566" customFormat="1"/>
    <row r="37441" spans="1:3" s="566" customFormat="1"/>
    <row r="37442" spans="1:3" s="566" customFormat="1"/>
    <row r="37443" spans="1:3" s="566" customFormat="1"/>
    <row r="37444" spans="1:3" s="566" customFormat="1"/>
    <row r="37445" spans="1:3" s="566" customFormat="1"/>
    <row r="37446" spans="1:3" s="566" customFormat="1"/>
    <row r="37447" spans="1:3" s="566" customFormat="1"/>
    <row r="37448" spans="1:3" s="566" customFormat="1"/>
    <row r="37449" spans="1:3" s="566" customFormat="1"/>
    <row r="37450" spans="1:3" s="566" customFormat="1"/>
    <row r="37451" spans="1:3" s="566" customFormat="1"/>
    <row r="37452" spans="1:3" s="566" customFormat="1"/>
    <row r="37453" spans="1:3" s="566" customFormat="1"/>
    <row r="37454" spans="1:3" s="566" customFormat="1"/>
    <row r="37455" spans="1:3" s="566" customFormat="1"/>
    <row r="37456" spans="1:3" s="566" customFormat="1"/>
    <row r="37457" spans="1:3" s="566" customFormat="1"/>
    <row r="37458" spans="1:3" s="566" customFormat="1"/>
    <row r="37459" spans="1:3" s="566" customFormat="1"/>
    <row r="37460" spans="1:3" s="566" customFormat="1"/>
    <row r="37461" spans="1:3" s="566" customFormat="1"/>
    <row r="37462" spans="1:3" s="566" customFormat="1"/>
    <row r="37463" spans="1:3" s="566" customFormat="1"/>
    <row r="37464" spans="1:3" s="566" customFormat="1"/>
    <row r="37465" spans="1:3" s="566" customFormat="1"/>
    <row r="37466" spans="1:3" s="566" customFormat="1"/>
    <row r="37467" spans="1:3" s="566" customFormat="1"/>
    <row r="37468" spans="1:3" s="566" customFormat="1"/>
    <row r="37469" spans="1:3" s="566" customFormat="1"/>
    <row r="37470" spans="1:3" s="566" customFormat="1"/>
    <row r="37471" spans="1:3" s="566" customFormat="1"/>
    <row r="37472" spans="1:3" s="566" customFormat="1"/>
    <row r="37473" spans="1:3" s="566" customFormat="1"/>
    <row r="37474" spans="1:3" s="566" customFormat="1"/>
    <row r="37475" spans="1:3" s="566" customFormat="1"/>
    <row r="37476" spans="1:3" s="566" customFormat="1"/>
    <row r="37477" spans="1:3" s="566" customFormat="1"/>
    <row r="37478" spans="1:3" s="566" customFormat="1"/>
    <row r="37479" spans="1:3" s="566" customFormat="1"/>
    <row r="37480" spans="1:3" s="566" customFormat="1"/>
    <row r="37481" spans="1:3" s="566" customFormat="1"/>
    <row r="37482" spans="1:3" s="566" customFormat="1"/>
    <row r="37483" spans="1:3" s="566" customFormat="1"/>
    <row r="37484" spans="1:3" s="566" customFormat="1"/>
    <row r="37485" spans="1:3" s="566" customFormat="1"/>
    <row r="37486" spans="1:3" s="566" customFormat="1"/>
    <row r="37487" spans="1:3" s="566" customFormat="1"/>
    <row r="37488" spans="1:3" s="566" customFormat="1"/>
    <row r="37489" spans="1:3" s="566" customFormat="1"/>
    <row r="37490" spans="1:3" s="566" customFormat="1"/>
    <row r="37491" spans="1:3" s="566" customFormat="1"/>
    <row r="37492" spans="1:3" s="566" customFormat="1"/>
    <row r="37493" spans="1:3" s="566" customFormat="1"/>
    <row r="37494" spans="1:3" s="566" customFormat="1"/>
    <row r="37495" spans="1:3" s="566" customFormat="1"/>
    <row r="37496" spans="1:3" s="566" customFormat="1"/>
    <row r="37497" spans="1:3" s="566" customFormat="1"/>
    <row r="37498" spans="1:3" s="566" customFormat="1"/>
    <row r="37499" spans="1:3" s="566" customFormat="1"/>
    <row r="37500" spans="1:3" s="566" customFormat="1"/>
    <row r="37501" spans="1:3" s="566" customFormat="1"/>
    <row r="37502" spans="1:3" s="566" customFormat="1"/>
    <row r="37503" spans="1:3" s="566" customFormat="1"/>
    <row r="37504" spans="1:3" s="566" customFormat="1"/>
    <row r="37505" spans="1:3" s="566" customFormat="1"/>
    <row r="37506" spans="1:3" s="566" customFormat="1"/>
    <row r="37507" spans="1:3" s="566" customFormat="1"/>
    <row r="37508" spans="1:3" s="566" customFormat="1"/>
    <row r="37509" spans="1:3" s="566" customFormat="1"/>
    <row r="37510" spans="1:3" s="566" customFormat="1"/>
    <row r="37511" spans="1:3" s="566" customFormat="1"/>
    <row r="37512" spans="1:3" s="566" customFormat="1"/>
    <row r="37513" spans="1:3" s="566" customFormat="1"/>
    <row r="37514" spans="1:3" s="566" customFormat="1"/>
    <row r="37515" spans="1:3" s="566" customFormat="1"/>
    <row r="37516" spans="1:3" s="566" customFormat="1"/>
    <row r="37517" spans="1:3" s="566" customFormat="1"/>
    <row r="37518" spans="1:3" s="566" customFormat="1"/>
    <row r="37519" spans="1:3" s="566" customFormat="1"/>
    <row r="37520" spans="1:3" s="566" customFormat="1"/>
    <row r="37521" spans="1:3" s="566" customFormat="1"/>
    <row r="37522" spans="1:3" s="566" customFormat="1"/>
    <row r="37523" spans="1:3" s="566" customFormat="1"/>
    <row r="37524" spans="1:3" s="566" customFormat="1"/>
    <row r="37525" spans="1:3" s="566" customFormat="1"/>
    <row r="37526" spans="1:3" s="566" customFormat="1"/>
    <row r="37527" spans="1:3" s="566" customFormat="1"/>
    <row r="37528" spans="1:3" s="566" customFormat="1"/>
    <row r="37529" spans="1:3" s="566" customFormat="1"/>
    <row r="37530" spans="1:3" s="566" customFormat="1"/>
    <row r="37531" spans="1:3" s="566" customFormat="1"/>
    <row r="37532" spans="1:3" s="566" customFormat="1"/>
    <row r="37533" spans="1:3" s="566" customFormat="1"/>
    <row r="37534" spans="1:3" s="566" customFormat="1"/>
    <row r="37535" spans="1:3" s="566" customFormat="1"/>
    <row r="37536" spans="1:3" s="566" customFormat="1"/>
    <row r="37537" spans="1:3" s="566" customFormat="1"/>
    <row r="37538" spans="1:3" s="566" customFormat="1"/>
    <row r="37539" spans="1:3" s="566" customFormat="1"/>
    <row r="37540" spans="1:3" s="566" customFormat="1"/>
    <row r="37541" spans="1:3" s="566" customFormat="1"/>
    <row r="37542" spans="1:3" s="566" customFormat="1"/>
    <row r="37543" spans="1:3" s="566" customFormat="1"/>
    <row r="37544" spans="1:3" s="566" customFormat="1"/>
    <row r="37545" spans="1:3" s="566" customFormat="1"/>
    <row r="37546" spans="1:3" s="566" customFormat="1"/>
    <row r="37547" spans="1:3" s="566" customFormat="1"/>
    <row r="37548" spans="1:3" s="566" customFormat="1"/>
    <row r="37549" spans="1:3" s="566" customFormat="1"/>
    <row r="37550" spans="1:3" s="566" customFormat="1"/>
    <row r="37551" spans="1:3" s="566" customFormat="1"/>
    <row r="37552" spans="1:3" s="566" customFormat="1"/>
    <row r="37553" spans="1:3" s="566" customFormat="1"/>
    <row r="37554" spans="1:3" s="566" customFormat="1"/>
    <row r="37555" spans="1:3" s="566" customFormat="1"/>
    <row r="37556" spans="1:3" s="566" customFormat="1"/>
    <row r="37557" spans="1:3" s="566" customFormat="1"/>
    <row r="37558" spans="1:3" s="566" customFormat="1"/>
    <row r="37559" spans="1:3" s="566" customFormat="1"/>
    <row r="37560" spans="1:3" s="566" customFormat="1"/>
    <row r="37561" spans="1:3" s="566" customFormat="1"/>
    <row r="37562" spans="1:3" s="566" customFormat="1"/>
    <row r="37563" spans="1:3" s="566" customFormat="1"/>
    <row r="37564" spans="1:3" s="566" customFormat="1"/>
    <row r="37565" spans="1:3" s="566" customFormat="1"/>
    <row r="37566" spans="1:3" s="566" customFormat="1"/>
    <row r="37567" spans="1:3" s="566" customFormat="1"/>
    <row r="37568" spans="1:3" s="566" customFormat="1"/>
    <row r="37569" spans="1:3" s="566" customFormat="1"/>
    <row r="37570" spans="1:3" s="566" customFormat="1"/>
    <row r="37571" spans="1:3" s="566" customFormat="1"/>
    <row r="37572" spans="1:3" s="566" customFormat="1"/>
    <row r="37573" spans="1:3" s="566" customFormat="1"/>
    <row r="37574" spans="1:3" s="566" customFormat="1"/>
    <row r="37575" spans="1:3" s="566" customFormat="1"/>
    <row r="37576" spans="1:3" s="566" customFormat="1"/>
    <row r="37577" spans="1:3" s="566" customFormat="1"/>
    <row r="37578" spans="1:3" s="566" customFormat="1"/>
    <row r="37579" spans="1:3" s="566" customFormat="1"/>
    <row r="37580" spans="1:3" s="566" customFormat="1"/>
    <row r="37581" spans="1:3" s="566" customFormat="1"/>
    <row r="37582" spans="1:3" s="566" customFormat="1"/>
    <row r="37583" spans="1:3" s="566" customFormat="1"/>
    <row r="37584" spans="1:3" s="566" customFormat="1"/>
    <row r="37585" spans="1:3" s="566" customFormat="1"/>
    <row r="37586" spans="1:3" s="566" customFormat="1"/>
    <row r="37587" spans="1:3" s="566" customFormat="1"/>
    <row r="37588" spans="1:3" s="566" customFormat="1"/>
    <row r="37589" spans="1:3" s="566" customFormat="1"/>
    <row r="37590" spans="1:3" s="566" customFormat="1"/>
    <row r="37591" spans="1:3" s="566" customFormat="1"/>
    <row r="37592" spans="1:3" s="566" customFormat="1"/>
    <row r="37593" spans="1:3" s="566" customFormat="1"/>
    <row r="37594" spans="1:3" s="566" customFormat="1"/>
    <row r="37595" spans="1:3" s="566" customFormat="1"/>
    <row r="37596" spans="1:3" s="566" customFormat="1"/>
    <row r="37597" spans="1:3" s="566" customFormat="1"/>
    <row r="37598" spans="1:3" s="566" customFormat="1"/>
    <row r="37599" spans="1:3" s="566" customFormat="1"/>
    <row r="37600" spans="1:3" s="566" customFormat="1"/>
    <row r="37601" spans="1:3" s="566" customFormat="1"/>
    <row r="37602" spans="1:3" s="566" customFormat="1"/>
    <row r="37603" spans="1:3" s="566" customFormat="1"/>
    <row r="37604" spans="1:3" s="566" customFormat="1"/>
    <row r="37605" spans="1:3" s="566" customFormat="1"/>
    <row r="37606" spans="1:3" s="566" customFormat="1"/>
    <row r="37607" spans="1:3" s="566" customFormat="1"/>
    <row r="37608" spans="1:3" s="566" customFormat="1"/>
    <row r="37609" spans="1:3" s="566" customFormat="1"/>
    <row r="37610" spans="1:3" s="566" customFormat="1"/>
    <row r="37611" spans="1:3" s="566" customFormat="1"/>
    <row r="37612" spans="1:3" s="566" customFormat="1"/>
    <row r="37613" spans="1:3" s="566" customFormat="1"/>
    <row r="37614" spans="1:3" s="566" customFormat="1"/>
    <row r="37615" spans="1:3" s="566" customFormat="1"/>
    <row r="37616" spans="1:3" s="566" customFormat="1"/>
    <row r="37617" spans="1:3" s="566" customFormat="1"/>
    <row r="37618" spans="1:3" s="566" customFormat="1"/>
    <row r="37619" spans="1:3" s="566" customFormat="1"/>
    <row r="37620" spans="1:3" s="566" customFormat="1"/>
    <row r="37621" spans="1:3" s="566" customFormat="1"/>
    <row r="37622" spans="1:3" s="566" customFormat="1"/>
    <row r="37623" spans="1:3" s="566" customFormat="1"/>
    <row r="37624" spans="1:3" s="566" customFormat="1"/>
    <row r="37625" spans="1:3" s="566" customFormat="1"/>
    <row r="37626" spans="1:3" s="566" customFormat="1"/>
    <row r="37627" spans="1:3" s="566" customFormat="1"/>
    <row r="37628" spans="1:3" s="566" customFormat="1"/>
    <row r="37629" spans="1:3" s="566" customFormat="1"/>
    <row r="37630" spans="1:3" s="566" customFormat="1"/>
    <row r="37631" spans="1:3" s="566" customFormat="1"/>
    <row r="37632" spans="1:3" s="566" customFormat="1"/>
    <row r="37633" spans="1:3" s="566" customFormat="1"/>
    <row r="37634" spans="1:3" s="566" customFormat="1"/>
    <row r="37635" spans="1:3" s="566" customFormat="1"/>
    <row r="37636" spans="1:3" s="566" customFormat="1"/>
    <row r="37637" spans="1:3" s="566" customFormat="1"/>
    <row r="37638" spans="1:3" s="566" customFormat="1"/>
    <row r="37639" spans="1:3" s="566" customFormat="1"/>
    <row r="37640" spans="1:3" s="566" customFormat="1"/>
    <row r="37641" spans="1:3" s="566" customFormat="1"/>
    <row r="37642" spans="1:3" s="566" customFormat="1"/>
    <row r="37643" spans="1:3" s="566" customFormat="1"/>
    <row r="37644" spans="1:3" s="566" customFormat="1"/>
    <row r="37645" spans="1:3" s="566" customFormat="1"/>
    <row r="37646" spans="1:3" s="566" customFormat="1"/>
    <row r="37647" spans="1:3" s="566" customFormat="1"/>
    <row r="37648" spans="1:3" s="566" customFormat="1"/>
    <row r="37649" spans="1:3" s="566" customFormat="1"/>
    <row r="37650" spans="1:3" s="566" customFormat="1"/>
    <row r="37651" spans="1:3" s="566" customFormat="1"/>
    <row r="37652" spans="1:3" s="566" customFormat="1"/>
    <row r="37653" spans="1:3" s="566" customFormat="1"/>
    <row r="37654" spans="1:3" s="566" customFormat="1"/>
    <row r="37655" spans="1:3" s="566" customFormat="1"/>
    <row r="37656" spans="1:3" s="566" customFormat="1"/>
    <row r="37657" spans="1:3" s="566" customFormat="1"/>
    <row r="37658" spans="1:3" s="566" customFormat="1"/>
    <row r="37659" spans="1:3" s="566" customFormat="1"/>
    <row r="37660" spans="1:3" s="566" customFormat="1"/>
    <row r="37661" spans="1:3" s="566" customFormat="1"/>
    <row r="37662" spans="1:3" s="566" customFormat="1"/>
    <row r="37663" spans="1:3" s="566" customFormat="1"/>
    <row r="37664" spans="1:3" s="566" customFormat="1"/>
    <row r="37665" spans="1:3" s="566" customFormat="1"/>
    <row r="37666" spans="1:3" s="566" customFormat="1"/>
    <row r="37667" spans="1:3" s="566" customFormat="1"/>
    <row r="37668" spans="1:3" s="566" customFormat="1"/>
    <row r="37669" spans="1:3" s="566" customFormat="1"/>
    <row r="37670" spans="1:3" s="566" customFormat="1"/>
    <row r="37671" spans="1:3" s="566" customFormat="1"/>
    <row r="37672" spans="1:3" s="566" customFormat="1"/>
    <row r="37673" spans="1:3" s="566" customFormat="1"/>
    <row r="37674" spans="1:3" s="566" customFormat="1"/>
    <row r="37675" spans="1:3" s="566" customFormat="1"/>
    <row r="37676" spans="1:3" s="566" customFormat="1"/>
    <row r="37677" spans="1:3" s="566" customFormat="1"/>
    <row r="37678" spans="1:3" s="566" customFormat="1"/>
    <row r="37679" spans="1:3" s="566" customFormat="1"/>
    <row r="37680" spans="1:3" s="566" customFormat="1"/>
    <row r="37681" spans="1:3" s="566" customFormat="1"/>
    <row r="37682" spans="1:3" s="566" customFormat="1"/>
    <row r="37683" spans="1:3" s="566" customFormat="1"/>
    <row r="37684" spans="1:3" s="566" customFormat="1"/>
    <row r="37685" spans="1:3" s="566" customFormat="1"/>
    <row r="37686" spans="1:3" s="566" customFormat="1"/>
    <row r="37687" spans="1:3" s="566" customFormat="1"/>
    <row r="37688" spans="1:3" s="566" customFormat="1"/>
    <row r="37689" spans="1:3" s="566" customFormat="1"/>
    <row r="37690" spans="1:3" s="566" customFormat="1"/>
    <row r="37691" spans="1:3" s="566" customFormat="1"/>
    <row r="37692" spans="1:3" s="566" customFormat="1"/>
    <row r="37693" spans="1:3" s="566" customFormat="1"/>
    <row r="37694" spans="1:3" s="566" customFormat="1"/>
    <row r="37695" spans="1:3" s="566" customFormat="1"/>
    <row r="37696" spans="1:3" s="566" customFormat="1"/>
    <row r="37697" spans="1:3" s="566" customFormat="1"/>
    <row r="37698" spans="1:3" s="566" customFormat="1"/>
    <row r="37699" spans="1:3" s="566" customFormat="1"/>
    <row r="37700" spans="1:3" s="566" customFormat="1"/>
    <row r="37701" spans="1:3" s="566" customFormat="1"/>
    <row r="37702" spans="1:3" s="566" customFormat="1"/>
    <row r="37703" spans="1:3" s="566" customFormat="1"/>
    <row r="37704" spans="1:3" s="566" customFormat="1"/>
    <row r="37705" spans="1:3" s="566" customFormat="1"/>
    <row r="37706" spans="1:3" s="566" customFormat="1"/>
    <row r="37707" spans="1:3" s="566" customFormat="1"/>
    <row r="37708" spans="1:3" s="566" customFormat="1"/>
    <row r="37709" spans="1:3" s="566" customFormat="1"/>
    <row r="37710" spans="1:3" s="566" customFormat="1"/>
    <row r="37711" spans="1:3" s="566" customFormat="1"/>
    <row r="37712" spans="1:3" s="566" customFormat="1"/>
    <row r="37713" spans="1:3" s="566" customFormat="1"/>
    <row r="37714" spans="1:3" s="566" customFormat="1"/>
    <row r="37715" spans="1:3" s="566" customFormat="1"/>
    <row r="37716" spans="1:3" s="566" customFormat="1"/>
    <row r="37717" spans="1:3" s="566" customFormat="1"/>
    <row r="37718" spans="1:3" s="566" customFormat="1"/>
    <row r="37719" spans="1:3" s="566" customFormat="1"/>
    <row r="37720" spans="1:3" s="566" customFormat="1"/>
    <row r="37721" spans="1:3" s="566" customFormat="1"/>
    <row r="37722" spans="1:3" s="566" customFormat="1"/>
    <row r="37723" spans="1:3" s="566" customFormat="1"/>
    <row r="37724" spans="1:3" s="566" customFormat="1"/>
    <row r="37725" spans="1:3" s="566" customFormat="1"/>
    <row r="37726" spans="1:3" s="566" customFormat="1"/>
    <row r="37727" spans="1:3" s="566" customFormat="1"/>
    <row r="37728" spans="1:3" s="566" customFormat="1"/>
    <row r="37729" spans="1:3" s="566" customFormat="1"/>
    <row r="37730" spans="1:3" s="566" customFormat="1"/>
    <row r="37731" spans="1:3" s="566" customFormat="1"/>
    <row r="37732" spans="1:3" s="566" customFormat="1"/>
    <row r="37733" spans="1:3" s="566" customFormat="1"/>
    <row r="37734" spans="1:3" s="566" customFormat="1"/>
    <row r="37735" spans="1:3" s="566" customFormat="1"/>
    <row r="37736" spans="1:3" s="566" customFormat="1"/>
    <row r="37737" spans="1:3" s="566" customFormat="1"/>
    <row r="37738" spans="1:3" s="566" customFormat="1"/>
    <row r="37739" spans="1:3" s="566" customFormat="1"/>
    <row r="37740" spans="1:3" s="566" customFormat="1"/>
    <row r="37741" spans="1:3" s="566" customFormat="1"/>
    <row r="37742" spans="1:3" s="566" customFormat="1"/>
    <row r="37743" spans="1:3" s="566" customFormat="1"/>
    <row r="37744" spans="1:3" s="566" customFormat="1"/>
    <row r="37745" spans="1:3" s="566" customFormat="1"/>
    <row r="37746" spans="1:3" s="566" customFormat="1"/>
    <row r="37747" spans="1:3" s="566" customFormat="1"/>
    <row r="37748" spans="1:3" s="566" customFormat="1"/>
    <row r="37749" spans="1:3" s="566" customFormat="1"/>
    <row r="37750" spans="1:3" s="566" customFormat="1"/>
    <row r="37751" spans="1:3" s="566" customFormat="1"/>
    <row r="37752" spans="1:3" s="566" customFormat="1"/>
    <row r="37753" spans="1:3" s="566" customFormat="1"/>
    <row r="37754" spans="1:3" s="566" customFormat="1"/>
    <row r="37755" spans="1:3" s="566" customFormat="1"/>
    <row r="37756" spans="1:3" s="566" customFormat="1"/>
    <row r="37757" spans="1:3" s="566" customFormat="1"/>
    <row r="37758" spans="1:3" s="566" customFormat="1"/>
    <row r="37759" spans="1:3" s="566" customFormat="1"/>
    <row r="37760" spans="1:3" s="566" customFormat="1"/>
    <row r="37761" spans="1:3" s="566" customFormat="1"/>
    <row r="37762" spans="1:3" s="566" customFormat="1"/>
    <row r="37763" spans="1:3" s="566" customFormat="1"/>
    <row r="37764" spans="1:3" s="566" customFormat="1"/>
    <row r="37765" spans="1:3" s="566" customFormat="1"/>
    <row r="37766" spans="1:3" s="566" customFormat="1"/>
    <row r="37767" spans="1:3" s="566" customFormat="1"/>
    <row r="37768" spans="1:3" s="566" customFormat="1"/>
    <row r="37769" spans="1:3" s="566" customFormat="1"/>
    <row r="37770" spans="1:3" s="566" customFormat="1"/>
    <row r="37771" spans="1:3" s="566" customFormat="1"/>
    <row r="37772" spans="1:3" s="566" customFormat="1"/>
    <row r="37773" spans="1:3" s="566" customFormat="1"/>
    <row r="37774" spans="1:3" s="566" customFormat="1"/>
    <row r="37775" spans="1:3" s="566" customFormat="1"/>
    <row r="37776" spans="1:3" s="566" customFormat="1"/>
    <row r="37777" spans="1:3" s="566" customFormat="1"/>
    <row r="37778" spans="1:3" s="566" customFormat="1"/>
    <row r="37779" spans="1:3" s="566" customFormat="1"/>
    <row r="37780" spans="1:3" s="566" customFormat="1"/>
    <row r="37781" spans="1:3" s="566" customFormat="1"/>
    <row r="37782" spans="1:3" s="566" customFormat="1"/>
    <row r="37783" spans="1:3" s="566" customFormat="1"/>
    <row r="37784" spans="1:3" s="566" customFormat="1"/>
    <row r="37785" spans="1:3" s="566" customFormat="1"/>
    <row r="37786" spans="1:3" s="566" customFormat="1"/>
    <row r="37787" spans="1:3" s="566" customFormat="1"/>
    <row r="37788" spans="1:3" s="566" customFormat="1"/>
    <row r="37789" spans="1:3" s="566" customFormat="1"/>
    <row r="37790" spans="1:3" s="566" customFormat="1"/>
    <row r="37791" spans="1:3" s="566" customFormat="1"/>
    <row r="37792" spans="1:3" s="566" customFormat="1"/>
    <row r="37793" spans="1:3" s="566" customFormat="1"/>
    <row r="37794" spans="1:3" s="566" customFormat="1"/>
    <row r="37795" spans="1:3" s="566" customFormat="1"/>
    <row r="37796" spans="1:3" s="566" customFormat="1"/>
    <row r="37797" spans="1:3" s="566" customFormat="1"/>
    <row r="37798" spans="1:3" s="566" customFormat="1"/>
    <row r="37799" spans="1:3" s="566" customFormat="1"/>
    <row r="37800" spans="1:3" s="566" customFormat="1"/>
    <row r="37801" spans="1:3" s="566" customFormat="1"/>
    <row r="37802" spans="1:3" s="566" customFormat="1"/>
    <row r="37803" spans="1:3" s="566" customFormat="1"/>
    <row r="37804" spans="1:3" s="566" customFormat="1"/>
    <row r="37805" spans="1:3" s="566" customFormat="1"/>
    <row r="37806" spans="1:3" s="566" customFormat="1"/>
    <row r="37807" spans="1:3" s="566" customFormat="1"/>
    <row r="37808" spans="1:3" s="566" customFormat="1"/>
    <row r="37809" spans="1:3" s="566" customFormat="1"/>
    <row r="37810" spans="1:3" s="566" customFormat="1"/>
    <row r="37811" spans="1:3" s="566" customFormat="1"/>
    <row r="37812" spans="1:3" s="566" customFormat="1"/>
    <row r="37813" spans="1:3" s="566" customFormat="1"/>
    <row r="37814" spans="1:3" s="566" customFormat="1"/>
    <row r="37815" spans="1:3" s="566" customFormat="1"/>
    <row r="37816" spans="1:3" s="566" customFormat="1"/>
    <row r="37817" spans="1:3" s="566" customFormat="1"/>
    <row r="37818" spans="1:3" s="566" customFormat="1"/>
    <row r="37819" spans="1:3" s="566" customFormat="1"/>
    <row r="37820" spans="1:3" s="566" customFormat="1"/>
    <row r="37821" spans="1:3" s="566" customFormat="1"/>
    <row r="37822" spans="1:3" s="566" customFormat="1"/>
    <row r="37823" spans="1:3" s="566" customFormat="1"/>
    <row r="37824" spans="1:3" s="566" customFormat="1"/>
    <row r="37825" spans="1:3" s="566" customFormat="1"/>
    <row r="37826" spans="1:3" s="566" customFormat="1"/>
    <row r="37827" spans="1:3" s="566" customFormat="1"/>
    <row r="37828" spans="1:3" s="566" customFormat="1"/>
    <row r="37829" spans="1:3" s="566" customFormat="1"/>
    <row r="37830" spans="1:3" s="566" customFormat="1"/>
    <row r="37831" spans="1:3" s="566" customFormat="1"/>
    <row r="37832" spans="1:3" s="566" customFormat="1"/>
    <row r="37833" spans="1:3" s="566" customFormat="1"/>
    <row r="37834" spans="1:3" s="566" customFormat="1"/>
    <row r="37835" spans="1:3" s="566" customFormat="1"/>
    <row r="37836" spans="1:3" s="566" customFormat="1"/>
    <row r="37837" spans="1:3" s="566" customFormat="1"/>
    <row r="37838" spans="1:3" s="566" customFormat="1"/>
    <row r="37839" spans="1:3" s="566" customFormat="1"/>
    <row r="37840" spans="1:3" s="566" customFormat="1"/>
    <row r="37841" spans="1:3" s="566" customFormat="1"/>
    <row r="37842" spans="1:3" s="566" customFormat="1"/>
    <row r="37843" spans="1:3" s="566" customFormat="1"/>
    <row r="37844" spans="1:3" s="566" customFormat="1"/>
    <row r="37845" spans="1:3" s="566" customFormat="1"/>
    <row r="37846" spans="1:3" s="566" customFormat="1"/>
    <row r="37847" spans="1:3" s="566" customFormat="1"/>
    <row r="37848" spans="1:3" s="566" customFormat="1"/>
    <row r="37849" spans="1:3" s="566" customFormat="1"/>
    <row r="37850" spans="1:3" s="566" customFormat="1"/>
    <row r="37851" spans="1:3" s="566" customFormat="1"/>
    <row r="37852" spans="1:3" s="566" customFormat="1"/>
    <row r="37853" spans="1:3" s="566" customFormat="1"/>
    <row r="37854" spans="1:3" s="566" customFormat="1"/>
    <row r="37855" spans="1:3" s="566" customFormat="1"/>
    <row r="37856" spans="1:3" s="566" customFormat="1"/>
    <row r="37857" spans="1:3" s="566" customFormat="1"/>
    <row r="37858" spans="1:3" s="566" customFormat="1"/>
    <row r="37859" spans="1:3" s="566" customFormat="1"/>
    <row r="37860" spans="1:3" s="566" customFormat="1"/>
    <row r="37861" spans="1:3" s="566" customFormat="1"/>
    <row r="37862" spans="1:3" s="566" customFormat="1"/>
    <row r="37863" spans="1:3" s="566" customFormat="1"/>
    <row r="37864" spans="1:3" s="566" customFormat="1"/>
    <row r="37865" spans="1:3" s="566" customFormat="1"/>
    <row r="37866" spans="1:3" s="566" customFormat="1"/>
    <row r="37867" spans="1:3" s="566" customFormat="1"/>
    <row r="37868" spans="1:3" s="566" customFormat="1"/>
    <row r="37869" spans="1:3" s="566" customFormat="1"/>
    <row r="37870" spans="1:3" s="566" customFormat="1"/>
    <row r="37871" spans="1:3" s="566" customFormat="1"/>
    <row r="37872" spans="1:3" s="566" customFormat="1"/>
    <row r="37873" spans="1:3" s="566" customFormat="1"/>
    <row r="37874" spans="1:3" s="566" customFormat="1"/>
    <row r="37875" spans="1:3" s="566" customFormat="1"/>
    <row r="37876" spans="1:3" s="566" customFormat="1"/>
    <row r="37877" spans="1:3" s="566" customFormat="1"/>
    <row r="37878" spans="1:3" s="566" customFormat="1"/>
    <row r="37879" spans="1:3" s="566" customFormat="1"/>
    <row r="37880" spans="1:3" s="566" customFormat="1"/>
    <row r="37881" spans="1:3" s="566" customFormat="1"/>
    <row r="37882" spans="1:3" s="566" customFormat="1"/>
    <row r="37883" spans="1:3" s="566" customFormat="1"/>
    <row r="37884" spans="1:3" s="566" customFormat="1"/>
    <row r="37885" spans="1:3" s="566" customFormat="1"/>
    <row r="37886" spans="1:3" s="566" customFormat="1"/>
    <row r="37887" spans="1:3" s="566" customFormat="1"/>
    <row r="37888" spans="1:3" s="566" customFormat="1"/>
    <row r="37889" spans="1:3" s="566" customFormat="1"/>
    <row r="37890" spans="1:3" s="566" customFormat="1"/>
    <row r="37891" spans="1:3" s="566" customFormat="1"/>
    <row r="37892" spans="1:3" s="566" customFormat="1"/>
    <row r="37893" spans="1:3" s="566" customFormat="1"/>
    <row r="37894" spans="1:3" s="566" customFormat="1"/>
    <row r="37895" spans="1:3" s="566" customFormat="1"/>
    <row r="37896" spans="1:3" s="566" customFormat="1"/>
    <row r="37897" spans="1:3" s="566" customFormat="1"/>
    <row r="37898" spans="1:3" s="566" customFormat="1"/>
    <row r="37899" spans="1:3" s="566" customFormat="1"/>
    <row r="37900" spans="1:3" s="566" customFormat="1"/>
    <row r="37901" spans="1:3" s="566" customFormat="1"/>
    <row r="37902" spans="1:3" s="566" customFormat="1"/>
    <row r="37903" spans="1:3" s="566" customFormat="1"/>
    <row r="37904" spans="1:3" s="566" customFormat="1"/>
    <row r="37905" spans="1:3" s="566" customFormat="1"/>
    <row r="37906" spans="1:3" s="566" customFormat="1"/>
    <row r="37907" spans="1:3" s="566" customFormat="1"/>
    <row r="37908" spans="1:3" s="566" customFormat="1"/>
    <row r="37909" spans="1:3" s="566" customFormat="1"/>
    <row r="37910" spans="1:3" s="566" customFormat="1"/>
    <row r="37911" spans="1:3" s="566" customFormat="1"/>
    <row r="37912" spans="1:3" s="566" customFormat="1"/>
    <row r="37913" spans="1:3" s="566" customFormat="1"/>
    <row r="37914" spans="1:3" s="566" customFormat="1"/>
    <row r="37915" spans="1:3" s="566" customFormat="1"/>
    <row r="37916" spans="1:3" s="566" customFormat="1"/>
    <row r="37917" spans="1:3" s="566" customFormat="1"/>
    <row r="37918" spans="1:3" s="566" customFormat="1"/>
    <row r="37919" spans="1:3" s="566" customFormat="1"/>
    <row r="37920" spans="1:3" s="566" customFormat="1"/>
    <row r="37921" spans="1:3" s="566" customFormat="1"/>
    <row r="37922" spans="1:3" s="566" customFormat="1"/>
    <row r="37923" spans="1:3" s="566" customFormat="1"/>
    <row r="37924" spans="1:3" s="566" customFormat="1"/>
    <row r="37925" spans="1:3" s="566" customFormat="1"/>
    <row r="37926" spans="1:3" s="566" customFormat="1"/>
    <row r="37927" spans="1:3" s="566" customFormat="1"/>
    <row r="37928" spans="1:3" s="566" customFormat="1"/>
    <row r="37929" spans="1:3" s="566" customFormat="1"/>
    <row r="37930" spans="1:3" s="566" customFormat="1"/>
    <row r="37931" spans="1:3" s="566" customFormat="1"/>
    <row r="37932" spans="1:3" s="566" customFormat="1"/>
    <row r="37933" spans="1:3" s="566" customFormat="1"/>
    <row r="37934" spans="1:3" s="566" customFormat="1"/>
    <row r="37935" spans="1:3" s="566" customFormat="1"/>
    <row r="37936" spans="1:3" s="566" customFormat="1"/>
    <row r="37937" spans="1:3" s="566" customFormat="1"/>
    <row r="37938" spans="1:3" s="566" customFormat="1"/>
    <row r="37939" spans="1:3" s="566" customFormat="1"/>
    <row r="37940" spans="1:3" s="566" customFormat="1"/>
    <row r="37941" spans="1:3" s="566" customFormat="1"/>
    <row r="37942" spans="1:3" s="566" customFormat="1"/>
    <row r="37943" spans="1:3" s="566" customFormat="1"/>
    <row r="37944" spans="1:3" s="566" customFormat="1"/>
    <row r="37945" spans="1:3" s="566" customFormat="1"/>
    <row r="37946" spans="1:3" s="566" customFormat="1"/>
    <row r="37947" spans="1:3" s="566" customFormat="1"/>
    <row r="37948" spans="1:3" s="566" customFormat="1"/>
    <row r="37949" spans="1:3" s="566" customFormat="1"/>
    <row r="37950" spans="1:3" s="566" customFormat="1"/>
    <row r="37951" spans="1:3" s="566" customFormat="1"/>
    <row r="37952" spans="1:3" s="566" customFormat="1"/>
    <row r="37953" spans="1:3" s="566" customFormat="1"/>
    <row r="37954" spans="1:3" s="566" customFormat="1"/>
    <row r="37955" spans="1:3" s="566" customFormat="1"/>
    <row r="37956" spans="1:3" s="566" customFormat="1"/>
    <row r="37957" spans="1:3" s="566" customFormat="1"/>
    <row r="37958" spans="1:3" s="566" customFormat="1"/>
    <row r="37959" spans="1:3" s="566" customFormat="1"/>
    <row r="37960" spans="1:3" s="566" customFormat="1"/>
    <row r="37961" spans="1:3" s="566" customFormat="1"/>
    <row r="37962" spans="1:3" s="566" customFormat="1"/>
    <row r="37963" spans="1:3" s="566" customFormat="1"/>
    <row r="37964" spans="1:3" s="566" customFormat="1"/>
    <row r="37965" spans="1:3" s="566" customFormat="1"/>
    <row r="37966" spans="1:3" s="566" customFormat="1"/>
    <row r="37967" spans="1:3" s="566" customFormat="1"/>
    <row r="37968" spans="1:3" s="566" customFormat="1"/>
    <row r="37969" spans="1:3" s="566" customFormat="1"/>
    <row r="37970" spans="1:3" s="566" customFormat="1"/>
    <row r="37971" spans="1:3" s="566" customFormat="1"/>
    <row r="37972" spans="1:3" s="566" customFormat="1"/>
    <row r="37973" spans="1:3" s="566" customFormat="1"/>
    <row r="37974" spans="1:3" s="566" customFormat="1"/>
    <row r="37975" spans="1:3" s="566" customFormat="1"/>
    <row r="37976" spans="1:3" s="566" customFormat="1"/>
    <row r="37977" spans="1:3" s="566" customFormat="1"/>
    <row r="37978" spans="1:3" s="566" customFormat="1"/>
    <row r="37979" spans="1:3" s="566" customFormat="1"/>
    <row r="37980" spans="1:3" s="566" customFormat="1"/>
    <row r="37981" spans="1:3" s="566" customFormat="1"/>
    <row r="37982" spans="1:3" s="566" customFormat="1"/>
    <row r="37983" spans="1:3" s="566" customFormat="1"/>
    <row r="37984" spans="1:3" s="566" customFormat="1"/>
    <row r="37985" spans="1:3" s="566" customFormat="1"/>
    <row r="37986" spans="1:3" s="566" customFormat="1"/>
    <row r="37987" spans="1:3" s="566" customFormat="1"/>
    <row r="37988" spans="1:3" s="566" customFormat="1"/>
    <row r="37989" spans="1:3" s="566" customFormat="1"/>
    <row r="37990" spans="1:3" s="566" customFormat="1"/>
    <row r="37991" spans="1:3" s="566" customFormat="1"/>
    <row r="37992" spans="1:3" s="566" customFormat="1"/>
    <row r="37993" spans="1:3" s="566" customFormat="1"/>
    <row r="37994" spans="1:3" s="566" customFormat="1"/>
    <row r="37995" spans="1:3" s="566" customFormat="1"/>
    <row r="37996" spans="1:3" s="566" customFormat="1"/>
    <row r="37997" spans="1:3" s="566" customFormat="1"/>
    <row r="37998" spans="1:3" s="566" customFormat="1"/>
    <row r="37999" spans="1:3" s="566" customFormat="1"/>
    <row r="38000" spans="1:3" s="566" customFormat="1"/>
    <row r="38001" spans="1:3" s="566" customFormat="1"/>
    <row r="38002" spans="1:3" s="566" customFormat="1"/>
    <row r="38003" spans="1:3" s="566" customFormat="1"/>
    <row r="38004" spans="1:3" s="566" customFormat="1"/>
    <row r="38005" spans="1:3" s="566" customFormat="1"/>
    <row r="38006" spans="1:3" s="566" customFormat="1"/>
    <row r="38007" spans="1:3" s="566" customFormat="1"/>
    <row r="38008" spans="1:3" s="566" customFormat="1"/>
    <row r="38009" spans="1:3" s="566" customFormat="1"/>
    <row r="38010" spans="1:3" s="566" customFormat="1"/>
    <row r="38011" spans="1:3" s="566" customFormat="1"/>
    <row r="38012" spans="1:3" s="566" customFormat="1"/>
    <row r="38013" spans="1:3" s="566" customFormat="1"/>
    <row r="38014" spans="1:3" s="566" customFormat="1"/>
    <row r="38015" spans="1:3" s="566" customFormat="1"/>
    <row r="38016" spans="1:3" s="566" customFormat="1"/>
    <row r="38017" spans="1:3" s="566" customFormat="1"/>
    <row r="38018" spans="1:3" s="566" customFormat="1"/>
    <row r="38019" spans="1:3" s="566" customFormat="1"/>
    <row r="38020" spans="1:3" s="566" customFormat="1"/>
    <row r="38021" spans="1:3" s="566" customFormat="1"/>
    <row r="38022" spans="1:3" s="566" customFormat="1"/>
    <row r="38023" spans="1:3" s="566" customFormat="1"/>
    <row r="38024" spans="1:3" s="566" customFormat="1"/>
    <row r="38025" spans="1:3" s="566" customFormat="1"/>
    <row r="38026" spans="1:3" s="566" customFormat="1"/>
    <row r="38027" spans="1:3" s="566" customFormat="1"/>
    <row r="38028" spans="1:3" s="566" customFormat="1"/>
    <row r="38029" spans="1:3" s="566" customFormat="1"/>
    <row r="38030" spans="1:3" s="566" customFormat="1"/>
    <row r="38031" spans="1:3" s="566" customFormat="1"/>
    <row r="38032" spans="1:3" s="566" customFormat="1"/>
    <row r="38033" spans="1:3" s="566" customFormat="1"/>
    <row r="38034" spans="1:3" s="566" customFormat="1"/>
    <row r="38035" spans="1:3" s="566" customFormat="1"/>
    <row r="38036" spans="1:3" s="566" customFormat="1"/>
    <row r="38037" spans="1:3" s="566" customFormat="1"/>
    <row r="38038" spans="1:3" s="566" customFormat="1"/>
    <row r="38039" spans="1:3" s="566" customFormat="1"/>
    <row r="38040" spans="1:3" s="566" customFormat="1"/>
    <row r="38041" spans="1:3" s="566" customFormat="1"/>
    <row r="38042" spans="1:3" s="566" customFormat="1"/>
    <row r="38043" spans="1:3" s="566" customFormat="1"/>
    <row r="38044" spans="1:3" s="566" customFormat="1"/>
    <row r="38045" spans="1:3" s="566" customFormat="1"/>
    <row r="38046" spans="1:3" s="566" customFormat="1"/>
    <row r="38047" spans="1:3" s="566" customFormat="1"/>
    <row r="38048" spans="1:3" s="566" customFormat="1"/>
    <row r="38049" spans="1:3" s="566" customFormat="1"/>
    <row r="38050" spans="1:3" s="566" customFormat="1"/>
    <row r="38051" spans="1:3" s="566" customFormat="1"/>
    <row r="38052" spans="1:3" s="566" customFormat="1"/>
    <row r="38053" spans="1:3" s="566" customFormat="1"/>
    <row r="38054" spans="1:3" s="566" customFormat="1"/>
    <row r="38055" spans="1:3" s="566" customFormat="1"/>
    <row r="38056" spans="1:3" s="566" customFormat="1"/>
    <row r="38057" spans="1:3" s="566" customFormat="1"/>
    <row r="38058" spans="1:3" s="566" customFormat="1"/>
    <row r="38059" spans="1:3" s="566" customFormat="1"/>
    <row r="38060" spans="1:3" s="566" customFormat="1"/>
    <row r="38061" spans="1:3" s="566" customFormat="1"/>
    <row r="38062" spans="1:3" s="566" customFormat="1"/>
    <row r="38063" spans="1:3" s="566" customFormat="1"/>
    <row r="38064" spans="1:3" s="566" customFormat="1"/>
    <row r="38065" spans="1:3" s="566" customFormat="1"/>
    <row r="38066" spans="1:3" s="566" customFormat="1"/>
    <row r="38067" spans="1:3" s="566" customFormat="1"/>
    <row r="38068" spans="1:3" s="566" customFormat="1"/>
    <row r="38069" spans="1:3" s="566" customFormat="1"/>
    <row r="38070" spans="1:3" s="566" customFormat="1"/>
    <row r="38071" spans="1:3" s="566" customFormat="1"/>
    <row r="38072" spans="1:3" s="566" customFormat="1"/>
    <row r="38073" spans="1:3" s="566" customFormat="1"/>
    <row r="38074" spans="1:3" s="566" customFormat="1"/>
    <row r="38075" spans="1:3" s="566" customFormat="1"/>
    <row r="38076" spans="1:3" s="566" customFormat="1"/>
    <row r="38077" spans="1:3" s="566" customFormat="1"/>
    <row r="38078" spans="1:3" s="566" customFormat="1"/>
    <row r="38079" spans="1:3" s="566" customFormat="1"/>
    <row r="38080" spans="1:3" s="566" customFormat="1"/>
    <row r="38081" spans="1:3" s="566" customFormat="1"/>
    <row r="38082" spans="1:3" s="566" customFormat="1"/>
    <row r="38083" spans="1:3" s="566" customFormat="1"/>
    <row r="38084" spans="1:3" s="566" customFormat="1"/>
    <row r="38085" spans="1:3" s="566" customFormat="1"/>
    <row r="38086" spans="1:3" s="566" customFormat="1"/>
    <row r="38087" spans="1:3" s="566" customFormat="1"/>
    <row r="38088" spans="1:3" s="566" customFormat="1"/>
    <row r="38089" spans="1:3" s="566" customFormat="1"/>
    <row r="38090" spans="1:3" s="566" customFormat="1"/>
    <row r="38091" spans="1:3" s="566" customFormat="1"/>
    <row r="38092" spans="1:3" s="566" customFormat="1"/>
    <row r="38093" spans="1:3" s="566" customFormat="1"/>
    <row r="38094" spans="1:3" s="566" customFormat="1"/>
    <row r="38095" spans="1:3" s="566" customFormat="1"/>
    <row r="38096" spans="1:3" s="566" customFormat="1"/>
    <row r="38097" spans="1:3" s="566" customFormat="1"/>
    <row r="38098" spans="1:3" s="566" customFormat="1"/>
    <row r="38099" spans="1:3" s="566" customFormat="1"/>
    <row r="38100" spans="1:3" s="566" customFormat="1"/>
    <row r="38101" spans="1:3" s="566" customFormat="1"/>
    <row r="38102" spans="1:3" s="566" customFormat="1"/>
    <row r="38103" spans="1:3" s="566" customFormat="1"/>
    <row r="38104" spans="1:3" s="566" customFormat="1"/>
    <row r="38105" spans="1:3" s="566" customFormat="1"/>
    <row r="38106" spans="1:3" s="566" customFormat="1"/>
    <row r="38107" spans="1:3" s="566" customFormat="1"/>
    <row r="38108" spans="1:3" s="566" customFormat="1"/>
    <row r="38109" spans="1:3" s="566" customFormat="1"/>
    <row r="38110" spans="1:3" s="566" customFormat="1"/>
    <row r="38111" spans="1:3" s="566" customFormat="1"/>
    <row r="38112" spans="1:3" s="566" customFormat="1"/>
    <row r="38113" spans="1:3" s="566" customFormat="1"/>
    <row r="38114" spans="1:3" s="566" customFormat="1"/>
    <row r="38115" spans="1:3" s="566" customFormat="1"/>
    <row r="38116" spans="1:3" s="566" customFormat="1"/>
    <row r="38117" spans="1:3" s="566" customFormat="1"/>
    <row r="38118" spans="1:3" s="566" customFormat="1"/>
    <row r="38119" spans="1:3" s="566" customFormat="1"/>
    <row r="38120" spans="1:3" s="566" customFormat="1"/>
    <row r="38121" spans="1:3" s="566" customFormat="1"/>
    <row r="38122" spans="1:3" s="566" customFormat="1"/>
    <row r="38123" spans="1:3" s="566" customFormat="1"/>
    <row r="38124" spans="1:3" s="566" customFormat="1"/>
    <row r="38125" spans="1:3" s="566" customFormat="1"/>
    <row r="38126" spans="1:3" s="566" customFormat="1"/>
    <row r="38127" spans="1:3" s="566" customFormat="1"/>
    <row r="38128" spans="1:3" s="566" customFormat="1"/>
    <row r="38129" spans="1:3" s="566" customFormat="1"/>
    <row r="38130" spans="1:3" s="566" customFormat="1"/>
    <row r="38131" spans="1:3" s="566" customFormat="1"/>
    <row r="38132" spans="1:3" s="566" customFormat="1"/>
    <row r="38133" spans="1:3" s="566" customFormat="1"/>
    <row r="38134" spans="1:3" s="566" customFormat="1"/>
    <row r="38135" spans="1:3" s="566" customFormat="1"/>
    <row r="38136" spans="1:3" s="566" customFormat="1"/>
    <row r="38137" spans="1:3" s="566" customFormat="1"/>
    <row r="38138" spans="1:3" s="566" customFormat="1"/>
    <row r="38139" spans="1:3" s="566" customFormat="1"/>
    <row r="38140" spans="1:3" s="566" customFormat="1"/>
    <row r="38141" spans="1:3" s="566" customFormat="1"/>
    <row r="38142" spans="1:3" s="566" customFormat="1"/>
    <row r="38143" spans="1:3" s="566" customFormat="1"/>
    <row r="38144" spans="1:3" s="566" customFormat="1"/>
    <row r="38145" spans="1:3" s="566" customFormat="1"/>
    <row r="38146" spans="1:3" s="566" customFormat="1"/>
    <row r="38147" spans="1:3" s="566" customFormat="1"/>
    <row r="38148" spans="1:3" s="566" customFormat="1"/>
    <row r="38149" spans="1:3" s="566" customFormat="1"/>
    <row r="38150" spans="1:3" s="566" customFormat="1"/>
    <row r="38151" spans="1:3" s="566" customFormat="1"/>
    <row r="38152" spans="1:3" s="566" customFormat="1"/>
    <row r="38153" spans="1:3" s="566" customFormat="1"/>
    <row r="38154" spans="1:3" s="566" customFormat="1"/>
    <row r="38155" spans="1:3" s="566" customFormat="1"/>
    <row r="38156" spans="1:3" s="566" customFormat="1"/>
    <row r="38157" spans="1:3" s="566" customFormat="1"/>
    <row r="38158" spans="1:3" s="566" customFormat="1"/>
    <row r="38159" spans="1:3" s="566" customFormat="1"/>
    <row r="38160" spans="1:3" s="566" customFormat="1"/>
    <row r="38161" spans="1:3" s="566" customFormat="1"/>
    <row r="38162" spans="1:3" s="566" customFormat="1"/>
    <row r="38163" spans="1:3" s="566" customFormat="1"/>
    <row r="38164" spans="1:3" s="566" customFormat="1"/>
    <row r="38165" spans="1:3" s="566" customFormat="1"/>
    <row r="38166" spans="1:3" s="566" customFormat="1"/>
    <row r="38167" spans="1:3" s="566" customFormat="1"/>
    <row r="38168" spans="1:3" s="566" customFormat="1"/>
    <row r="38169" spans="1:3" s="566" customFormat="1"/>
    <row r="38170" spans="1:3" s="566" customFormat="1"/>
    <row r="38171" spans="1:3" s="566" customFormat="1"/>
    <row r="38172" spans="1:3" s="566" customFormat="1"/>
    <row r="38173" spans="1:3" s="566" customFormat="1"/>
    <row r="38174" spans="1:3" s="566" customFormat="1"/>
    <row r="38175" spans="1:3" s="566" customFormat="1"/>
    <row r="38176" spans="1:3" s="566" customFormat="1"/>
    <row r="38177" spans="1:3" s="566" customFormat="1"/>
    <row r="38178" spans="1:3" s="566" customFormat="1"/>
    <row r="38179" spans="1:3" s="566" customFormat="1"/>
    <row r="38180" spans="1:3" s="566" customFormat="1"/>
    <row r="38181" spans="1:3" s="566" customFormat="1"/>
    <row r="38182" spans="1:3" s="566" customFormat="1"/>
    <row r="38183" spans="1:3" s="566" customFormat="1"/>
    <row r="38184" spans="1:3" s="566" customFormat="1"/>
    <row r="38185" spans="1:3" s="566" customFormat="1"/>
    <row r="38186" spans="1:3" s="566" customFormat="1"/>
    <row r="38187" spans="1:3" s="566" customFormat="1"/>
    <row r="38188" spans="1:3" s="566" customFormat="1"/>
    <row r="38189" spans="1:3" s="566" customFormat="1"/>
    <row r="38190" spans="1:3" s="566" customFormat="1"/>
    <row r="38191" spans="1:3" s="566" customFormat="1"/>
    <row r="38192" spans="1:3" s="566" customFormat="1"/>
    <row r="38193" spans="1:3" s="566" customFormat="1"/>
    <row r="38194" spans="1:3" s="566" customFormat="1"/>
    <row r="38195" spans="1:3" s="566" customFormat="1"/>
    <row r="38196" spans="1:3" s="566" customFormat="1"/>
    <row r="38197" spans="1:3" s="566" customFormat="1"/>
    <row r="38198" spans="1:3" s="566" customFormat="1"/>
    <row r="38199" spans="1:3" s="566" customFormat="1"/>
    <row r="38200" spans="1:3" s="566" customFormat="1"/>
    <row r="38201" spans="1:3" s="566" customFormat="1"/>
    <row r="38202" spans="1:3" s="566" customFormat="1"/>
    <row r="38203" spans="1:3" s="566" customFormat="1"/>
    <row r="38204" spans="1:3" s="566" customFormat="1"/>
    <row r="38205" spans="1:3" s="566" customFormat="1"/>
    <row r="38206" spans="1:3" s="566" customFormat="1"/>
    <row r="38207" spans="1:3" s="566" customFormat="1"/>
    <row r="38208" spans="1:3" s="566" customFormat="1"/>
    <row r="38209" spans="1:3" s="566" customFormat="1"/>
    <row r="38210" spans="1:3" s="566" customFormat="1"/>
    <row r="38211" spans="1:3" s="566" customFormat="1"/>
    <row r="38212" spans="1:3" s="566" customFormat="1"/>
    <row r="38213" spans="1:3" s="566" customFormat="1"/>
    <row r="38214" spans="1:3" s="566" customFormat="1"/>
    <row r="38215" spans="1:3" s="566" customFormat="1"/>
    <row r="38216" spans="1:3" s="566" customFormat="1"/>
    <row r="38217" spans="1:3" s="566" customFormat="1"/>
    <row r="38218" spans="1:3" s="566" customFormat="1"/>
    <row r="38219" spans="1:3" s="566" customFormat="1"/>
    <row r="38220" spans="1:3" s="566" customFormat="1"/>
    <row r="38221" spans="1:3" s="566" customFormat="1"/>
    <row r="38222" spans="1:3" s="566" customFormat="1"/>
    <row r="38223" spans="1:3" s="566" customFormat="1"/>
    <row r="38224" spans="1:3" s="566" customFormat="1"/>
    <row r="38225" spans="1:3" s="566" customFormat="1"/>
    <row r="38226" spans="1:3" s="566" customFormat="1"/>
    <row r="38227" spans="1:3" s="566" customFormat="1"/>
    <row r="38228" spans="1:3" s="566" customFormat="1"/>
    <row r="38229" spans="1:3" s="566" customFormat="1"/>
    <row r="38230" spans="1:3" s="566" customFormat="1"/>
    <row r="38231" spans="1:3" s="566" customFormat="1"/>
    <row r="38232" spans="1:3" s="566" customFormat="1"/>
    <row r="38233" spans="1:3" s="566" customFormat="1"/>
    <row r="38234" spans="1:3" s="566" customFormat="1"/>
    <row r="38235" spans="1:3" s="566" customFormat="1"/>
    <row r="38236" spans="1:3" s="566" customFormat="1"/>
    <row r="38237" spans="1:3" s="566" customFormat="1"/>
    <row r="38238" spans="1:3" s="566" customFormat="1"/>
    <row r="38239" spans="1:3" s="566" customFormat="1"/>
    <row r="38240" spans="1:3" s="566" customFormat="1"/>
    <row r="38241" spans="1:3" s="566" customFormat="1"/>
    <row r="38242" spans="1:3" s="566" customFormat="1"/>
    <row r="38243" spans="1:3" s="566" customFormat="1"/>
    <row r="38244" spans="1:3" s="566" customFormat="1"/>
    <row r="38245" spans="1:3" s="566" customFormat="1"/>
    <row r="38246" spans="1:3" s="566" customFormat="1"/>
    <row r="38247" spans="1:3" s="566" customFormat="1"/>
    <row r="38248" spans="1:3" s="566" customFormat="1"/>
    <row r="38249" spans="1:3" s="566" customFormat="1"/>
    <row r="38250" spans="1:3" s="566" customFormat="1"/>
    <row r="38251" spans="1:3" s="566" customFormat="1"/>
    <row r="38252" spans="1:3" s="566" customFormat="1"/>
    <row r="38253" spans="1:3" s="566" customFormat="1"/>
    <row r="38254" spans="1:3" s="566" customFormat="1"/>
    <row r="38255" spans="1:3" s="566" customFormat="1"/>
    <row r="38256" spans="1:3" s="566" customFormat="1"/>
    <row r="38257" spans="1:3" s="566" customFormat="1"/>
    <row r="38258" spans="1:3" s="566" customFormat="1"/>
    <row r="38259" spans="1:3" s="566" customFormat="1"/>
    <row r="38260" spans="1:3" s="566" customFormat="1"/>
    <row r="38261" spans="1:3" s="566" customFormat="1"/>
    <row r="38262" spans="1:3" s="566" customFormat="1"/>
    <row r="38263" spans="1:3" s="566" customFormat="1"/>
    <row r="38264" spans="1:3" s="566" customFormat="1"/>
    <row r="38265" spans="1:3" s="566" customFormat="1"/>
    <row r="38266" spans="1:3" s="566" customFormat="1"/>
    <row r="38267" spans="1:3" s="566" customFormat="1"/>
    <row r="38268" spans="1:3" s="566" customFormat="1"/>
    <row r="38269" spans="1:3" s="566" customFormat="1"/>
    <row r="38270" spans="1:3" s="566" customFormat="1"/>
    <row r="38271" spans="1:3" s="566" customFormat="1"/>
    <row r="38272" spans="1:3" s="566" customFormat="1"/>
    <row r="38273" spans="1:3" s="566" customFormat="1"/>
    <row r="38274" spans="1:3" s="566" customFormat="1"/>
    <row r="38275" spans="1:3" s="566" customFormat="1"/>
    <row r="38276" spans="1:3" s="566" customFormat="1"/>
    <row r="38277" spans="1:3" s="566" customFormat="1"/>
    <row r="38278" spans="1:3" s="566" customFormat="1"/>
    <row r="38279" spans="1:3" s="566" customFormat="1"/>
    <row r="38280" spans="1:3" s="566" customFormat="1"/>
    <row r="38281" spans="1:3" s="566" customFormat="1"/>
    <row r="38282" spans="1:3" s="566" customFormat="1"/>
    <row r="38283" spans="1:3" s="566" customFormat="1"/>
    <row r="38284" spans="1:3" s="566" customFormat="1"/>
    <row r="38285" spans="1:3" s="566" customFormat="1"/>
    <row r="38286" spans="1:3" s="566" customFormat="1"/>
    <row r="38287" spans="1:3" s="566" customFormat="1"/>
    <row r="38288" spans="1:3" s="566" customFormat="1"/>
    <row r="38289" spans="1:3" s="566" customFormat="1"/>
    <row r="38290" spans="1:3" s="566" customFormat="1"/>
    <row r="38291" spans="1:3" s="566" customFormat="1"/>
    <row r="38292" spans="1:3" s="566" customFormat="1"/>
    <row r="38293" spans="1:3" s="566" customFormat="1"/>
    <row r="38294" spans="1:3" s="566" customFormat="1"/>
    <row r="38295" spans="1:3" s="566" customFormat="1"/>
    <row r="38296" spans="1:3" s="566" customFormat="1"/>
    <row r="38297" spans="1:3" s="566" customFormat="1"/>
    <row r="38298" spans="1:3" s="566" customFormat="1"/>
    <row r="38299" spans="1:3" s="566" customFormat="1"/>
    <row r="38300" spans="1:3" s="566" customFormat="1"/>
    <row r="38301" spans="1:3" s="566" customFormat="1"/>
    <row r="38302" spans="1:3" s="566" customFormat="1"/>
    <row r="38303" spans="1:3" s="566" customFormat="1"/>
    <row r="38304" spans="1:3" s="566" customFormat="1"/>
    <row r="38305" spans="1:3" s="566" customFormat="1"/>
    <row r="38306" spans="1:3" s="566" customFormat="1"/>
    <row r="38307" spans="1:3" s="566" customFormat="1"/>
    <row r="38308" spans="1:3" s="566" customFormat="1"/>
    <row r="38309" spans="1:3" s="566" customFormat="1"/>
    <row r="38310" spans="1:3" s="566" customFormat="1"/>
    <row r="38311" spans="1:3" s="566" customFormat="1"/>
    <row r="38312" spans="1:3" s="566" customFormat="1"/>
    <row r="38313" spans="1:3" s="566" customFormat="1"/>
    <row r="38314" spans="1:3" s="566" customFormat="1"/>
    <row r="38315" spans="1:3" s="566" customFormat="1"/>
    <row r="38316" spans="1:3" s="566" customFormat="1"/>
    <row r="38317" spans="1:3" s="566" customFormat="1"/>
    <row r="38318" spans="1:3" s="566" customFormat="1"/>
    <row r="38319" spans="1:3" s="566" customFormat="1"/>
    <row r="38320" spans="1:3" s="566" customFormat="1"/>
    <row r="38321" spans="1:3" s="566" customFormat="1"/>
    <row r="38322" spans="1:3" s="566" customFormat="1"/>
    <row r="38323" spans="1:3" s="566" customFormat="1"/>
    <row r="38324" spans="1:3" s="566" customFormat="1"/>
    <row r="38325" spans="1:3" s="566" customFormat="1"/>
    <row r="38326" spans="1:3" s="566" customFormat="1"/>
    <row r="38327" spans="1:3" s="566" customFormat="1"/>
    <row r="38328" spans="1:3" s="566" customFormat="1"/>
    <row r="38329" spans="1:3" s="566" customFormat="1"/>
    <row r="38330" spans="1:3" s="566" customFormat="1"/>
    <row r="38331" spans="1:3" s="566" customFormat="1"/>
    <row r="38332" spans="1:3" s="566" customFormat="1"/>
    <row r="38333" spans="1:3" s="566" customFormat="1"/>
    <row r="38334" spans="1:3" s="566" customFormat="1"/>
    <row r="38335" spans="1:3" s="566" customFormat="1"/>
    <row r="38336" spans="1:3" s="566" customFormat="1"/>
    <row r="38337" spans="1:3" s="566" customFormat="1"/>
    <row r="38338" spans="1:3" s="566" customFormat="1"/>
    <row r="38339" spans="1:3" s="566" customFormat="1"/>
    <row r="38340" spans="1:3" s="566" customFormat="1"/>
    <row r="38341" spans="1:3" s="566" customFormat="1"/>
    <row r="38342" spans="1:3" s="566" customFormat="1"/>
    <row r="38343" spans="1:3" s="566" customFormat="1"/>
    <row r="38344" spans="1:3" s="566" customFormat="1"/>
    <row r="38345" spans="1:3" s="566" customFormat="1"/>
    <row r="38346" spans="1:3" s="566" customFormat="1"/>
    <row r="38347" spans="1:3" s="566" customFormat="1"/>
    <row r="38348" spans="1:3" s="566" customFormat="1"/>
    <row r="38349" spans="1:3" s="566" customFormat="1"/>
    <row r="38350" spans="1:3" s="566" customFormat="1"/>
    <row r="38351" spans="1:3" s="566" customFormat="1"/>
    <row r="38352" spans="1:3" s="566" customFormat="1"/>
    <row r="38353" spans="1:3" s="566" customFormat="1"/>
    <row r="38354" spans="1:3" s="566" customFormat="1"/>
    <row r="38355" spans="1:3" s="566" customFormat="1"/>
    <row r="38356" spans="1:3" s="566" customFormat="1"/>
    <row r="38357" spans="1:3" s="566" customFormat="1"/>
    <row r="38358" spans="1:3" s="566" customFormat="1"/>
    <row r="38359" spans="1:3" s="566" customFormat="1"/>
    <row r="38360" spans="1:3" s="566" customFormat="1"/>
    <row r="38361" spans="1:3" s="566" customFormat="1"/>
    <row r="38362" spans="1:3" s="566" customFormat="1"/>
    <row r="38363" spans="1:3" s="566" customFormat="1"/>
    <row r="38364" spans="1:3" s="566" customFormat="1"/>
    <row r="38365" spans="1:3" s="566" customFormat="1"/>
    <row r="38366" spans="1:3" s="566" customFormat="1"/>
    <row r="38367" spans="1:3" s="566" customFormat="1"/>
    <row r="38368" spans="1:3" s="566" customFormat="1"/>
    <row r="38369" spans="1:3" s="566" customFormat="1"/>
    <row r="38370" spans="1:3" s="566" customFormat="1"/>
    <row r="38371" spans="1:3" s="566" customFormat="1"/>
    <row r="38372" spans="1:3" s="566" customFormat="1"/>
    <row r="38373" spans="1:3" s="566" customFormat="1"/>
    <row r="38374" spans="1:3" s="566" customFormat="1"/>
    <row r="38375" spans="1:3" s="566" customFormat="1"/>
    <row r="38376" spans="1:3" s="566" customFormat="1"/>
    <row r="38377" spans="1:3" s="566" customFormat="1"/>
    <row r="38378" spans="1:3" s="566" customFormat="1"/>
    <row r="38379" spans="1:3" s="566" customFormat="1"/>
    <row r="38380" spans="1:3" s="566" customFormat="1"/>
    <row r="38381" spans="1:3" s="566" customFormat="1"/>
    <row r="38382" spans="1:3" s="566" customFormat="1"/>
    <row r="38383" spans="1:3" s="566" customFormat="1"/>
    <row r="38384" spans="1:3" s="566" customFormat="1"/>
    <row r="38385" spans="1:3" s="566" customFormat="1"/>
    <row r="38386" spans="1:3" s="566" customFormat="1"/>
    <row r="38387" spans="1:3" s="566" customFormat="1"/>
    <row r="38388" spans="1:3" s="566" customFormat="1"/>
    <row r="38389" spans="1:3" s="566" customFormat="1"/>
    <row r="38390" spans="1:3" s="566" customFormat="1"/>
    <row r="38391" spans="1:3" s="566" customFormat="1"/>
    <row r="38392" spans="1:3" s="566" customFormat="1"/>
    <row r="38393" spans="1:3" s="566" customFormat="1"/>
    <row r="38394" spans="1:3" s="566" customFormat="1"/>
    <row r="38395" spans="1:3" s="566" customFormat="1"/>
    <row r="38396" spans="1:3" s="566" customFormat="1"/>
    <row r="38397" spans="1:3" s="566" customFormat="1"/>
    <row r="38398" spans="1:3" s="566" customFormat="1"/>
    <row r="38399" spans="1:3" s="566" customFormat="1"/>
    <row r="38400" spans="1:3" s="566" customFormat="1"/>
    <row r="38401" spans="1:3" s="566" customFormat="1"/>
    <row r="38402" spans="1:3" s="566" customFormat="1"/>
    <row r="38403" spans="1:3" s="566" customFormat="1"/>
    <row r="38404" spans="1:3" s="566" customFormat="1"/>
    <row r="38405" spans="1:3" s="566" customFormat="1"/>
    <row r="38406" spans="1:3" s="566" customFormat="1"/>
    <row r="38407" spans="1:3" s="566" customFormat="1"/>
    <row r="38408" spans="1:3" s="566" customFormat="1"/>
    <row r="38409" spans="1:3" s="566" customFormat="1"/>
    <row r="38410" spans="1:3" s="566" customFormat="1"/>
    <row r="38411" spans="1:3" s="566" customFormat="1"/>
    <row r="38412" spans="1:3" s="566" customFormat="1"/>
    <row r="38413" spans="1:3" s="566" customFormat="1"/>
    <row r="38414" spans="1:3" s="566" customFormat="1"/>
    <row r="38415" spans="1:3" s="566" customFormat="1"/>
    <row r="38416" spans="1:3" s="566" customFormat="1"/>
    <row r="38417" spans="1:3" s="566" customFormat="1"/>
    <row r="38418" spans="1:3" s="566" customFormat="1"/>
    <row r="38419" spans="1:3" s="566" customFormat="1"/>
    <row r="38420" spans="1:3" s="566" customFormat="1"/>
    <row r="38421" spans="1:3" s="566" customFormat="1"/>
    <row r="38422" spans="1:3" s="566" customFormat="1"/>
    <row r="38423" spans="1:3" s="566" customFormat="1"/>
    <row r="38424" spans="1:3" s="566" customFormat="1"/>
    <row r="38425" spans="1:3" s="566" customFormat="1"/>
    <row r="38426" spans="1:3" s="566" customFormat="1"/>
    <row r="38427" spans="1:3" s="566" customFormat="1"/>
    <row r="38428" spans="1:3" s="566" customFormat="1"/>
    <row r="38429" spans="1:3" s="566" customFormat="1"/>
    <row r="38430" spans="1:3" s="566" customFormat="1"/>
    <row r="38431" spans="1:3" s="566" customFormat="1"/>
    <row r="38432" spans="1:3" s="566" customFormat="1"/>
    <row r="38433" spans="1:3" s="566" customFormat="1"/>
    <row r="38434" spans="1:3" s="566" customFormat="1"/>
    <row r="38435" spans="1:3" s="566" customFormat="1"/>
    <row r="38436" spans="1:3" s="566" customFormat="1"/>
    <row r="38437" spans="1:3" s="566" customFormat="1"/>
    <row r="38438" spans="1:3" s="566" customFormat="1"/>
    <row r="38439" spans="1:3" s="566" customFormat="1"/>
    <row r="38440" spans="1:3" s="566" customFormat="1"/>
    <row r="38441" spans="1:3" s="566" customFormat="1"/>
    <row r="38442" spans="1:3" s="566" customFormat="1"/>
    <row r="38443" spans="1:3" s="566" customFormat="1"/>
    <row r="38444" spans="1:3" s="566" customFormat="1"/>
    <row r="38445" spans="1:3" s="566" customFormat="1"/>
    <row r="38446" spans="1:3" s="566" customFormat="1"/>
    <row r="38447" spans="1:3" s="566" customFormat="1"/>
    <row r="38448" spans="1:3" s="566" customFormat="1"/>
    <row r="38449" spans="1:3" s="566" customFormat="1"/>
    <row r="38450" spans="1:3" s="566" customFormat="1"/>
    <row r="38451" spans="1:3" s="566" customFormat="1"/>
    <row r="38452" spans="1:3" s="566" customFormat="1"/>
    <row r="38453" spans="1:3" s="566" customFormat="1"/>
    <row r="38454" spans="1:3" s="566" customFormat="1"/>
    <row r="38455" spans="1:3" s="566" customFormat="1"/>
    <row r="38456" spans="1:3" s="566" customFormat="1"/>
    <row r="38457" spans="1:3" s="566" customFormat="1"/>
    <row r="38458" spans="1:3" s="566" customFormat="1"/>
    <row r="38459" spans="1:3" s="566" customFormat="1"/>
    <row r="38460" spans="1:3" s="566" customFormat="1"/>
    <row r="38461" spans="1:3" s="566" customFormat="1"/>
    <row r="38462" spans="1:3" s="566" customFormat="1"/>
    <row r="38463" spans="1:3" s="566" customFormat="1"/>
    <row r="38464" spans="1:3" s="566" customFormat="1"/>
    <row r="38465" spans="1:3" s="566" customFormat="1"/>
    <row r="38466" spans="1:3" s="566" customFormat="1"/>
    <row r="38467" spans="1:3" s="566" customFormat="1"/>
    <row r="38468" spans="1:3" s="566" customFormat="1"/>
    <row r="38469" spans="1:3" s="566" customFormat="1"/>
    <row r="38470" spans="1:3" s="566" customFormat="1"/>
    <row r="38471" spans="1:3" s="566" customFormat="1"/>
    <row r="38472" spans="1:3" s="566" customFormat="1"/>
    <row r="38473" spans="1:3" s="566" customFormat="1"/>
    <row r="38474" spans="1:3" s="566" customFormat="1"/>
    <row r="38475" spans="1:3" s="566" customFormat="1"/>
    <row r="38476" spans="1:3" s="566" customFormat="1"/>
    <row r="38477" spans="1:3" s="566" customFormat="1"/>
    <row r="38478" spans="1:3" s="566" customFormat="1"/>
    <row r="38479" spans="1:3" s="566" customFormat="1"/>
    <row r="38480" spans="1:3" s="566" customFormat="1"/>
    <row r="38481" spans="1:3" s="566" customFormat="1"/>
    <row r="38482" spans="1:3" s="566" customFormat="1"/>
    <row r="38483" spans="1:3" s="566" customFormat="1"/>
    <row r="38484" spans="1:3" s="566" customFormat="1"/>
    <row r="38485" spans="1:3" s="566" customFormat="1"/>
    <row r="38486" spans="1:3" s="566" customFormat="1"/>
    <row r="38487" spans="1:3" s="566" customFormat="1"/>
    <row r="38488" spans="1:3" s="566" customFormat="1"/>
    <row r="38489" spans="1:3" s="566" customFormat="1"/>
    <row r="38490" spans="1:3" s="566" customFormat="1"/>
    <row r="38491" spans="1:3" s="566" customFormat="1"/>
    <row r="38492" spans="1:3" s="566" customFormat="1"/>
    <row r="38493" spans="1:3" s="566" customFormat="1"/>
    <row r="38494" spans="1:3" s="566" customFormat="1"/>
    <row r="38495" spans="1:3" s="566" customFormat="1"/>
    <row r="38496" spans="1:3" s="566" customFormat="1"/>
    <row r="38497" spans="1:3" s="566" customFormat="1"/>
    <row r="38498" spans="1:3" s="566" customFormat="1"/>
    <row r="38499" spans="1:3" s="566" customFormat="1"/>
    <row r="38500" spans="1:3" s="566" customFormat="1"/>
    <row r="38501" spans="1:3" s="566" customFormat="1"/>
    <row r="38502" spans="1:3" s="566" customFormat="1"/>
    <row r="38503" spans="1:3" s="566" customFormat="1"/>
    <row r="38504" spans="1:3" s="566" customFormat="1"/>
    <row r="38505" spans="1:3" s="566" customFormat="1"/>
    <row r="38506" spans="1:3" s="566" customFormat="1"/>
    <row r="38507" spans="1:3" s="566" customFormat="1"/>
    <row r="38508" spans="1:3" s="566" customFormat="1"/>
    <row r="38509" spans="1:3" s="566" customFormat="1"/>
    <row r="38510" spans="1:3" s="566" customFormat="1"/>
    <row r="38511" spans="1:3" s="566" customFormat="1"/>
    <row r="38512" spans="1:3" s="566" customFormat="1"/>
    <row r="38513" spans="1:3" s="566" customFormat="1"/>
    <row r="38514" spans="1:3" s="566" customFormat="1"/>
    <row r="38515" spans="1:3" s="566" customFormat="1"/>
    <row r="38516" spans="1:3" s="566" customFormat="1"/>
    <row r="38517" spans="1:3" s="566" customFormat="1"/>
    <row r="38518" spans="1:3" s="566" customFormat="1"/>
    <row r="38519" spans="1:3" s="566" customFormat="1"/>
    <row r="38520" spans="1:3" s="566" customFormat="1"/>
    <row r="38521" spans="1:3" s="566" customFormat="1"/>
    <row r="38522" spans="1:3" s="566" customFormat="1"/>
    <row r="38523" spans="1:3" s="566" customFormat="1"/>
    <row r="38524" spans="1:3" s="566" customFormat="1"/>
    <row r="38525" spans="1:3" s="566" customFormat="1"/>
    <row r="38526" spans="1:3" s="566" customFormat="1"/>
    <row r="38527" spans="1:3" s="566" customFormat="1"/>
    <row r="38528" spans="1:3" s="566" customFormat="1"/>
    <row r="38529" spans="1:3" s="566" customFormat="1"/>
    <row r="38530" spans="1:3" s="566" customFormat="1"/>
    <row r="38531" spans="1:3" s="566" customFormat="1"/>
    <row r="38532" spans="1:3" s="566" customFormat="1"/>
    <row r="38533" spans="1:3" s="566" customFormat="1"/>
    <row r="38534" spans="1:3" s="566" customFormat="1"/>
    <row r="38535" spans="1:3" s="566" customFormat="1"/>
    <row r="38536" spans="1:3" s="566" customFormat="1"/>
    <row r="38537" spans="1:3" s="566" customFormat="1"/>
    <row r="38538" spans="1:3" s="566" customFormat="1"/>
    <row r="38539" spans="1:3" s="566" customFormat="1"/>
    <row r="38540" spans="1:3" s="566" customFormat="1"/>
    <row r="38541" spans="1:3" s="566" customFormat="1"/>
    <row r="38542" spans="1:3" s="566" customFormat="1"/>
    <row r="38543" spans="1:3" s="566" customFormat="1"/>
    <row r="38544" spans="1:3" s="566" customFormat="1"/>
    <row r="38545" spans="1:3" s="566" customFormat="1"/>
    <row r="38546" spans="1:3" s="566" customFormat="1"/>
    <row r="38547" spans="1:3" s="566" customFormat="1"/>
    <row r="38548" spans="1:3" s="566" customFormat="1"/>
    <row r="38549" spans="1:3" s="566" customFormat="1"/>
    <row r="38550" spans="1:3" s="566" customFormat="1"/>
    <row r="38551" spans="1:3" s="566" customFormat="1"/>
    <row r="38552" spans="1:3" s="566" customFormat="1"/>
    <row r="38553" spans="1:3" s="566" customFormat="1"/>
    <row r="38554" spans="1:3" s="566" customFormat="1"/>
    <row r="38555" spans="1:3" s="566" customFormat="1"/>
    <row r="38556" spans="1:3" s="566" customFormat="1"/>
    <row r="38557" spans="1:3" s="566" customFormat="1"/>
    <row r="38558" spans="1:3" s="566" customFormat="1"/>
    <row r="38559" spans="1:3" s="566" customFormat="1"/>
    <row r="38560" spans="1:3" s="566" customFormat="1"/>
    <row r="38561" spans="1:3" s="566" customFormat="1"/>
    <row r="38562" spans="1:3" s="566" customFormat="1"/>
    <row r="38563" spans="1:3" s="566" customFormat="1"/>
    <row r="38564" spans="1:3" s="566" customFormat="1"/>
    <row r="38565" spans="1:3" s="566" customFormat="1"/>
    <row r="38566" spans="1:3" s="566" customFormat="1"/>
    <row r="38567" spans="1:3" s="566" customFormat="1"/>
    <row r="38568" spans="1:3" s="566" customFormat="1"/>
    <row r="38569" spans="1:3" s="566" customFormat="1"/>
    <row r="38570" spans="1:3" s="566" customFormat="1"/>
    <row r="38571" spans="1:3" s="566" customFormat="1"/>
    <row r="38572" spans="1:3" s="566" customFormat="1"/>
    <row r="38573" spans="1:3" s="566" customFormat="1"/>
    <row r="38574" spans="1:3" s="566" customFormat="1"/>
    <row r="38575" spans="1:3" s="566" customFormat="1"/>
    <row r="38576" spans="1:3" s="566" customFormat="1"/>
    <row r="38577" spans="1:3" s="566" customFormat="1"/>
    <row r="38578" spans="1:3" s="566" customFormat="1"/>
    <row r="38579" spans="1:3" s="566" customFormat="1"/>
    <row r="38580" spans="1:3" s="566" customFormat="1"/>
    <row r="38581" spans="1:3" s="566" customFormat="1"/>
    <row r="38582" spans="1:3" s="566" customFormat="1"/>
    <row r="38583" spans="1:3" s="566" customFormat="1"/>
    <row r="38584" spans="1:3" s="566" customFormat="1"/>
    <row r="38585" spans="1:3" s="566" customFormat="1"/>
    <row r="38586" spans="1:3" s="566" customFormat="1"/>
    <row r="38587" spans="1:3" s="566" customFormat="1"/>
    <row r="38588" spans="1:3" s="566" customFormat="1"/>
    <row r="38589" spans="1:3" s="566" customFormat="1"/>
    <row r="38590" spans="1:3" s="566" customFormat="1"/>
    <row r="38591" spans="1:3" s="566" customFormat="1"/>
    <row r="38592" spans="1:3" s="566" customFormat="1"/>
    <row r="38593" spans="1:3" s="566" customFormat="1"/>
    <row r="38594" spans="1:3" s="566" customFormat="1"/>
    <row r="38595" spans="1:3" s="566" customFormat="1"/>
    <row r="38596" spans="1:3" s="566" customFormat="1"/>
    <row r="38597" spans="1:3" s="566" customFormat="1"/>
    <row r="38598" spans="1:3" s="566" customFormat="1"/>
    <row r="38599" spans="1:3" s="566" customFormat="1"/>
    <row r="38600" spans="1:3" s="566" customFormat="1"/>
    <row r="38601" spans="1:3" s="566" customFormat="1"/>
    <row r="38602" spans="1:3" s="566" customFormat="1"/>
    <row r="38603" spans="1:3" s="566" customFormat="1"/>
    <row r="38604" spans="1:3" s="566" customFormat="1"/>
    <row r="38605" spans="1:3" s="566" customFormat="1"/>
    <row r="38606" spans="1:3" s="566" customFormat="1"/>
    <row r="38607" spans="1:3" s="566" customFormat="1"/>
    <row r="38608" spans="1:3" s="566" customFormat="1"/>
    <row r="38609" spans="1:3" s="566" customFormat="1"/>
    <row r="38610" spans="1:3" s="566" customFormat="1"/>
    <row r="38611" spans="1:3" s="566" customFormat="1"/>
    <row r="38612" spans="1:3" s="566" customFormat="1"/>
    <row r="38613" spans="1:3" s="566" customFormat="1"/>
    <row r="38614" spans="1:3" s="566" customFormat="1"/>
    <row r="38615" spans="1:3" s="566" customFormat="1"/>
    <row r="38616" spans="1:3" s="566" customFormat="1"/>
    <row r="38617" spans="1:3" s="566" customFormat="1"/>
    <row r="38618" spans="1:3" s="566" customFormat="1"/>
    <row r="38619" spans="1:3" s="566" customFormat="1"/>
    <row r="38620" spans="1:3" s="566" customFormat="1"/>
    <row r="38621" spans="1:3" s="566" customFormat="1"/>
    <row r="38622" spans="1:3" s="566" customFormat="1"/>
    <row r="38623" spans="1:3" s="566" customFormat="1"/>
    <row r="38624" spans="1:3" s="566" customFormat="1"/>
    <row r="38625" spans="1:3" s="566" customFormat="1"/>
    <row r="38626" spans="1:3" s="566" customFormat="1"/>
    <row r="38627" spans="1:3" s="566" customFormat="1"/>
    <row r="38628" spans="1:3" s="566" customFormat="1"/>
    <row r="38629" spans="1:3" s="566" customFormat="1"/>
    <row r="38630" spans="1:3" s="566" customFormat="1"/>
    <row r="38631" spans="1:3" s="566" customFormat="1"/>
    <row r="38632" spans="1:3" s="566" customFormat="1"/>
    <row r="38633" spans="1:3" s="566" customFormat="1"/>
    <row r="38634" spans="1:3" s="566" customFormat="1"/>
    <row r="38635" spans="1:3" s="566" customFormat="1"/>
    <row r="38636" spans="1:3" s="566" customFormat="1"/>
    <row r="38637" spans="1:3" s="566" customFormat="1"/>
    <row r="38638" spans="1:3" s="566" customFormat="1"/>
    <row r="38639" spans="1:3" s="566" customFormat="1"/>
    <row r="38640" spans="1:3" s="566" customFormat="1"/>
    <row r="38641" spans="1:3" s="566" customFormat="1"/>
    <row r="38642" spans="1:3" s="566" customFormat="1"/>
    <row r="38643" spans="1:3" s="566" customFormat="1"/>
    <row r="38644" spans="1:3" s="566" customFormat="1"/>
    <row r="38645" spans="1:3" s="566" customFormat="1"/>
    <row r="38646" spans="1:3" s="566" customFormat="1"/>
    <row r="38647" spans="1:3" s="566" customFormat="1"/>
    <row r="38648" spans="1:3" s="566" customFormat="1"/>
    <row r="38649" spans="1:3" s="566" customFormat="1"/>
    <row r="38650" spans="1:3" s="566" customFormat="1"/>
    <row r="38651" spans="1:3" s="566" customFormat="1"/>
    <row r="38652" spans="1:3" s="566" customFormat="1"/>
    <row r="38653" spans="1:3" s="566" customFormat="1"/>
    <row r="38654" spans="1:3" s="566" customFormat="1"/>
    <row r="38655" spans="1:3" s="566" customFormat="1"/>
    <row r="38656" spans="1:3" s="566" customFormat="1"/>
    <row r="38657" spans="1:3" s="566" customFormat="1"/>
    <row r="38658" spans="1:3" s="566" customFormat="1"/>
    <row r="38659" spans="1:3" s="566" customFormat="1"/>
    <row r="38660" spans="1:3" s="566" customFormat="1"/>
    <row r="38661" spans="1:3" s="566" customFormat="1"/>
    <row r="38662" spans="1:3" s="566" customFormat="1"/>
    <row r="38663" spans="1:3" s="566" customFormat="1"/>
    <row r="38664" spans="1:3" s="566" customFormat="1"/>
    <row r="38665" spans="1:3" s="566" customFormat="1"/>
    <row r="38666" spans="1:3" s="566" customFormat="1"/>
    <row r="38667" spans="1:3" s="566" customFormat="1"/>
    <row r="38668" spans="1:3" s="566" customFormat="1"/>
    <row r="38669" spans="1:3" s="566" customFormat="1"/>
    <row r="38670" spans="1:3" s="566" customFormat="1"/>
    <row r="38671" spans="1:3" s="566" customFormat="1"/>
    <row r="38672" spans="1:3" s="566" customFormat="1"/>
    <row r="38673" spans="1:3" s="566" customFormat="1"/>
    <row r="38674" spans="1:3" s="566" customFormat="1"/>
    <row r="38675" spans="1:3" s="566" customFormat="1"/>
    <row r="38676" spans="1:3" s="566" customFormat="1"/>
    <row r="38677" spans="1:3" s="566" customFormat="1"/>
    <row r="38678" spans="1:3" s="566" customFormat="1"/>
    <row r="38679" spans="1:3" s="566" customFormat="1"/>
    <row r="38680" spans="1:3" s="566" customFormat="1"/>
    <row r="38681" spans="1:3" s="566" customFormat="1"/>
    <row r="38682" spans="1:3" s="566" customFormat="1"/>
    <row r="38683" spans="1:3" s="566" customFormat="1"/>
    <row r="38684" spans="1:3" s="566" customFormat="1"/>
    <row r="38685" spans="1:3" s="566" customFormat="1"/>
    <row r="38686" spans="1:3" s="566" customFormat="1"/>
    <row r="38687" spans="1:3" s="566" customFormat="1"/>
    <row r="38688" spans="1:3" s="566" customFormat="1"/>
    <row r="38689" spans="1:3" s="566" customFormat="1"/>
    <row r="38690" spans="1:3" s="566" customFormat="1"/>
    <row r="38691" spans="1:3" s="566" customFormat="1"/>
    <row r="38692" spans="1:3" s="566" customFormat="1"/>
    <row r="38693" spans="1:3" s="566" customFormat="1"/>
    <row r="38694" spans="1:3" s="566" customFormat="1"/>
    <row r="38695" spans="1:3" s="566" customFormat="1"/>
    <row r="38696" spans="1:3" s="566" customFormat="1"/>
    <row r="38697" spans="1:3" s="566" customFormat="1"/>
    <row r="38698" spans="1:3" s="566" customFormat="1"/>
    <row r="38699" spans="1:3" s="566" customFormat="1"/>
    <row r="38700" spans="1:3" s="566" customFormat="1"/>
    <row r="38701" spans="1:3" s="566" customFormat="1"/>
    <row r="38702" spans="1:3" s="566" customFormat="1"/>
    <row r="38703" spans="1:3" s="566" customFormat="1"/>
    <row r="38704" spans="1:3" s="566" customFormat="1"/>
    <row r="38705" spans="1:3" s="566" customFormat="1"/>
    <row r="38706" spans="1:3" s="566" customFormat="1"/>
    <row r="38707" spans="1:3" s="566" customFormat="1"/>
    <row r="38708" spans="1:3" s="566" customFormat="1"/>
    <row r="38709" spans="1:3" s="566" customFormat="1"/>
    <row r="38710" spans="1:3" s="566" customFormat="1"/>
    <row r="38711" spans="1:3" s="566" customFormat="1"/>
    <row r="38712" spans="1:3" s="566" customFormat="1"/>
    <row r="38713" spans="1:3" s="566" customFormat="1"/>
    <row r="38714" spans="1:3" s="566" customFormat="1"/>
    <row r="38715" spans="1:3" s="566" customFormat="1"/>
    <row r="38716" spans="1:3" s="566" customFormat="1"/>
    <row r="38717" spans="1:3" s="566" customFormat="1"/>
    <row r="38718" spans="1:3" s="566" customFormat="1"/>
    <row r="38719" spans="1:3" s="566" customFormat="1"/>
    <row r="38720" spans="1:3" s="566" customFormat="1"/>
    <row r="38721" spans="1:3" s="566" customFormat="1"/>
    <row r="38722" spans="1:3" s="566" customFormat="1"/>
    <row r="38723" spans="1:3" s="566" customFormat="1"/>
    <row r="38724" spans="1:3" s="566" customFormat="1"/>
    <row r="38725" spans="1:3" s="566" customFormat="1"/>
    <row r="38726" spans="1:3" s="566" customFormat="1"/>
    <row r="38727" spans="1:3" s="566" customFormat="1"/>
    <row r="38728" spans="1:3" s="566" customFormat="1"/>
    <row r="38729" spans="1:3" s="566" customFormat="1"/>
    <row r="38730" spans="1:3" s="566" customFormat="1"/>
    <row r="38731" spans="1:3" s="566" customFormat="1"/>
    <row r="38732" spans="1:3" s="566" customFormat="1"/>
    <row r="38733" spans="1:3" s="566" customFormat="1"/>
    <row r="38734" spans="1:3" s="566" customFormat="1"/>
    <row r="38735" spans="1:3" s="566" customFormat="1"/>
    <row r="38736" spans="1:3" s="566" customFormat="1"/>
    <row r="38737" spans="1:3" s="566" customFormat="1"/>
    <row r="38738" spans="1:3" s="566" customFormat="1"/>
    <row r="38739" spans="1:3" s="566" customFormat="1"/>
    <row r="38740" spans="1:3" s="566" customFormat="1"/>
    <row r="38741" spans="1:3" s="566" customFormat="1"/>
    <row r="38742" spans="1:3" s="566" customFormat="1"/>
    <row r="38743" spans="1:3" s="566" customFormat="1"/>
    <row r="38744" spans="1:3" s="566" customFormat="1"/>
    <row r="38745" spans="1:3" s="566" customFormat="1"/>
    <row r="38746" spans="1:3" s="566" customFormat="1"/>
    <row r="38747" spans="1:3" s="566" customFormat="1"/>
    <row r="38748" spans="1:3" s="566" customFormat="1"/>
    <row r="38749" spans="1:3" s="566" customFormat="1"/>
    <row r="38750" spans="1:3" s="566" customFormat="1"/>
    <row r="38751" spans="1:3" s="566" customFormat="1"/>
    <row r="38752" spans="1:3" s="566" customFormat="1"/>
    <row r="38753" spans="1:3" s="566" customFormat="1"/>
    <row r="38754" spans="1:3" s="566" customFormat="1"/>
    <row r="38755" spans="1:3" s="566" customFormat="1"/>
    <row r="38756" spans="1:3" s="566" customFormat="1"/>
    <row r="38757" spans="1:3" s="566" customFormat="1"/>
    <row r="38758" spans="1:3" s="566" customFormat="1"/>
    <row r="38759" spans="1:3" s="566" customFormat="1"/>
    <row r="38760" spans="1:3" s="566" customFormat="1"/>
    <row r="38761" spans="1:3" s="566" customFormat="1"/>
    <row r="38762" spans="1:3" s="566" customFormat="1"/>
    <row r="38763" spans="1:3" s="566" customFormat="1"/>
    <row r="38764" spans="1:3" s="566" customFormat="1"/>
    <row r="38765" spans="1:3" s="566" customFormat="1"/>
    <row r="38766" spans="1:3" s="566" customFormat="1"/>
    <row r="38767" spans="1:3" s="566" customFormat="1"/>
    <row r="38768" spans="1:3" s="566" customFormat="1"/>
    <row r="38769" spans="1:3" s="566" customFormat="1"/>
    <row r="38770" spans="1:3" s="566" customFormat="1"/>
    <row r="38771" spans="1:3" s="566" customFormat="1"/>
    <row r="38772" spans="1:3" s="566" customFormat="1"/>
    <row r="38773" spans="1:3" s="566" customFormat="1"/>
    <row r="38774" spans="1:3" s="566" customFormat="1"/>
    <row r="38775" spans="1:3" s="566" customFormat="1"/>
    <row r="38776" spans="1:3" s="566" customFormat="1"/>
    <row r="38777" spans="1:3" s="566" customFormat="1"/>
    <row r="38778" spans="1:3" s="566" customFormat="1"/>
    <row r="38779" spans="1:3" s="566" customFormat="1"/>
    <row r="38780" spans="1:3" s="566" customFormat="1"/>
    <row r="38781" spans="1:3" s="566" customFormat="1"/>
    <row r="38782" spans="1:3" s="566" customFormat="1"/>
    <row r="38783" spans="1:3" s="566" customFormat="1"/>
    <row r="38784" spans="1:3" s="566" customFormat="1"/>
    <row r="38785" spans="1:3" s="566" customFormat="1"/>
    <row r="38786" spans="1:3" s="566" customFormat="1"/>
    <row r="38787" spans="1:3" s="566" customFormat="1"/>
    <row r="38788" spans="1:3" s="566" customFormat="1"/>
    <row r="38789" spans="1:3" s="566" customFormat="1"/>
    <row r="38790" spans="1:3" s="566" customFormat="1"/>
    <row r="38791" spans="1:3" s="566" customFormat="1"/>
    <row r="38792" spans="1:3" s="566" customFormat="1"/>
    <row r="38793" spans="1:3" s="566" customFormat="1"/>
    <row r="38794" spans="1:3" s="566" customFormat="1"/>
    <row r="38795" spans="1:3" s="566" customFormat="1"/>
    <row r="38796" spans="1:3" s="566" customFormat="1"/>
    <row r="38797" spans="1:3" s="566" customFormat="1"/>
    <row r="38798" spans="1:3" s="566" customFormat="1"/>
    <row r="38799" spans="1:3" s="566" customFormat="1"/>
    <row r="38800" spans="1:3" s="566" customFormat="1"/>
    <row r="38801" spans="1:3" s="566" customFormat="1"/>
    <row r="38802" spans="1:3" s="566" customFormat="1"/>
    <row r="38803" spans="1:3" s="566" customFormat="1"/>
    <row r="38804" spans="1:3" s="566" customFormat="1"/>
    <row r="38805" spans="1:3" s="566" customFormat="1"/>
    <row r="38806" spans="1:3" s="566" customFormat="1"/>
    <row r="38807" spans="1:3" s="566" customFormat="1"/>
    <row r="38808" spans="1:3" s="566" customFormat="1"/>
    <row r="38809" spans="1:3" s="566" customFormat="1"/>
    <row r="38810" spans="1:3" s="566" customFormat="1"/>
    <row r="38811" spans="1:3" s="566" customFormat="1"/>
    <row r="38812" spans="1:3" s="566" customFormat="1"/>
    <row r="38813" spans="1:3" s="566" customFormat="1"/>
    <row r="38814" spans="1:3" s="566" customFormat="1"/>
    <row r="38815" spans="1:3" s="566" customFormat="1"/>
    <row r="38816" spans="1:3" s="566" customFormat="1"/>
    <row r="38817" spans="1:3" s="566" customFormat="1"/>
    <row r="38818" spans="1:3" s="566" customFormat="1"/>
    <row r="38819" spans="1:3" s="566" customFormat="1"/>
    <row r="38820" spans="1:3" s="566" customFormat="1"/>
    <row r="38821" spans="1:3" s="566" customFormat="1"/>
    <row r="38822" spans="1:3" s="566" customFormat="1"/>
    <row r="38823" spans="1:3" s="566" customFormat="1"/>
    <row r="38824" spans="1:3" s="566" customFormat="1"/>
    <row r="38825" spans="1:3" s="566" customFormat="1"/>
    <row r="38826" spans="1:3" s="566" customFormat="1"/>
    <row r="38827" spans="1:3" s="566" customFormat="1"/>
    <row r="38828" spans="1:3" s="566" customFormat="1"/>
    <row r="38829" spans="1:3" s="566" customFormat="1"/>
    <row r="38830" spans="1:3" s="566" customFormat="1"/>
    <row r="38831" spans="1:3" s="566" customFormat="1"/>
    <row r="38832" spans="1:3" s="566" customFormat="1"/>
    <row r="38833" spans="1:3" s="566" customFormat="1"/>
    <row r="38834" spans="1:3" s="566" customFormat="1"/>
    <row r="38835" spans="1:3" s="566" customFormat="1"/>
    <row r="38836" spans="1:3" s="566" customFormat="1"/>
    <row r="38837" spans="1:3" s="566" customFormat="1"/>
    <row r="38838" spans="1:3" s="566" customFormat="1"/>
    <row r="38839" spans="1:3" s="566" customFormat="1"/>
    <row r="38840" spans="1:3" s="566" customFormat="1"/>
    <row r="38841" spans="1:3" s="566" customFormat="1"/>
    <row r="38842" spans="1:3" s="566" customFormat="1"/>
    <row r="38843" spans="1:3" s="566" customFormat="1"/>
    <row r="38844" spans="1:3" s="566" customFormat="1"/>
    <row r="38845" spans="1:3" s="566" customFormat="1"/>
    <row r="38846" spans="1:3" s="566" customFormat="1"/>
    <row r="38847" spans="1:3" s="566" customFormat="1"/>
    <row r="38848" spans="1:3" s="566" customFormat="1"/>
    <row r="38849" spans="1:3" s="566" customFormat="1"/>
    <row r="38850" spans="1:3" s="566" customFormat="1"/>
    <row r="38851" spans="1:3" s="566" customFormat="1"/>
    <row r="38852" spans="1:3" s="566" customFormat="1"/>
    <row r="38853" spans="1:3" s="566" customFormat="1"/>
    <row r="38854" spans="1:3" s="566" customFormat="1"/>
    <row r="38855" spans="1:3" s="566" customFormat="1"/>
    <row r="38856" spans="1:3" s="566" customFormat="1"/>
    <row r="38857" spans="1:3" s="566" customFormat="1"/>
    <row r="38858" spans="1:3" s="566" customFormat="1"/>
    <row r="38859" spans="1:3" s="566" customFormat="1"/>
    <row r="38860" spans="1:3" s="566" customFormat="1"/>
    <row r="38861" spans="1:3" s="566" customFormat="1"/>
    <row r="38862" spans="1:3" s="566" customFormat="1"/>
    <row r="38863" spans="1:3" s="566" customFormat="1"/>
    <row r="38864" spans="1:3" s="566" customFormat="1"/>
    <row r="38865" spans="1:3" s="566" customFormat="1"/>
    <row r="38866" spans="1:3" s="566" customFormat="1"/>
    <row r="38867" spans="1:3" s="566" customFormat="1"/>
    <row r="38868" spans="1:3" s="566" customFormat="1"/>
    <row r="38869" spans="1:3" s="566" customFormat="1"/>
    <row r="38870" spans="1:3" s="566" customFormat="1"/>
    <row r="38871" spans="1:3" s="566" customFormat="1"/>
    <row r="38872" spans="1:3" s="566" customFormat="1"/>
    <row r="38873" spans="1:3" s="566" customFormat="1"/>
    <row r="38874" spans="1:3" s="566" customFormat="1"/>
    <row r="38875" spans="1:3" s="566" customFormat="1"/>
    <row r="38876" spans="1:3" s="566" customFormat="1"/>
    <row r="38877" spans="1:3" s="566" customFormat="1"/>
    <row r="38878" spans="1:3" s="566" customFormat="1"/>
    <row r="38879" spans="1:3" s="566" customFormat="1"/>
    <row r="38880" spans="1:3" s="566" customFormat="1"/>
    <row r="38881" spans="1:3" s="566" customFormat="1"/>
    <row r="38882" spans="1:3" s="566" customFormat="1"/>
    <row r="38883" spans="1:3" s="566" customFormat="1"/>
    <row r="38884" spans="1:3" s="566" customFormat="1"/>
    <row r="38885" spans="1:3" s="566" customFormat="1"/>
    <row r="38886" spans="1:3" s="566" customFormat="1"/>
    <row r="38887" spans="1:3" s="566" customFormat="1"/>
    <row r="38888" spans="1:3" s="566" customFormat="1"/>
    <row r="38889" spans="1:3" s="566" customFormat="1"/>
    <row r="38890" spans="1:3" s="566" customFormat="1"/>
    <row r="38891" spans="1:3" s="566" customFormat="1"/>
    <row r="38892" spans="1:3" s="566" customFormat="1"/>
    <row r="38893" spans="1:3" s="566" customFormat="1"/>
    <row r="38894" spans="1:3" s="566" customFormat="1"/>
    <row r="38895" spans="1:3" s="566" customFormat="1"/>
    <row r="38896" spans="1:3" s="566" customFormat="1"/>
    <row r="38897" spans="1:3" s="566" customFormat="1"/>
    <row r="38898" spans="1:3" s="566" customFormat="1"/>
    <row r="38899" spans="1:3" s="566" customFormat="1"/>
    <row r="38900" spans="1:3" s="566" customFormat="1"/>
    <row r="38901" spans="1:3" s="566" customFormat="1"/>
    <row r="38902" spans="1:3" s="566" customFormat="1"/>
    <row r="38903" spans="1:3" s="566" customFormat="1"/>
    <row r="38904" spans="1:3" s="566" customFormat="1"/>
    <row r="38905" spans="1:3" s="566" customFormat="1"/>
    <row r="38906" spans="1:3" s="566" customFormat="1"/>
    <row r="38907" spans="1:3" s="566" customFormat="1"/>
    <row r="38908" spans="1:3" s="566" customFormat="1"/>
    <row r="38909" spans="1:3" s="566" customFormat="1"/>
    <row r="38910" spans="1:3" s="566" customFormat="1"/>
    <row r="38911" spans="1:3" s="566" customFormat="1"/>
    <row r="38912" spans="1:3" s="566" customFormat="1"/>
    <row r="38913" spans="1:3" s="566" customFormat="1"/>
    <row r="38914" spans="1:3" s="566" customFormat="1"/>
    <row r="38915" spans="1:3" s="566" customFormat="1"/>
    <row r="38916" spans="1:3" s="566" customFormat="1"/>
    <row r="38917" spans="1:3" s="566" customFormat="1"/>
    <row r="38918" spans="1:3" s="566" customFormat="1"/>
    <row r="38919" spans="1:3" s="566" customFormat="1"/>
    <row r="38920" spans="1:3" s="566" customFormat="1"/>
    <row r="38921" spans="1:3" s="566" customFormat="1"/>
    <row r="38922" spans="1:3" s="566" customFormat="1"/>
    <row r="38923" spans="1:3" s="566" customFormat="1"/>
    <row r="38924" spans="1:3" s="566" customFormat="1"/>
    <row r="38925" spans="1:3" s="566" customFormat="1"/>
    <row r="38926" spans="1:3" s="566" customFormat="1"/>
    <row r="38927" spans="1:3" s="566" customFormat="1"/>
    <row r="38928" spans="1:3" s="566" customFormat="1"/>
    <row r="38929" spans="1:3" s="566" customFormat="1"/>
    <row r="38930" spans="1:3" s="566" customFormat="1"/>
    <row r="38931" spans="1:3" s="566" customFormat="1"/>
    <row r="38932" spans="1:3" s="566" customFormat="1"/>
    <row r="38933" spans="1:3" s="566" customFormat="1"/>
    <row r="38934" spans="1:3" s="566" customFormat="1"/>
    <row r="38935" spans="1:3" s="566" customFormat="1"/>
    <row r="38936" spans="1:3" s="566" customFormat="1"/>
    <row r="38937" spans="1:3" s="566" customFormat="1"/>
    <row r="38938" spans="1:3" s="566" customFormat="1"/>
    <row r="38939" spans="1:3" s="566" customFormat="1"/>
    <row r="38940" spans="1:3" s="566" customFormat="1"/>
    <row r="38941" spans="1:3" s="566" customFormat="1"/>
    <row r="38942" spans="1:3" s="566" customFormat="1"/>
    <row r="38943" spans="1:3" s="566" customFormat="1"/>
    <row r="38944" spans="1:3" s="566" customFormat="1"/>
    <row r="38945" spans="1:3" s="566" customFormat="1"/>
    <row r="38946" spans="1:3" s="566" customFormat="1"/>
    <row r="38947" spans="1:3" s="566" customFormat="1"/>
    <row r="38948" spans="1:3" s="566" customFormat="1"/>
    <row r="38949" spans="1:3" s="566" customFormat="1"/>
    <row r="38950" spans="1:3" s="566" customFormat="1"/>
    <row r="38951" spans="1:3" s="566" customFormat="1"/>
    <row r="38952" spans="1:3" s="566" customFormat="1"/>
    <row r="38953" spans="1:3" s="566" customFormat="1"/>
    <row r="38954" spans="1:3" s="566" customFormat="1"/>
    <row r="38955" spans="1:3" s="566" customFormat="1"/>
    <row r="38956" spans="1:3" s="566" customFormat="1"/>
    <row r="38957" spans="1:3" s="566" customFormat="1"/>
    <row r="38958" spans="1:3" s="566" customFormat="1"/>
    <row r="38959" spans="1:3" s="566" customFormat="1"/>
    <row r="38960" spans="1:3" s="566" customFormat="1"/>
    <row r="38961" spans="1:3" s="566" customFormat="1"/>
    <row r="38962" spans="1:3" s="566" customFormat="1"/>
    <row r="38963" spans="1:3" s="566" customFormat="1"/>
    <row r="38964" spans="1:3" s="566" customFormat="1"/>
    <row r="38965" spans="1:3" s="566" customFormat="1"/>
    <row r="38966" spans="1:3" s="566" customFormat="1"/>
    <row r="38967" spans="1:3" s="566" customFormat="1"/>
    <row r="38968" spans="1:3" s="566" customFormat="1"/>
    <row r="38969" spans="1:3" s="566" customFormat="1"/>
    <row r="38970" spans="1:3" s="566" customFormat="1"/>
    <row r="38971" spans="1:3" s="566" customFormat="1"/>
    <row r="38972" spans="1:3" s="566" customFormat="1"/>
    <row r="38973" spans="1:3" s="566" customFormat="1"/>
    <row r="38974" spans="1:3" s="566" customFormat="1"/>
    <row r="38975" spans="1:3" s="566" customFormat="1"/>
    <row r="38976" spans="1:3" s="566" customFormat="1"/>
    <row r="38977" spans="1:3" s="566" customFormat="1"/>
    <row r="38978" spans="1:3" s="566" customFormat="1"/>
    <row r="38979" spans="1:3" s="566" customFormat="1"/>
    <row r="38980" spans="1:3" s="566" customFormat="1"/>
    <row r="38981" spans="1:3" s="566" customFormat="1"/>
    <row r="38982" spans="1:3" s="566" customFormat="1"/>
    <row r="38983" spans="1:3" s="566" customFormat="1"/>
    <row r="38984" spans="1:3" s="566" customFormat="1"/>
    <row r="38985" spans="1:3" s="566" customFormat="1"/>
    <row r="38986" spans="1:3" s="566" customFormat="1"/>
    <row r="38987" spans="1:3" s="566" customFormat="1"/>
    <row r="38988" spans="1:3" s="566" customFormat="1"/>
    <row r="38989" spans="1:3" s="566" customFormat="1"/>
    <row r="38990" spans="1:3" s="566" customFormat="1"/>
    <row r="38991" spans="1:3" s="566" customFormat="1"/>
    <row r="38992" spans="1:3" s="566" customFormat="1"/>
    <row r="38993" spans="1:3" s="566" customFormat="1"/>
    <row r="38994" spans="1:3" s="566" customFormat="1"/>
    <row r="38995" spans="1:3" s="566" customFormat="1"/>
    <row r="38996" spans="1:3" s="566" customFormat="1"/>
    <row r="38997" spans="1:3" s="566" customFormat="1"/>
    <row r="38998" spans="1:3" s="566" customFormat="1"/>
    <row r="38999" spans="1:3" s="566" customFormat="1"/>
    <row r="39000" spans="1:3" s="566" customFormat="1"/>
    <row r="39001" spans="1:3" s="566" customFormat="1"/>
    <row r="39002" spans="1:3" s="566" customFormat="1"/>
    <row r="39003" spans="1:3" s="566" customFormat="1"/>
    <row r="39004" spans="1:3" s="566" customFormat="1"/>
    <row r="39005" spans="1:3" s="566" customFormat="1"/>
    <row r="39006" spans="1:3" s="566" customFormat="1"/>
    <row r="39007" spans="1:3" s="566" customFormat="1"/>
    <row r="39008" spans="1:3" s="566" customFormat="1"/>
    <row r="39009" spans="1:3" s="566" customFormat="1"/>
    <row r="39010" spans="1:3" s="566" customFormat="1"/>
    <row r="39011" spans="1:3" s="566" customFormat="1"/>
    <row r="39012" spans="1:3" s="566" customFormat="1"/>
    <row r="39013" spans="1:3" s="566" customFormat="1"/>
    <row r="39014" spans="1:3" s="566" customFormat="1"/>
    <row r="39015" spans="1:3" s="566" customFormat="1"/>
    <row r="39016" spans="1:3" s="566" customFormat="1"/>
    <row r="39017" spans="1:3" s="566" customFormat="1"/>
    <row r="39018" spans="1:3" s="566" customFormat="1"/>
    <row r="39019" spans="1:3" s="566" customFormat="1"/>
    <row r="39020" spans="1:3" s="566" customFormat="1"/>
    <row r="39021" spans="1:3" s="566" customFormat="1"/>
    <row r="39022" spans="1:3" s="566" customFormat="1"/>
    <row r="39023" spans="1:3" s="566" customFormat="1"/>
    <row r="39024" spans="1:3" s="566" customFormat="1"/>
    <row r="39025" spans="1:3" s="566" customFormat="1"/>
    <row r="39026" spans="1:3" s="566" customFormat="1"/>
    <row r="39027" spans="1:3" s="566" customFormat="1"/>
    <row r="39028" spans="1:3" s="566" customFormat="1"/>
    <row r="39029" spans="1:3" s="566" customFormat="1"/>
    <row r="39030" spans="1:3" s="566" customFormat="1"/>
    <row r="39031" spans="1:3" s="566" customFormat="1"/>
    <row r="39032" spans="1:3" s="566" customFormat="1"/>
    <row r="39033" spans="1:3" s="566" customFormat="1"/>
    <row r="39034" spans="1:3" s="566" customFormat="1"/>
    <row r="39035" spans="1:3" s="566" customFormat="1"/>
    <row r="39036" spans="1:3" s="566" customFormat="1"/>
    <row r="39037" spans="1:3" s="566" customFormat="1"/>
    <row r="39038" spans="1:3" s="566" customFormat="1"/>
    <row r="39039" spans="1:3" s="566" customFormat="1"/>
    <row r="39040" spans="1:3" s="566" customFormat="1"/>
    <row r="39041" spans="1:3" s="566" customFormat="1"/>
    <row r="39042" spans="1:3" s="566" customFormat="1"/>
    <row r="39043" spans="1:3" s="566" customFormat="1"/>
    <row r="39044" spans="1:3" s="566" customFormat="1"/>
    <row r="39045" spans="1:3" s="566" customFormat="1"/>
    <row r="39046" spans="1:3" s="566" customFormat="1"/>
    <row r="39047" spans="1:3" s="566" customFormat="1"/>
    <row r="39048" spans="1:3" s="566" customFormat="1"/>
    <row r="39049" spans="1:3" s="566" customFormat="1"/>
    <row r="39050" spans="1:3" s="566" customFormat="1"/>
    <row r="39051" spans="1:3" s="566" customFormat="1"/>
    <row r="39052" spans="1:3" s="566" customFormat="1"/>
    <row r="39053" spans="1:3" s="566" customFormat="1"/>
    <row r="39054" spans="1:3" s="566" customFormat="1"/>
    <row r="39055" spans="1:3" s="566" customFormat="1"/>
    <row r="39056" spans="1:3" s="566" customFormat="1"/>
    <row r="39057" spans="1:3" s="566" customFormat="1"/>
    <row r="39058" spans="1:3" s="566" customFormat="1"/>
    <row r="39059" spans="1:3" s="566" customFormat="1"/>
    <row r="39060" spans="1:3" s="566" customFormat="1"/>
    <row r="39061" spans="1:3" s="566" customFormat="1"/>
    <row r="39062" spans="1:3" s="566" customFormat="1"/>
    <row r="39063" spans="1:3" s="566" customFormat="1"/>
    <row r="39064" spans="1:3" s="566" customFormat="1"/>
    <row r="39065" spans="1:3" s="566" customFormat="1"/>
    <row r="39066" spans="1:3" s="566" customFormat="1"/>
    <row r="39067" spans="1:3" s="566" customFormat="1"/>
    <row r="39068" spans="1:3" s="566" customFormat="1"/>
    <row r="39069" spans="1:3" s="566" customFormat="1"/>
    <row r="39070" spans="1:3" s="566" customFormat="1"/>
    <row r="39071" spans="1:3" s="566" customFormat="1"/>
    <row r="39072" spans="1:3" s="566" customFormat="1"/>
    <row r="39073" spans="1:3" s="566" customFormat="1"/>
    <row r="39074" spans="1:3" s="566" customFormat="1"/>
    <row r="39075" spans="1:3" s="566" customFormat="1"/>
    <row r="39076" spans="1:3" s="566" customFormat="1"/>
    <row r="39077" spans="1:3" s="566" customFormat="1"/>
    <row r="39078" spans="1:3" s="566" customFormat="1"/>
    <row r="39079" spans="1:3" s="566" customFormat="1"/>
    <row r="39080" spans="1:3" s="566" customFormat="1"/>
    <row r="39081" spans="1:3" s="566" customFormat="1"/>
    <row r="39082" spans="1:3" s="566" customFormat="1"/>
    <row r="39083" spans="1:3" s="566" customFormat="1"/>
    <row r="39084" spans="1:3" s="566" customFormat="1"/>
    <row r="39085" spans="1:3" s="566" customFormat="1"/>
    <row r="39086" spans="1:3" s="566" customFormat="1"/>
    <row r="39087" spans="1:3" s="566" customFormat="1"/>
    <row r="39088" spans="1:3" s="566" customFormat="1"/>
    <row r="39089" spans="1:3" s="566" customFormat="1"/>
    <row r="39090" spans="1:3" s="566" customFormat="1"/>
    <row r="39091" spans="1:3" s="566" customFormat="1"/>
    <row r="39092" spans="1:3" s="566" customFormat="1"/>
    <row r="39093" spans="1:3" s="566" customFormat="1"/>
    <row r="39094" spans="1:3" s="566" customFormat="1"/>
    <row r="39095" spans="1:3" s="566" customFormat="1"/>
    <row r="39096" spans="1:3" s="566" customFormat="1"/>
    <row r="39097" spans="1:3" s="566" customFormat="1"/>
    <row r="39098" spans="1:3" s="566" customFormat="1"/>
    <row r="39099" spans="1:3" s="566" customFormat="1"/>
    <row r="39100" spans="1:3" s="566" customFormat="1"/>
    <row r="39101" spans="1:3" s="566" customFormat="1"/>
    <row r="39102" spans="1:3" s="566" customFormat="1"/>
    <row r="39103" spans="1:3" s="566" customFormat="1"/>
    <row r="39104" spans="1:3" s="566" customFormat="1"/>
    <row r="39105" spans="1:3" s="566" customFormat="1"/>
    <row r="39106" spans="1:3" s="566" customFormat="1"/>
    <row r="39107" spans="1:3" s="566" customFormat="1"/>
    <row r="39108" spans="1:3" s="566" customFormat="1"/>
    <row r="39109" spans="1:3" s="566" customFormat="1"/>
    <row r="39110" spans="1:3" s="566" customFormat="1"/>
    <row r="39111" spans="1:3" s="566" customFormat="1"/>
    <row r="39112" spans="1:3" s="566" customFormat="1"/>
    <row r="39113" spans="1:3" s="566" customFormat="1"/>
    <row r="39114" spans="1:3" s="566" customFormat="1"/>
    <row r="39115" spans="1:3" s="566" customFormat="1"/>
    <row r="39116" spans="1:3" s="566" customFormat="1"/>
    <row r="39117" spans="1:3" s="566" customFormat="1"/>
    <row r="39118" spans="1:3" s="566" customFormat="1"/>
    <row r="39119" spans="1:3" s="566" customFormat="1"/>
    <row r="39120" spans="1:3" s="566" customFormat="1"/>
    <row r="39121" spans="1:3" s="566" customFormat="1"/>
    <row r="39122" spans="1:3" s="566" customFormat="1"/>
    <row r="39123" spans="1:3" s="566" customFormat="1"/>
    <row r="39124" spans="1:3" s="566" customFormat="1"/>
    <row r="39125" spans="1:3" s="566" customFormat="1"/>
    <row r="39126" spans="1:3" s="566" customFormat="1"/>
    <row r="39127" spans="1:3" s="566" customFormat="1"/>
    <row r="39128" spans="1:3" s="566" customFormat="1"/>
    <row r="39129" spans="1:3" s="566" customFormat="1"/>
    <row r="39130" spans="1:3" s="566" customFormat="1"/>
    <row r="39131" spans="1:3" s="566" customFormat="1"/>
    <row r="39132" spans="1:3" s="566" customFormat="1"/>
    <row r="39133" spans="1:3" s="566" customFormat="1"/>
    <row r="39134" spans="1:3" s="566" customFormat="1"/>
    <row r="39135" spans="1:3" s="566" customFormat="1"/>
    <row r="39136" spans="1:3" s="566" customFormat="1"/>
    <row r="39137" spans="1:3" s="566" customFormat="1"/>
    <row r="39138" spans="1:3" s="566" customFormat="1"/>
    <row r="39139" spans="1:3" s="566" customFormat="1"/>
    <row r="39140" spans="1:3" s="566" customFormat="1"/>
    <row r="39141" spans="1:3" s="566" customFormat="1"/>
    <row r="39142" spans="1:3" s="566" customFormat="1"/>
    <row r="39143" spans="1:3" s="566" customFormat="1"/>
    <row r="39144" spans="1:3" s="566" customFormat="1"/>
    <row r="39145" spans="1:3" s="566" customFormat="1"/>
    <row r="39146" spans="1:3" s="566" customFormat="1"/>
    <row r="39147" spans="1:3" s="566" customFormat="1"/>
    <row r="39148" spans="1:3" s="566" customFormat="1"/>
    <row r="39149" spans="1:3" s="566" customFormat="1"/>
    <row r="39150" spans="1:3" s="566" customFormat="1"/>
    <row r="39151" spans="1:3" s="566" customFormat="1"/>
    <row r="39152" spans="1:3" s="566" customFormat="1"/>
    <row r="39153" spans="1:3" s="566" customFormat="1"/>
    <row r="39154" spans="1:3" s="566" customFormat="1"/>
    <row r="39155" spans="1:3" s="566" customFormat="1"/>
    <row r="39156" spans="1:3" s="566" customFormat="1"/>
    <row r="39157" spans="1:3" s="566" customFormat="1"/>
    <row r="39158" spans="1:3" s="566" customFormat="1"/>
    <row r="39159" spans="1:3" s="566" customFormat="1"/>
    <row r="39160" spans="1:3" s="566" customFormat="1"/>
    <row r="39161" spans="1:3" s="566" customFormat="1"/>
    <row r="39162" spans="1:3" s="566" customFormat="1"/>
    <row r="39163" spans="1:3" s="566" customFormat="1"/>
    <row r="39164" spans="1:3" s="566" customFormat="1"/>
    <row r="39165" spans="1:3" s="566" customFormat="1"/>
    <row r="39166" spans="1:3" s="566" customFormat="1"/>
    <row r="39167" spans="1:3" s="566" customFormat="1"/>
    <row r="39168" spans="1:3" s="566" customFormat="1"/>
    <row r="39169" spans="1:3" s="566" customFormat="1"/>
    <row r="39170" spans="1:3" s="566" customFormat="1"/>
    <row r="39171" spans="1:3" s="566" customFormat="1"/>
    <row r="39172" spans="1:3" s="566" customFormat="1"/>
    <row r="39173" spans="1:3" s="566" customFormat="1"/>
    <row r="39174" spans="1:3" s="566" customFormat="1"/>
    <row r="39175" spans="1:3" s="566" customFormat="1"/>
    <row r="39176" spans="1:3" s="566" customFormat="1"/>
    <row r="39177" spans="1:3" s="566" customFormat="1"/>
    <row r="39178" spans="1:3" s="566" customFormat="1"/>
    <row r="39179" spans="1:3" s="566" customFormat="1"/>
    <row r="39180" spans="1:3" s="566" customFormat="1"/>
    <row r="39181" spans="1:3" s="566" customFormat="1"/>
    <row r="39182" spans="1:3" s="566" customFormat="1"/>
    <row r="39183" spans="1:3" s="566" customFormat="1"/>
    <row r="39184" spans="1:3" s="566" customFormat="1"/>
    <row r="39185" spans="1:3" s="566" customFormat="1"/>
    <row r="39186" spans="1:3" s="566" customFormat="1"/>
    <row r="39187" spans="1:3" s="566" customFormat="1"/>
    <row r="39188" spans="1:3" s="566" customFormat="1"/>
    <row r="39189" spans="1:3" s="566" customFormat="1"/>
    <row r="39190" spans="1:3" s="566" customFormat="1"/>
    <row r="39191" spans="1:3" s="566" customFormat="1"/>
    <row r="39192" spans="1:3" s="566" customFormat="1"/>
    <row r="39193" spans="1:3" s="566" customFormat="1"/>
    <row r="39194" spans="1:3" s="566" customFormat="1"/>
    <row r="39195" spans="1:3" s="566" customFormat="1"/>
    <row r="39196" spans="1:3" s="566" customFormat="1"/>
    <row r="39197" spans="1:3" s="566" customFormat="1"/>
    <row r="39198" spans="1:3" s="566" customFormat="1"/>
    <row r="39199" spans="1:3" s="566" customFormat="1"/>
    <row r="39200" spans="1:3" s="566" customFormat="1"/>
    <row r="39201" spans="1:3" s="566" customFormat="1"/>
    <row r="39202" spans="1:3" s="566" customFormat="1"/>
    <row r="39203" spans="1:3" s="566" customFormat="1"/>
    <row r="39204" spans="1:3" s="566" customFormat="1"/>
    <row r="39205" spans="1:3" s="566" customFormat="1"/>
    <row r="39206" spans="1:3" s="566" customFormat="1"/>
    <row r="39207" spans="1:3" s="566" customFormat="1"/>
    <row r="39208" spans="1:3" s="566" customFormat="1"/>
    <row r="39209" spans="1:3" s="566" customFormat="1"/>
    <row r="39210" spans="1:3" s="566" customFormat="1"/>
    <row r="39211" spans="1:3" s="566" customFormat="1"/>
    <row r="39212" spans="1:3" s="566" customFormat="1"/>
    <row r="39213" spans="1:3" s="566" customFormat="1"/>
    <row r="39214" spans="1:3" s="566" customFormat="1"/>
    <row r="39215" spans="1:3" s="566" customFormat="1"/>
    <row r="39216" spans="1:3" s="566" customFormat="1"/>
    <row r="39217" spans="1:3" s="566" customFormat="1"/>
    <row r="39218" spans="1:3" s="566" customFormat="1"/>
    <row r="39219" spans="1:3" s="566" customFormat="1"/>
    <row r="39220" spans="1:3" s="566" customFormat="1"/>
    <row r="39221" spans="1:3" s="566" customFormat="1"/>
    <row r="39222" spans="1:3" s="566" customFormat="1"/>
    <row r="39223" spans="1:3" s="566" customFormat="1"/>
    <row r="39224" spans="1:3" s="566" customFormat="1"/>
    <row r="39225" spans="1:3" s="566" customFormat="1"/>
    <row r="39226" spans="1:3" s="566" customFormat="1"/>
    <row r="39227" spans="1:3" s="566" customFormat="1"/>
    <row r="39228" spans="1:3" s="566" customFormat="1"/>
    <row r="39229" spans="1:3" s="566" customFormat="1"/>
    <row r="39230" spans="1:3" s="566" customFormat="1"/>
    <row r="39231" spans="1:3" s="566" customFormat="1"/>
    <row r="39232" spans="1:3" s="566" customFormat="1"/>
    <row r="39233" spans="1:3" s="566" customFormat="1"/>
    <row r="39234" spans="1:3" s="566" customFormat="1"/>
    <row r="39235" spans="1:3" s="566" customFormat="1"/>
    <row r="39236" spans="1:3" s="566" customFormat="1"/>
    <row r="39237" spans="1:3" s="566" customFormat="1"/>
    <row r="39238" spans="1:3" s="566" customFormat="1"/>
    <row r="39239" spans="1:3" s="566" customFormat="1"/>
    <row r="39240" spans="1:3" s="566" customFormat="1"/>
    <row r="39241" spans="1:3" s="566" customFormat="1"/>
    <row r="39242" spans="1:3" s="566" customFormat="1"/>
    <row r="39243" spans="1:3" s="566" customFormat="1"/>
    <row r="39244" spans="1:3" s="566" customFormat="1"/>
    <row r="39245" spans="1:3" s="566" customFormat="1"/>
    <row r="39246" spans="1:3" s="566" customFormat="1"/>
    <row r="39247" spans="1:3" s="566" customFormat="1"/>
    <row r="39248" spans="1:3" s="566" customFormat="1"/>
    <row r="39249" spans="1:3" s="566" customFormat="1"/>
    <row r="39250" spans="1:3" s="566" customFormat="1"/>
    <row r="39251" spans="1:3" s="566" customFormat="1"/>
    <row r="39252" spans="1:3" s="566" customFormat="1"/>
    <row r="39253" spans="1:3" s="566" customFormat="1"/>
    <row r="39254" spans="1:3" s="566" customFormat="1"/>
    <row r="39255" spans="1:3" s="566" customFormat="1"/>
    <row r="39256" spans="1:3" s="566" customFormat="1"/>
    <row r="39257" spans="1:3" s="566" customFormat="1"/>
    <row r="39258" spans="1:3" s="566" customFormat="1"/>
    <row r="39259" spans="1:3" s="566" customFormat="1"/>
    <row r="39260" spans="1:3" s="566" customFormat="1"/>
    <row r="39261" spans="1:3" s="566" customFormat="1"/>
    <row r="39262" spans="1:3" s="566" customFormat="1"/>
    <row r="39263" spans="1:3" s="566" customFormat="1"/>
    <row r="39264" spans="1:3" s="566" customFormat="1"/>
    <row r="39265" spans="1:3" s="566" customFormat="1"/>
    <row r="39266" spans="1:3" s="566" customFormat="1"/>
    <row r="39267" spans="1:3" s="566" customFormat="1"/>
    <row r="39268" spans="1:3" s="566" customFormat="1"/>
    <row r="39269" spans="1:3" s="566" customFormat="1"/>
    <row r="39270" spans="1:3" s="566" customFormat="1"/>
    <row r="39271" spans="1:3" s="566" customFormat="1"/>
    <row r="39272" spans="1:3" s="566" customFormat="1"/>
    <row r="39273" spans="1:3" s="566" customFormat="1"/>
    <row r="39274" spans="1:3" s="566" customFormat="1"/>
    <row r="39275" spans="1:3" s="566" customFormat="1"/>
    <row r="39276" spans="1:3" s="566" customFormat="1"/>
    <row r="39277" spans="1:3" s="566" customFormat="1"/>
    <row r="39278" spans="1:3" s="566" customFormat="1"/>
    <row r="39279" spans="1:3" s="566" customFormat="1"/>
    <row r="39280" spans="1:3" s="566" customFormat="1"/>
    <row r="39281" spans="1:3" s="566" customFormat="1"/>
    <row r="39282" spans="1:3" s="566" customFormat="1"/>
    <row r="39283" spans="1:3" s="566" customFormat="1"/>
    <row r="39284" spans="1:3" s="566" customFormat="1"/>
    <row r="39285" spans="1:3" s="566" customFormat="1"/>
    <row r="39286" spans="1:3" s="566" customFormat="1"/>
    <row r="39287" spans="1:3" s="566" customFormat="1"/>
    <row r="39288" spans="1:3" s="566" customFormat="1"/>
    <row r="39289" spans="1:3" s="566" customFormat="1"/>
    <row r="39290" spans="1:3" s="566" customFormat="1"/>
    <row r="39291" spans="1:3" s="566" customFormat="1"/>
    <row r="39292" spans="1:3" s="566" customFormat="1"/>
    <row r="39293" spans="1:3" s="566" customFormat="1"/>
    <row r="39294" spans="1:3" s="566" customFormat="1"/>
    <row r="39295" spans="1:3" s="566" customFormat="1"/>
    <row r="39296" spans="1:3" s="566" customFormat="1"/>
    <row r="39297" spans="1:3" s="566" customFormat="1"/>
    <row r="39298" spans="1:3" s="566" customFormat="1"/>
    <row r="39299" spans="1:3" s="566" customFormat="1"/>
    <row r="39300" spans="1:3" s="566" customFormat="1"/>
    <row r="39301" spans="1:3" s="566" customFormat="1"/>
    <row r="39302" spans="1:3" s="566" customFormat="1"/>
    <row r="39303" spans="1:3" s="566" customFormat="1"/>
    <row r="39304" spans="1:3" s="566" customFormat="1"/>
    <row r="39305" spans="1:3" s="566" customFormat="1"/>
    <row r="39306" spans="1:3" s="566" customFormat="1"/>
    <row r="39307" spans="1:3" s="566" customFormat="1"/>
    <row r="39308" spans="1:3" s="566" customFormat="1"/>
    <row r="39309" spans="1:3" s="566" customFormat="1"/>
    <row r="39310" spans="1:3" s="566" customFormat="1"/>
    <row r="39311" spans="1:3" s="566" customFormat="1"/>
    <row r="39312" spans="1:3" s="566" customFormat="1"/>
    <row r="39313" spans="1:3" s="566" customFormat="1"/>
    <row r="39314" spans="1:3" s="566" customFormat="1"/>
    <row r="39315" spans="1:3" s="566" customFormat="1"/>
    <row r="39316" spans="1:3" s="566" customFormat="1"/>
    <row r="39317" spans="1:3" s="566" customFormat="1"/>
    <row r="39318" spans="1:3" s="566" customFormat="1"/>
    <row r="39319" spans="1:3" s="566" customFormat="1"/>
    <row r="39320" spans="1:3" s="566" customFormat="1"/>
    <row r="39321" spans="1:3" s="566" customFormat="1"/>
    <row r="39322" spans="1:3" s="566" customFormat="1"/>
    <row r="39323" spans="1:3" s="566" customFormat="1"/>
    <row r="39324" spans="1:3" s="566" customFormat="1"/>
    <row r="39325" spans="1:3" s="566" customFormat="1"/>
    <row r="39326" spans="1:3" s="566" customFormat="1"/>
    <row r="39327" spans="1:3" s="566" customFormat="1"/>
    <row r="39328" spans="1:3" s="566" customFormat="1"/>
    <row r="39329" spans="1:3" s="566" customFormat="1"/>
    <row r="39330" spans="1:3" s="566" customFormat="1"/>
    <row r="39331" spans="1:3" s="566" customFormat="1"/>
    <row r="39332" spans="1:3" s="566" customFormat="1"/>
    <row r="39333" spans="1:3" s="566" customFormat="1"/>
    <row r="39334" spans="1:3" s="566" customFormat="1"/>
    <row r="39335" spans="1:3" s="566" customFormat="1"/>
    <row r="39336" spans="1:3" s="566" customFormat="1"/>
    <row r="39337" spans="1:3" s="566" customFormat="1"/>
    <row r="39338" spans="1:3" s="566" customFormat="1"/>
    <row r="39339" spans="1:3" s="566" customFormat="1"/>
    <row r="39340" spans="1:3" s="566" customFormat="1"/>
    <row r="39341" spans="1:3" s="566" customFormat="1"/>
    <row r="39342" spans="1:3" s="566" customFormat="1"/>
    <row r="39343" spans="1:3" s="566" customFormat="1"/>
    <row r="39344" spans="1:3" s="566" customFormat="1"/>
    <row r="39345" spans="1:3" s="566" customFormat="1"/>
    <row r="39346" spans="1:3" s="566" customFormat="1"/>
    <row r="39347" spans="1:3" s="566" customFormat="1"/>
    <row r="39348" spans="1:3" s="566" customFormat="1"/>
    <row r="39349" spans="1:3" s="566" customFormat="1"/>
    <row r="39350" spans="1:3" s="566" customFormat="1"/>
    <row r="39351" spans="1:3" s="566" customFormat="1"/>
    <row r="39352" spans="1:3" s="566" customFormat="1"/>
    <row r="39353" spans="1:3" s="566" customFormat="1"/>
    <row r="39354" spans="1:3" s="566" customFormat="1"/>
    <row r="39355" spans="1:3" s="566" customFormat="1"/>
    <row r="39356" spans="1:3" s="566" customFormat="1"/>
    <row r="39357" spans="1:3" s="566" customFormat="1"/>
    <row r="39358" spans="1:3" s="566" customFormat="1"/>
    <row r="39359" spans="1:3" s="566" customFormat="1"/>
    <row r="39360" spans="1:3" s="566" customFormat="1"/>
    <row r="39361" spans="1:3" s="566" customFormat="1"/>
    <row r="39362" spans="1:3" s="566" customFormat="1"/>
    <row r="39363" spans="1:3" s="566" customFormat="1"/>
    <row r="39364" spans="1:3" s="566" customFormat="1"/>
    <row r="39365" spans="1:3" s="566" customFormat="1"/>
    <row r="39366" spans="1:3" s="566" customFormat="1"/>
    <row r="39367" spans="1:3" s="566" customFormat="1"/>
    <row r="39368" spans="1:3" s="566" customFormat="1"/>
    <row r="39369" spans="1:3" s="566" customFormat="1"/>
    <row r="39370" spans="1:3" s="566" customFormat="1"/>
    <row r="39371" spans="1:3" s="566" customFormat="1"/>
    <row r="39372" spans="1:3" s="566" customFormat="1"/>
    <row r="39373" spans="1:3" s="566" customFormat="1"/>
    <row r="39374" spans="1:3" s="566" customFormat="1"/>
    <row r="39375" spans="1:3" s="566" customFormat="1"/>
    <row r="39376" spans="1:3" s="566" customFormat="1"/>
    <row r="39377" spans="1:3" s="566" customFormat="1"/>
    <row r="39378" spans="1:3" s="566" customFormat="1"/>
    <row r="39379" spans="1:3" s="566" customFormat="1"/>
    <row r="39380" spans="1:3" s="566" customFormat="1"/>
    <row r="39381" spans="1:3" s="566" customFormat="1"/>
    <row r="39382" spans="1:3" s="566" customFormat="1"/>
    <row r="39383" spans="1:3" s="566" customFormat="1"/>
    <row r="39384" spans="1:3" s="566" customFormat="1"/>
    <row r="39385" spans="1:3" s="566" customFormat="1"/>
    <row r="39386" spans="1:3" s="566" customFormat="1"/>
    <row r="39387" spans="1:3" s="566" customFormat="1"/>
    <row r="39388" spans="1:3" s="566" customFormat="1"/>
    <row r="39389" spans="1:3" s="566" customFormat="1"/>
    <row r="39390" spans="1:3" s="566" customFormat="1"/>
    <row r="39391" spans="1:3" s="566" customFormat="1"/>
    <row r="39392" spans="1:3" s="566" customFormat="1"/>
    <row r="39393" spans="1:3" s="566" customFormat="1"/>
    <row r="39394" spans="1:3" s="566" customFormat="1"/>
    <row r="39395" spans="1:3" s="566" customFormat="1"/>
    <row r="39396" spans="1:3" s="566" customFormat="1"/>
    <row r="39397" spans="1:3" s="566" customFormat="1"/>
    <row r="39398" spans="1:3" s="566" customFormat="1"/>
    <row r="39399" spans="1:3" s="566" customFormat="1"/>
    <row r="39400" spans="1:3" s="566" customFormat="1"/>
    <row r="39401" spans="1:3" s="566" customFormat="1"/>
    <row r="39402" spans="1:3" s="566" customFormat="1"/>
    <row r="39403" spans="1:3" s="566" customFormat="1"/>
    <row r="39404" spans="1:3" s="566" customFormat="1"/>
    <row r="39405" spans="1:3" s="566" customFormat="1"/>
    <row r="39406" spans="1:3" s="566" customFormat="1"/>
    <row r="39407" spans="1:3" s="566" customFormat="1"/>
    <row r="39408" spans="1:3" s="566" customFormat="1"/>
    <row r="39409" spans="1:3" s="566" customFormat="1"/>
    <row r="39410" spans="1:3" s="566" customFormat="1"/>
    <row r="39411" spans="1:3" s="566" customFormat="1"/>
    <row r="39412" spans="1:3" s="566" customFormat="1"/>
    <row r="39413" spans="1:3" s="566" customFormat="1"/>
    <row r="39414" spans="1:3" s="566" customFormat="1"/>
    <row r="39415" spans="1:3" s="566" customFormat="1"/>
    <row r="39416" spans="1:3" s="566" customFormat="1"/>
    <row r="39417" spans="1:3" s="566" customFormat="1"/>
    <row r="39418" spans="1:3" s="566" customFormat="1"/>
    <row r="39419" spans="1:3" s="566" customFormat="1"/>
    <row r="39420" spans="1:3" s="566" customFormat="1"/>
    <row r="39421" spans="1:3" s="566" customFormat="1"/>
    <row r="39422" spans="1:3" s="566" customFormat="1"/>
    <row r="39423" spans="1:3" s="566" customFormat="1"/>
    <row r="39424" spans="1:3" s="566" customFormat="1"/>
    <row r="39425" spans="1:3" s="566" customFormat="1"/>
    <row r="39426" spans="1:3" s="566" customFormat="1"/>
    <row r="39427" spans="1:3" s="566" customFormat="1"/>
    <row r="39428" spans="1:3" s="566" customFormat="1"/>
    <row r="39429" spans="1:3" s="566" customFormat="1"/>
    <row r="39430" spans="1:3" s="566" customFormat="1"/>
    <row r="39431" spans="1:3" s="566" customFormat="1"/>
    <row r="39432" spans="1:3" s="566" customFormat="1"/>
    <row r="39433" spans="1:3" s="566" customFormat="1"/>
    <row r="39434" spans="1:3" s="566" customFormat="1"/>
    <row r="39435" spans="1:3" s="566" customFormat="1"/>
    <row r="39436" spans="1:3" s="566" customFormat="1"/>
    <row r="39437" spans="1:3" s="566" customFormat="1"/>
    <row r="39438" spans="1:3" s="566" customFormat="1"/>
    <row r="39439" spans="1:3" s="566" customFormat="1"/>
    <row r="39440" spans="1:3" s="566" customFormat="1"/>
    <row r="39441" spans="1:3" s="566" customFormat="1"/>
    <row r="39442" spans="1:3" s="566" customFormat="1"/>
    <row r="39443" spans="1:3" s="566" customFormat="1"/>
    <row r="39444" spans="1:3" s="566" customFormat="1"/>
    <row r="39445" spans="1:3" s="566" customFormat="1"/>
    <row r="39446" spans="1:3" s="566" customFormat="1"/>
    <row r="39447" spans="1:3" s="566" customFormat="1"/>
    <row r="39448" spans="1:3" s="566" customFormat="1"/>
    <row r="39449" spans="1:3" s="566" customFormat="1"/>
    <row r="39450" spans="1:3" s="566" customFormat="1"/>
    <row r="39451" spans="1:3" s="566" customFormat="1"/>
    <row r="39452" spans="1:3" s="566" customFormat="1"/>
    <row r="39453" spans="1:3" s="566" customFormat="1"/>
    <row r="39454" spans="1:3" s="566" customFormat="1"/>
    <row r="39455" spans="1:3" s="566" customFormat="1"/>
    <row r="39456" spans="1:3" s="566" customFormat="1"/>
    <row r="39457" spans="1:3" s="566" customFormat="1"/>
    <row r="39458" spans="1:3" s="566" customFormat="1"/>
    <row r="39459" spans="1:3" s="566" customFormat="1"/>
    <row r="39460" spans="1:3" s="566" customFormat="1"/>
    <row r="39461" spans="1:3" s="566" customFormat="1"/>
    <row r="39462" spans="1:3" s="566" customFormat="1"/>
    <row r="39463" spans="1:3" s="566" customFormat="1"/>
    <row r="39464" spans="1:3" s="566" customFormat="1"/>
    <row r="39465" spans="1:3" s="566" customFormat="1"/>
    <row r="39466" spans="1:3" s="566" customFormat="1"/>
    <row r="39467" spans="1:3" s="566" customFormat="1"/>
    <row r="39468" spans="1:3" s="566" customFormat="1"/>
    <row r="39469" spans="1:3" s="566" customFormat="1"/>
    <row r="39470" spans="1:3" s="566" customFormat="1"/>
    <row r="39471" spans="1:3" s="566" customFormat="1"/>
    <row r="39472" spans="1:3" s="566" customFormat="1"/>
    <row r="39473" spans="1:3" s="566" customFormat="1"/>
    <row r="39474" spans="1:3" s="566" customFormat="1"/>
    <row r="39475" spans="1:3" s="566" customFormat="1"/>
    <row r="39476" spans="1:3" s="566" customFormat="1"/>
    <row r="39477" spans="1:3" s="566" customFormat="1"/>
    <row r="39478" spans="1:3" s="566" customFormat="1"/>
    <row r="39479" spans="1:3" s="566" customFormat="1"/>
    <row r="39480" spans="1:3" s="566" customFormat="1"/>
    <row r="39481" spans="1:3" s="566" customFormat="1"/>
    <row r="39482" spans="1:3" s="566" customFormat="1"/>
    <row r="39483" spans="1:3" s="566" customFormat="1"/>
    <row r="39484" spans="1:3" s="566" customFormat="1"/>
    <row r="39485" spans="1:3" s="566" customFormat="1"/>
    <row r="39486" spans="1:3" s="566" customFormat="1"/>
    <row r="39487" spans="1:3" s="566" customFormat="1"/>
    <row r="39488" spans="1:3" s="566" customFormat="1"/>
    <row r="39489" spans="1:3" s="566" customFormat="1"/>
    <row r="39490" spans="1:3" s="566" customFormat="1"/>
    <row r="39491" spans="1:3" s="566" customFormat="1"/>
    <row r="39492" spans="1:3" s="566" customFormat="1"/>
    <row r="39493" spans="1:3" s="566" customFormat="1"/>
    <row r="39494" spans="1:3" s="566" customFormat="1"/>
    <row r="39495" spans="1:3" s="566" customFormat="1"/>
    <row r="39496" spans="1:3" s="566" customFormat="1"/>
    <row r="39497" spans="1:3" s="566" customFormat="1"/>
    <row r="39498" spans="1:3" s="566" customFormat="1"/>
    <row r="39499" spans="1:3" s="566" customFormat="1"/>
    <row r="39500" spans="1:3" s="566" customFormat="1"/>
    <row r="39501" spans="1:3" s="566" customFormat="1"/>
    <row r="39502" spans="1:3" s="566" customFormat="1"/>
    <row r="39503" spans="1:3" s="566" customFormat="1"/>
    <row r="39504" spans="1:3" s="566" customFormat="1"/>
    <row r="39505" spans="1:3" s="566" customFormat="1"/>
    <row r="39506" spans="1:3" s="566" customFormat="1"/>
    <row r="39507" spans="1:3" s="566" customFormat="1"/>
    <row r="39508" spans="1:3" s="566" customFormat="1"/>
    <row r="39509" spans="1:3" s="566" customFormat="1"/>
    <row r="39510" spans="1:3" s="566" customFormat="1"/>
    <row r="39511" spans="1:3" s="566" customFormat="1"/>
    <row r="39512" spans="1:3" s="566" customFormat="1"/>
    <row r="39513" spans="1:3" s="566" customFormat="1"/>
    <row r="39514" spans="1:3" s="566" customFormat="1"/>
    <row r="39515" spans="1:3" s="566" customFormat="1"/>
    <row r="39516" spans="1:3" s="566" customFormat="1"/>
    <row r="39517" spans="1:3" s="566" customFormat="1"/>
    <row r="39518" spans="1:3" s="566" customFormat="1"/>
    <row r="39519" spans="1:3" s="566" customFormat="1"/>
    <row r="39520" spans="1:3" s="566" customFormat="1"/>
    <row r="39521" spans="1:3" s="566" customFormat="1"/>
    <row r="39522" spans="1:3" s="566" customFormat="1"/>
    <row r="39523" spans="1:3" s="566" customFormat="1"/>
    <row r="39524" spans="1:3" s="566" customFormat="1"/>
    <row r="39525" spans="1:3" s="566" customFormat="1"/>
    <row r="39526" spans="1:3" s="566" customFormat="1"/>
    <row r="39527" spans="1:3" s="566" customFormat="1"/>
    <row r="39528" spans="1:3" s="566" customFormat="1"/>
    <row r="39529" spans="1:3" s="566" customFormat="1"/>
    <row r="39530" spans="1:3" s="566" customFormat="1"/>
    <row r="39531" spans="1:3" s="566" customFormat="1"/>
    <row r="39532" spans="1:3" s="566" customFormat="1"/>
    <row r="39533" spans="1:3" s="566" customFormat="1"/>
    <row r="39534" spans="1:3" s="566" customFormat="1"/>
    <row r="39535" spans="1:3" s="566" customFormat="1"/>
    <row r="39536" spans="1:3" s="566" customFormat="1"/>
    <row r="39537" spans="1:3" s="566" customFormat="1"/>
    <row r="39538" spans="1:3" s="566" customFormat="1"/>
    <row r="39539" spans="1:3" s="566" customFormat="1"/>
    <row r="39540" spans="1:3" s="566" customFormat="1"/>
    <row r="39541" spans="1:3" s="566" customFormat="1"/>
    <row r="39542" spans="1:3" s="566" customFormat="1"/>
    <row r="39543" spans="1:3" s="566" customFormat="1"/>
    <row r="39544" spans="1:3" s="566" customFormat="1"/>
    <row r="39545" spans="1:3" s="566" customFormat="1"/>
    <row r="39546" spans="1:3" s="566" customFormat="1"/>
    <row r="39547" spans="1:3" s="566" customFormat="1"/>
    <row r="39548" spans="1:3" s="566" customFormat="1"/>
    <row r="39549" spans="1:3" s="566" customFormat="1"/>
    <row r="39550" spans="1:3" s="566" customFormat="1"/>
    <row r="39551" spans="1:3" s="566" customFormat="1"/>
    <row r="39552" spans="1:3" s="566" customFormat="1"/>
    <row r="39553" spans="1:3" s="566" customFormat="1"/>
    <row r="39554" spans="1:3" s="566" customFormat="1"/>
    <row r="39555" spans="1:3" s="566" customFormat="1"/>
    <row r="39556" spans="1:3" s="566" customFormat="1"/>
    <row r="39557" spans="1:3" s="566" customFormat="1"/>
    <row r="39558" spans="1:3" s="566" customFormat="1"/>
    <row r="39559" spans="1:3" s="566" customFormat="1"/>
    <row r="39560" spans="1:3" s="566" customFormat="1"/>
    <row r="39561" spans="1:3" s="566" customFormat="1"/>
    <row r="39562" spans="1:3" s="566" customFormat="1"/>
    <row r="39563" spans="1:3" s="566" customFormat="1"/>
    <row r="39564" spans="1:3" s="566" customFormat="1"/>
    <row r="39565" spans="1:3" s="566" customFormat="1"/>
    <row r="39566" spans="1:3" s="566" customFormat="1"/>
    <row r="39567" spans="1:3" s="566" customFormat="1"/>
    <row r="39568" spans="1:3" s="566" customFormat="1"/>
    <row r="39569" spans="1:3" s="566" customFormat="1"/>
    <row r="39570" spans="1:3" s="566" customFormat="1"/>
    <row r="39571" spans="1:3" s="566" customFormat="1"/>
    <row r="39572" spans="1:3" s="566" customFormat="1"/>
    <row r="39573" spans="1:3" s="566" customFormat="1"/>
    <row r="39574" spans="1:3" s="566" customFormat="1"/>
    <row r="39575" spans="1:3" s="566" customFormat="1"/>
    <row r="39576" spans="1:3" s="566" customFormat="1"/>
    <row r="39577" spans="1:3" s="566" customFormat="1"/>
    <row r="39578" spans="1:3" s="566" customFormat="1"/>
    <row r="39579" spans="1:3" s="566" customFormat="1"/>
    <row r="39580" spans="1:3" s="566" customFormat="1"/>
    <row r="39581" spans="1:3" s="566" customFormat="1"/>
    <row r="39582" spans="1:3" s="566" customFormat="1"/>
    <row r="39583" spans="1:3" s="566" customFormat="1"/>
    <row r="39584" spans="1:3" s="566" customFormat="1"/>
    <row r="39585" spans="1:3" s="566" customFormat="1"/>
    <row r="39586" spans="1:3" s="566" customFormat="1"/>
    <row r="39587" spans="1:3" s="566" customFormat="1"/>
    <row r="39588" spans="1:3" s="566" customFormat="1"/>
    <row r="39589" spans="1:3" s="566" customFormat="1"/>
    <row r="39590" spans="1:3" s="566" customFormat="1"/>
    <row r="39591" spans="1:3" s="566" customFormat="1"/>
    <row r="39592" spans="1:3" s="566" customFormat="1"/>
    <row r="39593" spans="1:3" s="566" customFormat="1"/>
    <row r="39594" spans="1:3" s="566" customFormat="1"/>
    <row r="39595" spans="1:3" s="566" customFormat="1"/>
    <row r="39596" spans="1:3" s="566" customFormat="1"/>
    <row r="39597" spans="1:3" s="566" customFormat="1"/>
    <row r="39598" spans="1:3" s="566" customFormat="1"/>
    <row r="39599" spans="1:3" s="566" customFormat="1"/>
    <row r="39600" spans="1:3" s="566" customFormat="1"/>
    <row r="39601" spans="1:3" s="566" customFormat="1"/>
    <row r="39602" spans="1:3" s="566" customFormat="1"/>
    <row r="39603" spans="1:3" s="566" customFormat="1"/>
    <row r="39604" spans="1:3" s="566" customFormat="1"/>
    <row r="39605" spans="1:3" s="566" customFormat="1"/>
    <row r="39606" spans="1:3" s="566" customFormat="1"/>
    <row r="39607" spans="1:3" s="566" customFormat="1"/>
    <row r="39608" spans="1:3" s="566" customFormat="1"/>
    <row r="39609" spans="1:3" s="566" customFormat="1"/>
    <row r="39610" spans="1:3" s="566" customFormat="1"/>
    <row r="39611" spans="1:3" s="566" customFormat="1"/>
    <row r="39612" spans="1:3" s="566" customFormat="1"/>
    <row r="39613" spans="1:3" s="566" customFormat="1"/>
    <row r="39614" spans="1:3" s="566" customFormat="1"/>
    <row r="39615" spans="1:3" s="566" customFormat="1"/>
    <row r="39616" spans="1:3" s="566" customFormat="1"/>
    <row r="39617" spans="1:3" s="566" customFormat="1"/>
    <row r="39618" spans="1:3" s="566" customFormat="1"/>
    <row r="39619" spans="1:3" s="566" customFormat="1"/>
    <row r="39620" spans="1:3" s="566" customFormat="1"/>
    <row r="39621" spans="1:3" s="566" customFormat="1"/>
    <row r="39622" spans="1:3" s="566" customFormat="1"/>
    <row r="39623" spans="1:3" s="566" customFormat="1"/>
    <row r="39624" spans="1:3" s="566" customFormat="1"/>
    <row r="39625" spans="1:3" s="566" customFormat="1"/>
    <row r="39626" spans="1:3" s="566" customFormat="1"/>
    <row r="39627" spans="1:3" s="566" customFormat="1"/>
    <row r="39628" spans="1:3" s="566" customFormat="1"/>
    <row r="39629" spans="1:3" s="566" customFormat="1"/>
    <row r="39630" spans="1:3" s="566" customFormat="1"/>
    <row r="39631" spans="1:3" s="566" customFormat="1"/>
    <row r="39632" spans="1:3" s="566" customFormat="1"/>
    <row r="39633" spans="1:3" s="566" customFormat="1"/>
    <row r="39634" spans="1:3" s="566" customFormat="1"/>
    <row r="39635" spans="1:3" s="566" customFormat="1"/>
    <row r="39636" spans="1:3" s="566" customFormat="1"/>
    <row r="39637" spans="1:3" s="566" customFormat="1"/>
    <row r="39638" spans="1:3" s="566" customFormat="1"/>
    <row r="39639" spans="1:3" s="566" customFormat="1"/>
    <row r="39640" spans="1:3" s="566" customFormat="1"/>
    <row r="39641" spans="1:3" s="566" customFormat="1"/>
    <row r="39642" spans="1:3" s="566" customFormat="1"/>
    <row r="39643" spans="1:3" s="566" customFormat="1"/>
    <row r="39644" spans="1:3" s="566" customFormat="1"/>
    <row r="39645" spans="1:3" s="566" customFormat="1"/>
    <row r="39646" spans="1:3" s="566" customFormat="1"/>
    <row r="39647" spans="1:3" s="566" customFormat="1"/>
    <row r="39648" spans="1:3" s="566" customFormat="1"/>
    <row r="39649" spans="1:3" s="566" customFormat="1"/>
    <row r="39650" spans="1:3" s="566" customFormat="1"/>
    <row r="39651" spans="1:3" s="566" customFormat="1"/>
    <row r="39652" spans="1:3" s="566" customFormat="1"/>
    <row r="39653" spans="1:3" s="566" customFormat="1"/>
    <row r="39654" spans="1:3" s="566" customFormat="1"/>
    <row r="39655" spans="1:3" s="566" customFormat="1"/>
    <row r="39656" spans="1:3" s="566" customFormat="1"/>
    <row r="39657" spans="1:3" s="566" customFormat="1"/>
    <row r="39658" spans="1:3" s="566" customFormat="1"/>
    <row r="39659" spans="1:3" s="566" customFormat="1"/>
    <row r="39660" spans="1:3" s="566" customFormat="1"/>
    <row r="39661" spans="1:3" s="566" customFormat="1"/>
    <row r="39662" spans="1:3" s="566" customFormat="1"/>
    <row r="39663" spans="1:3" s="566" customFormat="1"/>
    <row r="39664" spans="1:3" s="566" customFormat="1"/>
    <row r="39665" spans="1:3" s="566" customFormat="1"/>
    <row r="39666" spans="1:3" s="566" customFormat="1"/>
    <row r="39667" spans="1:3" s="566" customFormat="1"/>
    <row r="39668" spans="1:3" s="566" customFormat="1"/>
    <row r="39669" spans="1:3" s="566" customFormat="1"/>
    <row r="39670" spans="1:3" s="566" customFormat="1"/>
    <row r="39671" spans="1:3" s="566" customFormat="1"/>
    <row r="39672" spans="1:3" s="566" customFormat="1"/>
    <row r="39673" spans="1:3" s="566" customFormat="1"/>
    <row r="39674" spans="1:3" s="566" customFormat="1"/>
    <row r="39675" spans="1:3" s="566" customFormat="1"/>
    <row r="39676" spans="1:3" s="566" customFormat="1"/>
    <row r="39677" spans="1:3" s="566" customFormat="1"/>
    <row r="39678" spans="1:3" s="566" customFormat="1"/>
    <row r="39679" spans="1:3" s="566" customFormat="1"/>
    <row r="39680" spans="1:3" s="566" customFormat="1"/>
    <row r="39681" spans="1:3" s="566" customFormat="1"/>
    <row r="39682" spans="1:3" s="566" customFormat="1"/>
    <row r="39683" spans="1:3" s="566" customFormat="1"/>
    <row r="39684" spans="1:3" s="566" customFormat="1"/>
    <row r="39685" spans="1:3" s="566" customFormat="1"/>
    <row r="39686" spans="1:3" s="566" customFormat="1"/>
    <row r="39687" spans="1:3" s="566" customFormat="1"/>
    <row r="39688" spans="1:3" s="566" customFormat="1"/>
    <row r="39689" spans="1:3" s="566" customFormat="1"/>
    <row r="39690" spans="1:3" s="566" customFormat="1"/>
    <row r="39691" spans="1:3" s="566" customFormat="1"/>
    <row r="39692" spans="1:3" s="566" customFormat="1"/>
    <row r="39693" spans="1:3" s="566" customFormat="1"/>
    <row r="39694" spans="1:3" s="566" customFormat="1"/>
    <row r="39695" spans="1:3" s="566" customFormat="1"/>
    <row r="39696" spans="1:3" s="566" customFormat="1"/>
    <row r="39697" spans="1:3" s="566" customFormat="1"/>
    <row r="39698" spans="1:3" s="566" customFormat="1"/>
    <row r="39699" spans="1:3" s="566" customFormat="1"/>
    <row r="39700" spans="1:3" s="566" customFormat="1"/>
    <row r="39701" spans="1:3" s="566" customFormat="1"/>
    <row r="39702" spans="1:3" s="566" customFormat="1"/>
    <row r="39703" spans="1:3" s="566" customFormat="1"/>
    <row r="39704" spans="1:3" s="566" customFormat="1"/>
    <row r="39705" spans="1:3" s="566" customFormat="1"/>
    <row r="39706" spans="1:3" s="566" customFormat="1"/>
    <row r="39707" spans="1:3" s="566" customFormat="1"/>
    <row r="39708" spans="1:3" s="566" customFormat="1"/>
    <row r="39709" spans="1:3" s="566" customFormat="1"/>
    <row r="39710" spans="1:3" s="566" customFormat="1"/>
    <row r="39711" spans="1:3" s="566" customFormat="1"/>
    <row r="39712" spans="1:3" s="566" customFormat="1"/>
    <row r="39713" spans="1:3" s="566" customFormat="1"/>
    <row r="39714" spans="1:3" s="566" customFormat="1"/>
    <row r="39715" spans="1:3" s="566" customFormat="1"/>
    <row r="39716" spans="1:3" s="566" customFormat="1"/>
    <row r="39717" spans="1:3" s="566" customFormat="1"/>
    <row r="39718" spans="1:3" s="566" customFormat="1"/>
    <row r="39719" spans="1:3" s="566" customFormat="1"/>
    <row r="39720" spans="1:3" s="566" customFormat="1"/>
    <row r="39721" spans="1:3" s="566" customFormat="1"/>
    <row r="39722" spans="1:3" s="566" customFormat="1"/>
    <row r="39723" spans="1:3" s="566" customFormat="1"/>
    <row r="39724" spans="1:3" s="566" customFormat="1"/>
    <row r="39725" spans="1:3" s="566" customFormat="1"/>
    <row r="39726" spans="1:3" s="566" customFormat="1"/>
    <row r="39727" spans="1:3" s="566" customFormat="1"/>
    <row r="39728" spans="1:3" s="566" customFormat="1"/>
    <row r="39729" spans="1:3" s="566" customFormat="1"/>
    <row r="39730" spans="1:3" s="566" customFormat="1"/>
    <row r="39731" spans="1:3" s="566" customFormat="1"/>
    <row r="39732" spans="1:3" s="566" customFormat="1"/>
    <row r="39733" spans="1:3" s="566" customFormat="1"/>
    <row r="39734" spans="1:3" s="566" customFormat="1"/>
    <row r="39735" spans="1:3" s="566" customFormat="1"/>
    <row r="39736" spans="1:3" s="566" customFormat="1"/>
    <row r="39737" spans="1:3" s="566" customFormat="1"/>
    <row r="39738" spans="1:3" s="566" customFormat="1"/>
    <row r="39739" spans="1:3" s="566" customFormat="1"/>
    <row r="39740" spans="1:3" s="566" customFormat="1"/>
    <row r="39741" spans="1:3" s="566" customFormat="1"/>
    <row r="39742" spans="1:3" s="566" customFormat="1"/>
    <row r="39743" spans="1:3" s="566" customFormat="1"/>
    <row r="39744" spans="1:3" s="566" customFormat="1"/>
    <row r="39745" spans="1:3" s="566" customFormat="1"/>
    <row r="39746" spans="1:3" s="566" customFormat="1"/>
    <row r="39747" spans="1:3" s="566" customFormat="1"/>
    <row r="39748" spans="1:3" s="566" customFormat="1"/>
    <row r="39749" spans="1:3" s="566" customFormat="1"/>
    <row r="39750" spans="1:3" s="566" customFormat="1"/>
    <row r="39751" spans="1:3" s="566" customFormat="1"/>
    <row r="39752" spans="1:3" s="566" customFormat="1"/>
    <row r="39753" spans="1:3" s="566" customFormat="1"/>
    <row r="39754" spans="1:3" s="566" customFormat="1"/>
    <row r="39755" spans="1:3" s="566" customFormat="1"/>
    <row r="39756" spans="1:3" s="566" customFormat="1"/>
    <row r="39757" spans="1:3" s="566" customFormat="1"/>
    <row r="39758" spans="1:3" s="566" customFormat="1"/>
    <row r="39759" spans="1:3" s="566" customFormat="1"/>
    <row r="39760" spans="1:3" s="566" customFormat="1"/>
    <row r="39761" spans="1:3" s="566" customFormat="1"/>
    <row r="39762" spans="1:3" s="566" customFormat="1"/>
    <row r="39763" spans="1:3" s="566" customFormat="1"/>
    <row r="39764" spans="1:3" s="566" customFormat="1"/>
    <row r="39765" spans="1:3" s="566" customFormat="1"/>
    <row r="39766" spans="1:3" s="566" customFormat="1"/>
    <row r="39767" spans="1:3" s="566" customFormat="1"/>
    <row r="39768" spans="1:3" s="566" customFormat="1"/>
    <row r="39769" spans="1:3" s="566" customFormat="1"/>
    <row r="39770" spans="1:3" s="566" customFormat="1"/>
    <row r="39771" spans="1:3" s="566" customFormat="1"/>
    <row r="39772" spans="1:3" s="566" customFormat="1"/>
    <row r="39773" spans="1:3" s="566" customFormat="1"/>
    <row r="39774" spans="1:3" s="566" customFormat="1"/>
    <row r="39775" spans="1:3" s="566" customFormat="1"/>
    <row r="39776" spans="1:3" s="566" customFormat="1"/>
    <row r="39777" spans="1:3" s="566" customFormat="1"/>
    <row r="39778" spans="1:3" s="566" customFormat="1"/>
    <row r="39779" spans="1:3" s="566" customFormat="1"/>
    <row r="39780" spans="1:3" s="566" customFormat="1"/>
    <row r="39781" spans="1:3" s="566" customFormat="1"/>
    <row r="39782" spans="1:3" s="566" customFormat="1"/>
    <row r="39783" spans="1:3" s="566" customFormat="1"/>
    <row r="39784" spans="1:3" s="566" customFormat="1"/>
    <row r="39785" spans="1:3" s="566" customFormat="1"/>
    <row r="39786" spans="1:3" s="566" customFormat="1"/>
    <row r="39787" spans="1:3" s="566" customFormat="1"/>
    <row r="39788" spans="1:3" s="566" customFormat="1"/>
    <row r="39789" spans="1:3" s="566" customFormat="1"/>
    <row r="39790" spans="1:3" s="566" customFormat="1"/>
    <row r="39791" spans="1:3" s="566" customFormat="1"/>
    <row r="39792" spans="1:3" s="566" customFormat="1"/>
    <row r="39793" spans="1:3" s="566" customFormat="1"/>
    <row r="39794" spans="1:3" s="566" customFormat="1"/>
    <row r="39795" spans="1:3" s="566" customFormat="1"/>
    <row r="39796" spans="1:3" s="566" customFormat="1"/>
    <row r="39797" spans="1:3" s="566" customFormat="1"/>
    <row r="39798" spans="1:3" s="566" customFormat="1"/>
    <row r="39799" spans="1:3" s="566" customFormat="1"/>
    <row r="39800" spans="1:3" s="566" customFormat="1"/>
    <row r="39801" spans="1:3" s="566" customFormat="1"/>
    <row r="39802" spans="1:3" s="566" customFormat="1"/>
    <row r="39803" spans="1:3" s="566" customFormat="1"/>
    <row r="39804" spans="1:3" s="566" customFormat="1"/>
    <row r="39805" spans="1:3" s="566" customFormat="1"/>
    <row r="39806" spans="1:3" s="566" customFormat="1"/>
    <row r="39807" spans="1:3" s="566" customFormat="1"/>
    <row r="39808" spans="1:3" s="566" customFormat="1"/>
    <row r="39809" spans="1:3" s="566" customFormat="1"/>
    <row r="39810" spans="1:3" s="566" customFormat="1"/>
    <row r="39811" spans="1:3" s="566" customFormat="1"/>
    <row r="39812" spans="1:3" s="566" customFormat="1"/>
    <row r="39813" spans="1:3" s="566" customFormat="1"/>
    <row r="39814" spans="1:3" s="566" customFormat="1"/>
    <row r="39815" spans="1:3" s="566" customFormat="1"/>
    <row r="39816" spans="1:3" s="566" customFormat="1"/>
    <row r="39817" spans="1:3" s="566" customFormat="1"/>
    <row r="39818" spans="1:3" s="566" customFormat="1"/>
    <row r="39819" spans="1:3" s="566" customFormat="1"/>
    <row r="39820" spans="1:3" s="566" customFormat="1"/>
    <row r="39821" spans="1:3" s="566" customFormat="1"/>
    <row r="39822" spans="1:3" s="566" customFormat="1"/>
    <row r="39823" spans="1:3" s="566" customFormat="1"/>
    <row r="39824" spans="1:3" s="566" customFormat="1"/>
    <row r="39825" spans="1:3" s="566" customFormat="1"/>
    <row r="39826" spans="1:3" s="566" customFormat="1"/>
    <row r="39827" spans="1:3" s="566" customFormat="1"/>
    <row r="39828" spans="1:3" s="566" customFormat="1"/>
    <row r="39829" spans="1:3" s="566" customFormat="1"/>
    <row r="39830" spans="1:3" s="566" customFormat="1"/>
    <row r="39831" spans="1:3" s="566" customFormat="1"/>
    <row r="39832" spans="1:3" s="566" customFormat="1"/>
    <row r="39833" spans="1:3" s="566" customFormat="1"/>
    <row r="39834" spans="1:3" s="566" customFormat="1"/>
    <row r="39835" spans="1:3" s="566" customFormat="1"/>
    <row r="39836" spans="1:3" s="566" customFormat="1"/>
    <row r="39837" spans="1:3" s="566" customFormat="1"/>
    <row r="39838" spans="1:3" s="566" customFormat="1"/>
    <row r="39839" spans="1:3" s="566" customFormat="1"/>
    <row r="39840" spans="1:3" s="566" customFormat="1"/>
    <row r="39841" spans="1:3" s="566" customFormat="1"/>
    <row r="39842" spans="1:3" s="566" customFormat="1"/>
    <row r="39843" spans="1:3" s="566" customFormat="1"/>
    <row r="39844" spans="1:3" s="566" customFormat="1"/>
    <row r="39845" spans="1:3" s="566" customFormat="1"/>
    <row r="39846" spans="1:3" s="566" customFormat="1"/>
    <row r="39847" spans="1:3" s="566" customFormat="1"/>
    <row r="39848" spans="1:3" s="566" customFormat="1"/>
    <row r="39849" spans="1:3" s="566" customFormat="1"/>
    <row r="39850" spans="1:3" s="566" customFormat="1"/>
    <row r="39851" spans="1:3" s="566" customFormat="1"/>
    <row r="39852" spans="1:3" s="566" customFormat="1"/>
    <row r="39853" spans="1:3" s="566" customFormat="1"/>
    <row r="39854" spans="1:3" s="566" customFormat="1"/>
    <row r="39855" spans="1:3" s="566" customFormat="1"/>
    <row r="39856" spans="1:3" s="566" customFormat="1"/>
    <row r="39857" spans="1:3" s="566" customFormat="1"/>
    <row r="39858" spans="1:3" s="566" customFormat="1"/>
    <row r="39859" spans="1:3" s="566" customFormat="1"/>
    <row r="39860" spans="1:3" s="566" customFormat="1"/>
    <row r="39861" spans="1:3" s="566" customFormat="1"/>
    <row r="39862" spans="1:3" s="566" customFormat="1"/>
    <row r="39863" spans="1:3" s="566" customFormat="1"/>
    <row r="39864" spans="1:3" s="566" customFormat="1"/>
    <row r="39865" spans="1:3" s="566" customFormat="1"/>
    <row r="39866" spans="1:3" s="566" customFormat="1"/>
    <row r="39867" spans="1:3" s="566" customFormat="1"/>
    <row r="39868" spans="1:3" s="566" customFormat="1"/>
    <row r="39869" spans="1:3" s="566" customFormat="1"/>
    <row r="39870" spans="1:3" s="566" customFormat="1"/>
    <row r="39871" spans="1:3" s="566" customFormat="1"/>
    <row r="39872" spans="1:3" s="566" customFormat="1"/>
    <row r="39873" spans="1:3" s="566" customFormat="1"/>
    <row r="39874" spans="1:3" s="566" customFormat="1"/>
    <row r="39875" spans="1:3" s="566" customFormat="1"/>
    <row r="39876" spans="1:3" s="566" customFormat="1"/>
    <row r="39877" spans="1:3" s="566" customFormat="1"/>
    <row r="39878" spans="1:3" s="566" customFormat="1"/>
    <row r="39879" spans="1:3" s="566" customFormat="1"/>
    <row r="39880" spans="1:3" s="566" customFormat="1"/>
    <row r="39881" spans="1:3" s="566" customFormat="1"/>
    <row r="39882" spans="1:3" s="566" customFormat="1"/>
    <row r="39883" spans="1:3" s="566" customFormat="1"/>
    <row r="39884" spans="1:3" s="566" customFormat="1"/>
    <row r="39885" spans="1:3" s="566" customFormat="1"/>
    <row r="39886" spans="1:3" s="566" customFormat="1"/>
    <row r="39887" spans="1:3" s="566" customFormat="1"/>
    <row r="39888" spans="1:3" s="566" customFormat="1"/>
    <row r="39889" spans="1:3" s="566" customFormat="1"/>
    <row r="39890" spans="1:3" s="566" customFormat="1"/>
    <row r="39891" spans="1:3" s="566" customFormat="1"/>
    <row r="39892" spans="1:3" s="566" customFormat="1"/>
    <row r="39893" spans="1:3" s="566" customFormat="1"/>
    <row r="39894" spans="1:3" s="566" customFormat="1"/>
    <row r="39895" spans="1:3" s="566" customFormat="1"/>
    <row r="39896" spans="1:3" s="566" customFormat="1"/>
    <row r="39897" spans="1:3" s="566" customFormat="1"/>
    <row r="39898" spans="1:3" s="566" customFormat="1"/>
    <row r="39899" spans="1:3" s="566" customFormat="1"/>
    <row r="39900" spans="1:3" s="566" customFormat="1"/>
    <row r="39901" spans="1:3" s="566" customFormat="1"/>
    <row r="39902" spans="1:3" s="566" customFormat="1"/>
    <row r="39903" spans="1:3" s="566" customFormat="1"/>
    <row r="39904" spans="1:3" s="566" customFormat="1"/>
    <row r="39905" spans="1:3" s="566" customFormat="1"/>
    <row r="39906" spans="1:3" s="566" customFormat="1"/>
    <row r="39907" spans="1:3" s="566" customFormat="1"/>
    <row r="39908" spans="1:3" s="566" customFormat="1"/>
    <row r="39909" spans="1:3" s="566" customFormat="1"/>
    <row r="39910" spans="1:3" s="566" customFormat="1"/>
    <row r="39911" spans="1:3" s="566" customFormat="1"/>
    <row r="39912" spans="1:3" s="566" customFormat="1"/>
    <row r="39913" spans="1:3" s="566" customFormat="1"/>
    <row r="39914" spans="1:3" s="566" customFormat="1"/>
    <row r="39915" spans="1:3" s="566" customFormat="1"/>
    <row r="39916" spans="1:3" s="566" customFormat="1"/>
    <row r="39917" spans="1:3" s="566" customFormat="1"/>
    <row r="39918" spans="1:3" s="566" customFormat="1"/>
    <row r="39919" spans="1:3" s="566" customFormat="1"/>
    <row r="39920" spans="1:3" s="566" customFormat="1"/>
    <row r="39921" spans="1:3" s="566" customFormat="1"/>
    <row r="39922" spans="1:3" s="566" customFormat="1"/>
    <row r="39923" spans="1:3" s="566" customFormat="1"/>
    <row r="39924" spans="1:3" s="566" customFormat="1"/>
    <row r="39925" spans="1:3" s="566" customFormat="1"/>
    <row r="39926" spans="1:3" s="566" customFormat="1"/>
    <row r="39927" spans="1:3" s="566" customFormat="1"/>
    <row r="39928" spans="1:3" s="566" customFormat="1"/>
    <row r="39929" spans="1:3" s="566" customFormat="1"/>
    <row r="39930" spans="1:3" s="566" customFormat="1"/>
    <row r="39931" spans="1:3" s="566" customFormat="1"/>
    <row r="39932" spans="1:3" s="566" customFormat="1"/>
    <row r="39933" spans="1:3" s="566" customFormat="1"/>
    <row r="39934" spans="1:3" s="566" customFormat="1"/>
    <row r="39935" spans="1:3" s="566" customFormat="1"/>
    <row r="39936" spans="1:3" s="566" customFormat="1"/>
    <row r="39937" spans="1:3" s="566" customFormat="1"/>
    <row r="39938" spans="1:3" s="566" customFormat="1"/>
    <row r="39939" spans="1:3" s="566" customFormat="1"/>
    <row r="39940" spans="1:3" s="566" customFormat="1"/>
    <row r="39941" spans="1:3" s="566" customFormat="1"/>
    <row r="39942" spans="1:3" s="566" customFormat="1"/>
    <row r="39943" spans="1:3" s="566" customFormat="1"/>
    <row r="39944" spans="1:3" s="566" customFormat="1"/>
    <row r="39945" spans="1:3" s="566" customFormat="1"/>
    <row r="39946" spans="1:3" s="566" customFormat="1"/>
    <row r="39947" spans="1:3" s="566" customFormat="1"/>
    <row r="39948" spans="1:3" s="566" customFormat="1"/>
    <row r="39949" spans="1:3" s="566" customFormat="1"/>
    <row r="39950" spans="1:3" s="566" customFormat="1"/>
    <row r="39951" spans="1:3" s="566" customFormat="1"/>
    <row r="39952" spans="1:3" s="566" customFormat="1"/>
    <row r="39953" spans="1:3" s="566" customFormat="1"/>
    <row r="39954" spans="1:3" s="566" customFormat="1"/>
    <row r="39955" spans="1:3" s="566" customFormat="1"/>
    <row r="39956" spans="1:3" s="566" customFormat="1"/>
    <row r="39957" spans="1:3" s="566" customFormat="1"/>
    <row r="39958" spans="1:3" s="566" customFormat="1"/>
    <row r="39959" spans="1:3" s="566" customFormat="1"/>
    <row r="39960" spans="1:3" s="566" customFormat="1"/>
    <row r="39961" spans="1:3" s="566" customFormat="1"/>
    <row r="39962" spans="1:3" s="566" customFormat="1"/>
    <row r="39963" spans="1:3" s="566" customFormat="1"/>
    <row r="39964" spans="1:3" s="566" customFormat="1"/>
    <row r="39965" spans="1:3" s="566" customFormat="1"/>
    <row r="39966" spans="1:3" s="566" customFormat="1"/>
    <row r="39967" spans="1:3" s="566" customFormat="1"/>
    <row r="39968" spans="1:3" s="566" customFormat="1"/>
    <row r="39969" spans="1:3" s="566" customFormat="1"/>
    <row r="39970" spans="1:3" s="566" customFormat="1"/>
    <row r="39971" spans="1:3" s="566" customFormat="1"/>
    <row r="39972" spans="1:3" s="566" customFormat="1"/>
    <row r="39973" spans="1:3" s="566" customFormat="1"/>
    <row r="39974" spans="1:3" s="566" customFormat="1"/>
    <row r="39975" spans="1:3" s="566" customFormat="1"/>
    <row r="39976" spans="1:3" s="566" customFormat="1"/>
    <row r="39977" spans="1:3" s="566" customFormat="1"/>
    <row r="39978" spans="1:3" s="566" customFormat="1"/>
    <row r="39979" spans="1:3" s="566" customFormat="1"/>
    <row r="39980" spans="1:3" s="566" customFormat="1"/>
    <row r="39981" spans="1:3" s="566" customFormat="1"/>
    <row r="39982" spans="1:3" s="566" customFormat="1"/>
    <row r="39983" spans="1:3" s="566" customFormat="1"/>
    <row r="39984" spans="1:3" s="566" customFormat="1"/>
    <row r="39985" spans="1:3" s="566" customFormat="1"/>
    <row r="39986" spans="1:3" s="566" customFormat="1"/>
    <row r="39987" spans="1:3" s="566" customFormat="1"/>
    <row r="39988" spans="1:3" s="566" customFormat="1"/>
    <row r="39989" spans="1:3" s="566" customFormat="1"/>
    <row r="39990" spans="1:3" s="566" customFormat="1"/>
    <row r="39991" spans="1:3" s="566" customFormat="1"/>
    <row r="39992" spans="1:3" s="566" customFormat="1"/>
    <row r="39993" spans="1:3" s="566" customFormat="1"/>
    <row r="39994" spans="1:3" s="566" customFormat="1"/>
    <row r="39995" spans="1:3" s="566" customFormat="1"/>
    <row r="39996" spans="1:3" s="566" customFormat="1"/>
    <row r="39997" spans="1:3" s="566" customFormat="1"/>
    <row r="39998" spans="1:3" s="566" customFormat="1"/>
    <row r="39999" spans="1:3" s="566" customFormat="1"/>
    <row r="40000" spans="1:3" s="566" customFormat="1"/>
    <row r="40001" spans="1:3" s="566" customFormat="1"/>
    <row r="40002" spans="1:3" s="566" customFormat="1"/>
    <row r="40003" spans="1:3" s="566" customFormat="1"/>
    <row r="40004" spans="1:3" s="566" customFormat="1"/>
    <row r="40005" spans="1:3" s="566" customFormat="1"/>
    <row r="40006" spans="1:3" s="566" customFormat="1"/>
    <row r="40007" spans="1:3" s="566" customFormat="1"/>
    <row r="40008" spans="1:3" s="566" customFormat="1"/>
    <row r="40009" spans="1:3" s="566" customFormat="1"/>
    <row r="40010" spans="1:3" s="566" customFormat="1"/>
    <row r="40011" spans="1:3" s="566" customFormat="1"/>
    <row r="40012" spans="1:3" s="566" customFormat="1"/>
    <row r="40013" spans="1:3" s="566" customFormat="1"/>
    <row r="40014" spans="1:3" s="566" customFormat="1"/>
    <row r="40015" spans="1:3" s="566" customFormat="1"/>
    <row r="40016" spans="1:3" s="566" customFormat="1"/>
    <row r="40017" spans="1:3" s="566" customFormat="1"/>
    <row r="40018" spans="1:3" s="566" customFormat="1"/>
    <row r="40019" spans="1:3" s="566" customFormat="1"/>
    <row r="40020" spans="1:3" s="566" customFormat="1"/>
    <row r="40021" spans="1:3" s="566" customFormat="1"/>
    <row r="40022" spans="1:3" s="566" customFormat="1"/>
    <row r="40023" spans="1:3" s="566" customFormat="1"/>
    <row r="40024" spans="1:3" s="566" customFormat="1"/>
    <row r="40025" spans="1:3" s="566" customFormat="1"/>
    <row r="40026" spans="1:3" s="566" customFormat="1"/>
    <row r="40027" spans="1:3" s="566" customFormat="1"/>
    <row r="40028" spans="1:3" s="566" customFormat="1"/>
    <row r="40029" spans="1:3" s="566" customFormat="1"/>
    <row r="40030" spans="1:3" s="566" customFormat="1"/>
    <row r="40031" spans="1:3" s="566" customFormat="1"/>
    <row r="40032" spans="1:3" s="566" customFormat="1"/>
    <row r="40033" spans="1:3" s="566" customFormat="1"/>
    <row r="40034" spans="1:3" s="566" customFormat="1"/>
    <row r="40035" spans="1:3" s="566" customFormat="1"/>
    <row r="40036" spans="1:3" s="566" customFormat="1"/>
    <row r="40037" spans="1:3" s="566" customFormat="1"/>
    <row r="40038" spans="1:3" s="566" customFormat="1"/>
    <row r="40039" spans="1:3" s="566" customFormat="1"/>
    <row r="40040" spans="1:3" s="566" customFormat="1"/>
    <row r="40041" spans="1:3" s="566" customFormat="1"/>
    <row r="40042" spans="1:3" s="566" customFormat="1"/>
    <row r="40043" spans="1:3" s="566" customFormat="1"/>
    <row r="40044" spans="1:3" s="566" customFormat="1"/>
    <row r="40045" spans="1:3" s="566" customFormat="1"/>
    <row r="40046" spans="1:3" s="566" customFormat="1"/>
    <row r="40047" spans="1:3" s="566" customFormat="1"/>
    <row r="40048" spans="1:3" s="566" customFormat="1"/>
    <row r="40049" spans="1:3" s="566" customFormat="1"/>
    <row r="40050" spans="1:3" s="566" customFormat="1"/>
    <row r="40051" spans="1:3" s="566" customFormat="1"/>
    <row r="40052" spans="1:3" s="566" customFormat="1"/>
    <row r="40053" spans="1:3" s="566" customFormat="1"/>
    <row r="40054" spans="1:3" s="566" customFormat="1"/>
    <row r="40055" spans="1:3" s="566" customFormat="1"/>
    <row r="40056" spans="1:3" s="566" customFormat="1"/>
    <row r="40057" spans="1:3" s="566" customFormat="1"/>
    <row r="40058" spans="1:3" s="566" customFormat="1"/>
    <row r="40059" spans="1:3" s="566" customFormat="1"/>
    <row r="40060" spans="1:3" s="566" customFormat="1"/>
    <row r="40061" spans="1:3" s="566" customFormat="1"/>
    <row r="40062" spans="1:3" s="566" customFormat="1"/>
    <row r="40063" spans="1:3" s="566" customFormat="1"/>
    <row r="40064" spans="1:3" s="566" customFormat="1"/>
    <row r="40065" spans="1:3" s="566" customFormat="1"/>
    <row r="40066" spans="1:3" s="566" customFormat="1"/>
    <row r="40067" spans="1:3" s="566" customFormat="1"/>
    <row r="40068" spans="1:3" s="566" customFormat="1"/>
    <row r="40069" spans="1:3" s="566" customFormat="1"/>
    <row r="40070" spans="1:3" s="566" customFormat="1"/>
    <row r="40071" spans="1:3" s="566" customFormat="1"/>
    <row r="40072" spans="1:3" s="566" customFormat="1"/>
    <row r="40073" spans="1:3" s="566" customFormat="1"/>
    <row r="40074" spans="1:3" s="566" customFormat="1"/>
    <row r="40075" spans="1:3" s="566" customFormat="1"/>
    <row r="40076" spans="1:3" s="566" customFormat="1"/>
    <row r="40077" spans="1:3" s="566" customFormat="1"/>
    <row r="40078" spans="1:3" s="566" customFormat="1"/>
    <row r="40079" spans="1:3" s="566" customFormat="1"/>
    <row r="40080" spans="1:3" s="566" customFormat="1"/>
    <row r="40081" spans="1:3" s="566" customFormat="1"/>
    <row r="40082" spans="1:3" s="566" customFormat="1"/>
    <row r="40083" spans="1:3" s="566" customFormat="1"/>
    <row r="40084" spans="1:3" s="566" customFormat="1"/>
    <row r="40085" spans="1:3" s="566" customFormat="1"/>
    <row r="40086" spans="1:3" s="566" customFormat="1"/>
    <row r="40087" spans="1:3" s="566" customFormat="1"/>
    <row r="40088" spans="1:3" s="566" customFormat="1"/>
    <row r="40089" spans="1:3" s="566" customFormat="1"/>
    <row r="40090" spans="1:3" s="566" customFormat="1"/>
    <row r="40091" spans="1:3" s="566" customFormat="1"/>
    <row r="40092" spans="1:3" s="566" customFormat="1"/>
    <row r="40093" spans="1:3" s="566" customFormat="1"/>
    <row r="40094" spans="1:3" s="566" customFormat="1"/>
    <row r="40095" spans="1:3" s="566" customFormat="1"/>
    <row r="40096" spans="1:3" s="566" customFormat="1"/>
    <row r="40097" spans="1:3" s="566" customFormat="1"/>
    <row r="40098" spans="1:3" s="566" customFormat="1"/>
    <row r="40099" spans="1:3" s="566" customFormat="1"/>
    <row r="40100" spans="1:3" s="566" customFormat="1"/>
    <row r="40101" spans="1:3" s="566" customFormat="1"/>
    <row r="40102" spans="1:3" s="566" customFormat="1"/>
    <row r="40103" spans="1:3" s="566" customFormat="1"/>
    <row r="40104" spans="1:3" s="566" customFormat="1"/>
    <row r="40105" spans="1:3" s="566" customFormat="1"/>
    <row r="40106" spans="1:3" s="566" customFormat="1"/>
    <row r="40107" spans="1:3" s="566" customFormat="1"/>
    <row r="40108" spans="1:3" s="566" customFormat="1"/>
    <row r="40109" spans="1:3" s="566" customFormat="1"/>
    <row r="40110" spans="1:3" s="566" customFormat="1"/>
    <row r="40111" spans="1:3" s="566" customFormat="1"/>
    <row r="40112" spans="1:3" s="566" customFormat="1"/>
    <row r="40113" spans="1:3" s="566" customFormat="1"/>
    <row r="40114" spans="1:3" s="566" customFormat="1"/>
    <row r="40115" spans="1:3" s="566" customFormat="1"/>
    <row r="40116" spans="1:3" s="566" customFormat="1"/>
    <row r="40117" spans="1:3" s="566" customFormat="1"/>
    <row r="40118" spans="1:3" s="566" customFormat="1"/>
    <row r="40119" spans="1:3" s="566" customFormat="1"/>
    <row r="40120" spans="1:3" s="566" customFormat="1"/>
    <row r="40121" spans="1:3" s="566" customFormat="1"/>
    <row r="40122" spans="1:3" s="566" customFormat="1"/>
    <row r="40123" spans="1:3" s="566" customFormat="1"/>
    <row r="40124" spans="1:3" s="566" customFormat="1"/>
    <row r="40125" spans="1:3" s="566" customFormat="1"/>
    <row r="40126" spans="1:3" s="566" customFormat="1"/>
    <row r="40127" spans="1:3" s="566" customFormat="1"/>
    <row r="40128" spans="1:3" s="566" customFormat="1"/>
    <row r="40129" spans="1:3" s="566" customFormat="1"/>
    <row r="40130" spans="1:3" s="566" customFormat="1"/>
    <row r="40131" spans="1:3" s="566" customFormat="1"/>
    <row r="40132" spans="1:3" s="566" customFormat="1"/>
    <row r="40133" spans="1:3" s="566" customFormat="1"/>
    <row r="40134" spans="1:3" s="566" customFormat="1"/>
    <row r="40135" spans="1:3" s="566" customFormat="1"/>
    <row r="40136" spans="1:3" s="566" customFormat="1"/>
    <row r="40137" spans="1:3" s="566" customFormat="1"/>
    <row r="40138" spans="1:3" s="566" customFormat="1"/>
    <row r="40139" spans="1:3" s="566" customFormat="1"/>
    <row r="40140" spans="1:3" s="566" customFormat="1"/>
    <row r="40141" spans="1:3" s="566" customFormat="1"/>
    <row r="40142" spans="1:3" s="566" customFormat="1"/>
    <row r="40143" spans="1:3" s="566" customFormat="1"/>
    <row r="40144" spans="1:3" s="566" customFormat="1"/>
    <row r="40145" spans="1:3" s="566" customFormat="1"/>
    <row r="40146" spans="1:3" s="566" customFormat="1"/>
    <row r="40147" spans="1:3" s="566" customFormat="1"/>
    <row r="40148" spans="1:3" s="566" customFormat="1"/>
    <row r="40149" spans="1:3" s="566" customFormat="1"/>
    <row r="40150" spans="1:3" s="566" customFormat="1"/>
    <row r="40151" spans="1:3" s="566" customFormat="1"/>
    <row r="40152" spans="1:3" s="566" customFormat="1"/>
    <row r="40153" spans="1:3" s="566" customFormat="1"/>
    <row r="40154" spans="1:3" s="566" customFormat="1"/>
    <row r="40155" spans="1:3" s="566" customFormat="1"/>
    <row r="40156" spans="1:3" s="566" customFormat="1"/>
    <row r="40157" spans="1:3" s="566" customFormat="1"/>
    <row r="40158" spans="1:3" s="566" customFormat="1"/>
    <row r="40159" spans="1:3" s="566" customFormat="1"/>
    <row r="40160" spans="1:3" s="566" customFormat="1"/>
    <row r="40161" spans="1:3" s="566" customFormat="1"/>
    <row r="40162" spans="1:3" s="566" customFormat="1"/>
    <row r="40163" spans="1:3" s="566" customFormat="1"/>
    <row r="40164" spans="1:3" s="566" customFormat="1"/>
    <row r="40165" spans="1:3" s="566" customFormat="1"/>
    <row r="40166" spans="1:3" s="566" customFormat="1"/>
    <row r="40167" spans="1:3" s="566" customFormat="1"/>
    <row r="40168" spans="1:3" s="566" customFormat="1"/>
    <row r="40169" spans="1:3" s="566" customFormat="1"/>
    <row r="40170" spans="1:3" s="566" customFormat="1"/>
    <row r="40171" spans="1:3" s="566" customFormat="1"/>
    <row r="40172" spans="1:3" s="566" customFormat="1"/>
    <row r="40173" spans="1:3" s="566" customFormat="1"/>
    <row r="40174" spans="1:3" s="566" customFormat="1"/>
    <row r="40175" spans="1:3" s="566" customFormat="1"/>
    <row r="40176" spans="1:3" s="566" customFormat="1"/>
    <row r="40177" spans="1:3" s="566" customFormat="1"/>
    <row r="40178" spans="1:3" s="566" customFormat="1"/>
    <row r="40179" spans="1:3" s="566" customFormat="1"/>
    <row r="40180" spans="1:3" s="566" customFormat="1"/>
    <row r="40181" spans="1:3" s="566" customFormat="1"/>
    <row r="40182" spans="1:3" s="566" customFormat="1"/>
    <row r="40183" spans="1:3" s="566" customFormat="1"/>
    <row r="40184" spans="1:3" s="566" customFormat="1"/>
    <row r="40185" spans="1:3" s="566" customFormat="1"/>
    <row r="40186" spans="1:3" s="566" customFormat="1"/>
    <row r="40187" spans="1:3" s="566" customFormat="1"/>
    <row r="40188" spans="1:3" s="566" customFormat="1"/>
    <row r="40189" spans="1:3" s="566" customFormat="1"/>
    <row r="40190" spans="1:3" s="566" customFormat="1"/>
    <row r="40191" spans="1:3" s="566" customFormat="1"/>
    <row r="40192" spans="1:3" s="566" customFormat="1"/>
    <row r="40193" spans="1:3" s="566" customFormat="1"/>
    <row r="40194" spans="1:3" s="566" customFormat="1"/>
    <row r="40195" spans="1:3" s="566" customFormat="1"/>
    <row r="40196" spans="1:3" s="566" customFormat="1"/>
    <row r="40197" spans="1:3" s="566" customFormat="1"/>
    <row r="40198" spans="1:3" s="566" customFormat="1"/>
    <row r="40199" spans="1:3" s="566" customFormat="1"/>
    <row r="40200" spans="1:3" s="566" customFormat="1"/>
    <row r="40201" spans="1:3" s="566" customFormat="1"/>
    <row r="40202" spans="1:3" s="566" customFormat="1"/>
    <row r="40203" spans="1:3" s="566" customFormat="1"/>
    <row r="40204" spans="1:3" s="566" customFormat="1"/>
    <row r="40205" spans="1:3" s="566" customFormat="1"/>
    <row r="40206" spans="1:3" s="566" customFormat="1"/>
    <row r="40207" spans="1:3" s="566" customFormat="1"/>
    <row r="40208" spans="1:3" s="566" customFormat="1"/>
    <row r="40209" spans="1:3" s="566" customFormat="1"/>
    <row r="40210" spans="1:3" s="566" customFormat="1"/>
    <row r="40211" spans="1:3" s="566" customFormat="1"/>
    <row r="40212" spans="1:3" s="566" customFormat="1"/>
    <row r="40213" spans="1:3" s="566" customFormat="1"/>
    <row r="40214" spans="1:3" s="566" customFormat="1"/>
    <row r="40215" spans="1:3" s="566" customFormat="1"/>
    <row r="40216" spans="1:3" s="566" customFormat="1"/>
    <row r="40217" spans="1:3" s="566" customFormat="1"/>
    <row r="40218" spans="1:3" s="566" customFormat="1"/>
    <row r="40219" spans="1:3" s="566" customFormat="1"/>
    <row r="40220" spans="1:3" s="566" customFormat="1"/>
    <row r="40221" spans="1:3" s="566" customFormat="1"/>
    <row r="40222" spans="1:3" s="566" customFormat="1"/>
    <row r="40223" spans="1:3" s="566" customFormat="1"/>
    <row r="40224" spans="1:3" s="566" customFormat="1"/>
    <row r="40225" spans="1:3" s="566" customFormat="1"/>
    <row r="40226" spans="1:3" s="566" customFormat="1"/>
    <row r="40227" spans="1:3" s="566" customFormat="1"/>
    <row r="40228" spans="1:3" s="566" customFormat="1"/>
    <row r="40229" spans="1:3" s="566" customFormat="1"/>
    <row r="40230" spans="1:3" s="566" customFormat="1"/>
    <row r="40231" spans="1:3" s="566" customFormat="1"/>
    <row r="40232" spans="1:3" s="566" customFormat="1"/>
    <row r="40233" spans="1:3" s="566" customFormat="1"/>
    <row r="40234" spans="1:3" s="566" customFormat="1"/>
    <row r="40235" spans="1:3" s="566" customFormat="1"/>
    <row r="40236" spans="1:3" s="566" customFormat="1"/>
    <row r="40237" spans="1:3" s="566" customFormat="1"/>
    <row r="40238" spans="1:3" s="566" customFormat="1"/>
    <row r="40239" spans="1:3" s="566" customFormat="1"/>
    <row r="40240" spans="1:3" s="566" customFormat="1"/>
    <row r="40241" spans="1:3" s="566" customFormat="1"/>
    <row r="40242" spans="1:3" s="566" customFormat="1"/>
    <row r="40243" spans="1:3" s="566" customFormat="1"/>
    <row r="40244" spans="1:3" s="566" customFormat="1"/>
    <row r="40245" spans="1:3" s="566" customFormat="1"/>
    <row r="40246" spans="1:3" s="566" customFormat="1"/>
    <row r="40247" spans="1:3" s="566" customFormat="1"/>
    <row r="40248" spans="1:3" s="566" customFormat="1"/>
    <row r="40249" spans="1:3" s="566" customFormat="1"/>
    <row r="40250" spans="1:3" s="566" customFormat="1"/>
    <row r="40251" spans="1:3" s="566" customFormat="1"/>
    <row r="40252" spans="1:3" s="566" customFormat="1"/>
    <row r="40253" spans="1:3" s="566" customFormat="1"/>
    <row r="40254" spans="1:3" s="566" customFormat="1"/>
    <row r="40255" spans="1:3" s="566" customFormat="1"/>
    <row r="40256" spans="1:3" s="566" customFormat="1"/>
    <row r="40257" spans="1:3" s="566" customFormat="1"/>
    <row r="40258" spans="1:3" s="566" customFormat="1"/>
    <row r="40259" spans="1:3" s="566" customFormat="1"/>
    <row r="40260" spans="1:3" s="566" customFormat="1"/>
    <row r="40261" spans="1:3" s="566" customFormat="1"/>
    <row r="40262" spans="1:3" s="566" customFormat="1"/>
    <row r="40263" spans="1:3" s="566" customFormat="1"/>
    <row r="40264" spans="1:3" s="566" customFormat="1"/>
    <row r="40265" spans="1:3" s="566" customFormat="1"/>
    <row r="40266" spans="1:3" s="566" customFormat="1"/>
    <row r="40267" spans="1:3" s="566" customFormat="1"/>
    <row r="40268" spans="1:3" s="566" customFormat="1"/>
    <row r="40269" spans="1:3" s="566" customFormat="1"/>
    <row r="40270" spans="1:3" s="566" customFormat="1"/>
    <row r="40271" spans="1:3" s="566" customFormat="1"/>
    <row r="40272" spans="1:3" s="566" customFormat="1"/>
    <row r="40273" spans="1:3" s="566" customFormat="1"/>
    <row r="40274" spans="1:3" s="566" customFormat="1"/>
    <row r="40275" spans="1:3" s="566" customFormat="1"/>
    <row r="40276" spans="1:3" s="566" customFormat="1"/>
    <row r="40277" spans="1:3" s="566" customFormat="1"/>
    <row r="40278" spans="1:3" s="566" customFormat="1"/>
    <row r="40279" spans="1:3" s="566" customFormat="1"/>
    <row r="40280" spans="1:3" s="566" customFormat="1"/>
    <row r="40281" spans="1:3" s="566" customFormat="1"/>
    <row r="40282" spans="1:3" s="566" customFormat="1"/>
    <row r="40283" spans="1:3" s="566" customFormat="1"/>
    <row r="40284" spans="1:3" s="566" customFormat="1"/>
    <row r="40285" spans="1:3" s="566" customFormat="1"/>
    <row r="40286" spans="1:3" s="566" customFormat="1"/>
    <row r="40287" spans="1:3" s="566" customFormat="1"/>
    <row r="40288" spans="1:3" s="566" customFormat="1"/>
    <row r="40289" spans="1:3" s="566" customFormat="1"/>
    <row r="40290" spans="1:3" s="566" customFormat="1"/>
    <row r="40291" spans="1:3" s="566" customFormat="1"/>
    <row r="40292" spans="1:3" s="566" customFormat="1"/>
    <row r="40293" spans="1:3" s="566" customFormat="1"/>
    <row r="40294" spans="1:3" s="566" customFormat="1"/>
    <row r="40295" spans="1:3" s="566" customFormat="1"/>
    <row r="40296" spans="1:3" s="566" customFormat="1"/>
    <row r="40297" spans="1:3" s="566" customFormat="1"/>
    <row r="40298" spans="1:3" s="566" customFormat="1"/>
    <row r="40299" spans="1:3" s="566" customFormat="1"/>
    <row r="40300" spans="1:3" s="566" customFormat="1"/>
    <row r="40301" spans="1:3" s="566" customFormat="1"/>
    <row r="40302" spans="1:3" s="566" customFormat="1"/>
    <row r="40303" spans="1:3" s="566" customFormat="1"/>
    <row r="40304" spans="1:3" s="566" customFormat="1"/>
    <row r="40305" spans="1:3" s="566" customFormat="1"/>
    <row r="40306" spans="1:3" s="566" customFormat="1"/>
    <row r="40307" spans="1:3" s="566" customFormat="1"/>
    <row r="40308" spans="1:3" s="566" customFormat="1"/>
    <row r="40309" spans="1:3" s="566" customFormat="1"/>
    <row r="40310" spans="1:3" s="566" customFormat="1"/>
    <row r="40311" spans="1:3" s="566" customFormat="1"/>
    <row r="40312" spans="1:3" s="566" customFormat="1"/>
    <row r="40313" spans="1:3" s="566" customFormat="1"/>
    <row r="40314" spans="1:3" s="566" customFormat="1"/>
    <row r="40315" spans="1:3" s="566" customFormat="1"/>
    <row r="40316" spans="1:3" s="566" customFormat="1"/>
    <row r="40317" spans="1:3" s="566" customFormat="1"/>
    <row r="40318" spans="1:3" s="566" customFormat="1"/>
    <row r="40319" spans="1:3" s="566" customFormat="1"/>
    <row r="40320" spans="1:3" s="566" customFormat="1"/>
    <row r="40321" spans="1:3" s="566" customFormat="1"/>
    <row r="40322" spans="1:3" s="566" customFormat="1"/>
    <row r="40323" spans="1:3" s="566" customFormat="1"/>
    <row r="40324" spans="1:3" s="566" customFormat="1"/>
    <row r="40325" spans="1:3" s="566" customFormat="1"/>
    <row r="40326" spans="1:3" s="566" customFormat="1"/>
    <row r="40327" spans="1:3" s="566" customFormat="1"/>
    <row r="40328" spans="1:3" s="566" customFormat="1"/>
    <row r="40329" spans="1:3" s="566" customFormat="1"/>
    <row r="40330" spans="1:3" s="566" customFormat="1"/>
    <row r="40331" spans="1:3" s="566" customFormat="1"/>
    <row r="40332" spans="1:3" s="566" customFormat="1"/>
    <row r="40333" spans="1:3" s="566" customFormat="1"/>
    <row r="40334" spans="1:3" s="566" customFormat="1"/>
    <row r="40335" spans="1:3" s="566" customFormat="1"/>
    <row r="40336" spans="1:3" s="566" customFormat="1"/>
    <row r="40337" spans="1:3" s="566" customFormat="1"/>
    <row r="40338" spans="1:3" s="566" customFormat="1"/>
    <row r="40339" spans="1:3" s="566" customFormat="1"/>
    <row r="40340" spans="1:3" s="566" customFormat="1"/>
    <row r="40341" spans="1:3" s="566" customFormat="1"/>
    <row r="40342" spans="1:3" s="566" customFormat="1"/>
    <row r="40343" spans="1:3" s="566" customFormat="1"/>
    <row r="40344" spans="1:3" s="566" customFormat="1"/>
    <row r="40345" spans="1:3" s="566" customFormat="1"/>
    <row r="40346" spans="1:3" s="566" customFormat="1"/>
    <row r="40347" spans="1:3" s="566" customFormat="1"/>
    <row r="40348" spans="1:3" s="566" customFormat="1"/>
    <row r="40349" spans="1:3" s="566" customFormat="1"/>
    <row r="40350" spans="1:3" s="566" customFormat="1"/>
    <row r="40351" spans="1:3" s="566" customFormat="1"/>
    <row r="40352" spans="1:3" s="566" customFormat="1"/>
    <row r="40353" spans="1:3" s="566" customFormat="1"/>
    <row r="40354" spans="1:3" s="566" customFormat="1"/>
    <row r="40355" spans="1:3" s="566" customFormat="1"/>
    <row r="40356" spans="1:3" s="566" customFormat="1"/>
    <row r="40357" spans="1:3" s="566" customFormat="1"/>
    <row r="40358" spans="1:3" s="566" customFormat="1"/>
    <row r="40359" spans="1:3" s="566" customFormat="1"/>
    <row r="40360" spans="1:3" s="566" customFormat="1"/>
    <row r="40361" spans="1:3" s="566" customFormat="1"/>
    <row r="40362" spans="1:3" s="566" customFormat="1"/>
    <row r="40363" spans="1:3" s="566" customFormat="1"/>
    <row r="40364" spans="1:3" s="566" customFormat="1"/>
    <row r="40365" spans="1:3" s="566" customFormat="1"/>
    <row r="40366" spans="1:3" s="566" customFormat="1"/>
    <row r="40367" spans="1:3" s="566" customFormat="1"/>
    <row r="40368" spans="1:3" s="566" customFormat="1"/>
    <row r="40369" spans="1:3" s="566" customFormat="1"/>
    <row r="40370" spans="1:3" s="566" customFormat="1"/>
    <row r="40371" spans="1:3" s="566" customFormat="1"/>
    <row r="40372" spans="1:3" s="566" customFormat="1"/>
    <row r="40373" spans="1:3" s="566" customFormat="1"/>
    <row r="40374" spans="1:3" s="566" customFormat="1"/>
    <row r="40375" spans="1:3" s="566" customFormat="1"/>
    <row r="40376" spans="1:3" s="566" customFormat="1"/>
    <row r="40377" spans="1:3" s="566" customFormat="1"/>
    <row r="40378" spans="1:3" s="566" customFormat="1"/>
    <row r="40379" spans="1:3" s="566" customFormat="1"/>
    <row r="40380" spans="1:3" s="566" customFormat="1"/>
    <row r="40381" spans="1:3" s="566" customFormat="1"/>
    <row r="40382" spans="1:3" s="566" customFormat="1"/>
    <row r="40383" spans="1:3" s="566" customFormat="1"/>
    <row r="40384" spans="1:3" s="566" customFormat="1"/>
    <row r="40385" spans="1:3" s="566" customFormat="1"/>
    <row r="40386" spans="1:3" s="566" customFormat="1"/>
    <row r="40387" spans="1:3" s="566" customFormat="1"/>
    <row r="40388" spans="1:3" s="566" customFormat="1"/>
    <row r="40389" spans="1:3" s="566" customFormat="1"/>
    <row r="40390" spans="1:3" s="566" customFormat="1"/>
    <row r="40391" spans="1:3" s="566" customFormat="1"/>
    <row r="40392" spans="1:3" s="566" customFormat="1"/>
    <row r="40393" spans="1:3" s="566" customFormat="1"/>
    <row r="40394" spans="1:3" s="566" customFormat="1"/>
    <row r="40395" spans="1:3" s="566" customFormat="1"/>
    <row r="40396" spans="1:3" s="566" customFormat="1"/>
    <row r="40397" spans="1:3" s="566" customFormat="1"/>
    <row r="40398" spans="1:3" s="566" customFormat="1"/>
    <row r="40399" spans="1:3" s="566" customFormat="1"/>
    <row r="40400" spans="1:3" s="566" customFormat="1"/>
    <row r="40401" spans="1:3" s="566" customFormat="1"/>
    <row r="40402" spans="1:3" s="566" customFormat="1"/>
    <row r="40403" spans="1:3" s="566" customFormat="1"/>
    <row r="40404" spans="1:3" s="566" customFormat="1"/>
    <row r="40405" spans="1:3" s="566" customFormat="1"/>
    <row r="40406" spans="1:3" s="566" customFormat="1"/>
    <row r="40407" spans="1:3" s="566" customFormat="1"/>
    <row r="40408" spans="1:3" s="566" customFormat="1"/>
    <row r="40409" spans="1:3" s="566" customFormat="1"/>
    <row r="40410" spans="1:3" s="566" customFormat="1"/>
    <row r="40411" spans="1:3" s="566" customFormat="1"/>
    <row r="40412" spans="1:3" s="566" customFormat="1"/>
    <row r="40413" spans="1:3" s="566" customFormat="1"/>
    <row r="40414" spans="1:3" s="566" customFormat="1"/>
    <row r="40415" spans="1:3" s="566" customFormat="1"/>
    <row r="40416" spans="1:3" s="566" customFormat="1"/>
    <row r="40417" spans="1:3" s="566" customFormat="1"/>
    <row r="40418" spans="1:3" s="566" customFormat="1"/>
    <row r="40419" spans="1:3" s="566" customFormat="1"/>
    <row r="40420" spans="1:3" s="566" customFormat="1"/>
    <row r="40421" spans="1:3" s="566" customFormat="1"/>
    <row r="40422" spans="1:3" s="566" customFormat="1"/>
    <row r="40423" spans="1:3" s="566" customFormat="1"/>
    <row r="40424" spans="1:3" s="566" customFormat="1"/>
    <row r="40425" spans="1:3" s="566" customFormat="1"/>
    <row r="40426" spans="1:3" s="566" customFormat="1"/>
    <row r="40427" spans="1:3" s="566" customFormat="1"/>
    <row r="40428" spans="1:3" s="566" customFormat="1"/>
    <row r="40429" spans="1:3" s="566" customFormat="1"/>
    <row r="40430" spans="1:3" s="566" customFormat="1"/>
    <row r="40431" spans="1:3" s="566" customFormat="1"/>
    <row r="40432" spans="1:3" s="566" customFormat="1"/>
    <row r="40433" spans="1:3" s="566" customFormat="1"/>
    <row r="40434" spans="1:3" s="566" customFormat="1"/>
    <row r="40435" spans="1:3" s="566" customFormat="1"/>
    <row r="40436" spans="1:3" s="566" customFormat="1"/>
    <row r="40437" spans="1:3" s="566" customFormat="1"/>
    <row r="40438" spans="1:3" s="566" customFormat="1"/>
    <row r="40439" spans="1:3" s="566" customFormat="1"/>
    <row r="40440" spans="1:3" s="566" customFormat="1"/>
    <row r="40441" spans="1:3" s="566" customFormat="1"/>
    <row r="40442" spans="1:3" s="566" customFormat="1"/>
    <row r="40443" spans="1:3" s="566" customFormat="1"/>
    <row r="40444" spans="1:3" s="566" customFormat="1"/>
    <row r="40445" spans="1:3" s="566" customFormat="1"/>
    <row r="40446" spans="1:3" s="566" customFormat="1"/>
    <row r="40447" spans="1:3" s="566" customFormat="1"/>
    <row r="40448" spans="1:3" s="566" customFormat="1"/>
    <row r="40449" spans="1:3" s="566" customFormat="1"/>
    <row r="40450" spans="1:3" s="566" customFormat="1"/>
    <row r="40451" spans="1:3" s="566" customFormat="1"/>
    <row r="40452" spans="1:3" s="566" customFormat="1"/>
    <row r="40453" spans="1:3" s="566" customFormat="1"/>
    <row r="40454" spans="1:3" s="566" customFormat="1"/>
    <row r="40455" spans="1:3" s="566" customFormat="1"/>
    <row r="40456" spans="1:3" s="566" customFormat="1"/>
    <row r="40457" spans="1:3" s="566" customFormat="1"/>
    <row r="40458" spans="1:3" s="566" customFormat="1"/>
    <row r="40459" spans="1:3" s="566" customFormat="1"/>
    <row r="40460" spans="1:3" s="566" customFormat="1"/>
    <row r="40461" spans="1:3" s="566" customFormat="1"/>
    <row r="40462" spans="1:3" s="566" customFormat="1"/>
    <row r="40463" spans="1:3" s="566" customFormat="1"/>
    <row r="40464" spans="1:3" s="566" customFormat="1"/>
    <row r="40465" spans="1:3" s="566" customFormat="1"/>
    <row r="40466" spans="1:3" s="566" customFormat="1"/>
    <row r="40467" spans="1:3" s="566" customFormat="1"/>
    <row r="40468" spans="1:3" s="566" customFormat="1"/>
    <row r="40469" spans="1:3" s="566" customFormat="1"/>
    <row r="40470" spans="1:3" s="566" customFormat="1"/>
    <row r="40471" spans="1:3" s="566" customFormat="1"/>
    <row r="40472" spans="1:3" s="566" customFormat="1"/>
    <row r="40473" spans="1:3" s="566" customFormat="1"/>
    <row r="40474" spans="1:3" s="566" customFormat="1"/>
    <row r="40475" spans="1:3" s="566" customFormat="1"/>
    <row r="40476" spans="1:3" s="566" customFormat="1"/>
    <row r="40477" spans="1:3" s="566" customFormat="1"/>
    <row r="40478" spans="1:3" s="566" customFormat="1"/>
    <row r="40479" spans="1:3" s="566" customFormat="1"/>
    <row r="40480" spans="1:3" s="566" customFormat="1"/>
    <row r="40481" spans="1:3" s="566" customFormat="1"/>
    <row r="40482" spans="1:3" s="566" customFormat="1"/>
    <row r="40483" spans="1:3" s="566" customFormat="1"/>
    <row r="40484" spans="1:3" s="566" customFormat="1"/>
    <row r="40485" spans="1:3" s="566" customFormat="1"/>
    <row r="40486" spans="1:3" s="566" customFormat="1"/>
    <row r="40487" spans="1:3" s="566" customFormat="1"/>
    <row r="40488" spans="1:3" s="566" customFormat="1"/>
    <row r="40489" spans="1:3" s="566" customFormat="1"/>
    <row r="40490" spans="1:3" s="566" customFormat="1"/>
    <row r="40491" spans="1:3" s="566" customFormat="1"/>
    <row r="40492" spans="1:3" s="566" customFormat="1"/>
    <row r="40493" spans="1:3" s="566" customFormat="1"/>
    <row r="40494" spans="1:3" s="566" customFormat="1"/>
    <row r="40495" spans="1:3" s="566" customFormat="1"/>
    <row r="40496" spans="1:3" s="566" customFormat="1"/>
    <row r="40497" spans="1:3" s="566" customFormat="1"/>
    <row r="40498" spans="1:3" s="566" customFormat="1"/>
    <row r="40499" spans="1:3" s="566" customFormat="1"/>
    <row r="40500" spans="1:3" s="566" customFormat="1"/>
    <row r="40501" spans="1:3" s="566" customFormat="1"/>
    <row r="40502" spans="1:3" s="566" customFormat="1"/>
    <row r="40503" spans="1:3" s="566" customFormat="1"/>
    <row r="40504" spans="1:3" s="566" customFormat="1"/>
    <row r="40505" spans="1:3" s="566" customFormat="1"/>
    <row r="40506" spans="1:3" s="566" customFormat="1"/>
    <row r="40507" spans="1:3" s="566" customFormat="1"/>
    <row r="40508" spans="1:3" s="566" customFormat="1"/>
    <row r="40509" spans="1:3" s="566" customFormat="1"/>
    <row r="40510" spans="1:3" s="566" customFormat="1"/>
    <row r="40511" spans="1:3" s="566" customFormat="1"/>
    <row r="40512" spans="1:3" s="566" customFormat="1"/>
    <row r="40513" spans="1:3" s="566" customFormat="1"/>
    <row r="40514" spans="1:3" s="566" customFormat="1"/>
    <row r="40515" spans="1:3" s="566" customFormat="1"/>
    <row r="40516" spans="1:3" s="566" customFormat="1"/>
    <row r="40517" spans="1:3" s="566" customFormat="1"/>
    <row r="40518" spans="1:3" s="566" customFormat="1"/>
    <row r="40519" spans="1:3" s="566" customFormat="1"/>
    <row r="40520" spans="1:3" s="566" customFormat="1"/>
    <row r="40521" spans="1:3" s="566" customFormat="1"/>
    <row r="40522" spans="1:3" s="566" customFormat="1"/>
    <row r="40523" spans="1:3" s="566" customFormat="1"/>
    <row r="40524" spans="1:3" s="566" customFormat="1"/>
    <row r="40525" spans="1:3" s="566" customFormat="1"/>
    <row r="40526" spans="1:3" s="566" customFormat="1"/>
    <row r="40527" spans="1:3" s="566" customFormat="1"/>
    <row r="40528" spans="1:3" s="566" customFormat="1"/>
    <row r="40529" spans="1:3" s="566" customFormat="1"/>
    <row r="40530" spans="1:3" s="566" customFormat="1"/>
    <row r="40531" spans="1:3" s="566" customFormat="1"/>
    <row r="40532" spans="1:3" s="566" customFormat="1"/>
    <row r="40533" spans="1:3" s="566" customFormat="1"/>
    <row r="40534" spans="1:3" s="566" customFormat="1"/>
    <row r="40535" spans="1:3" s="566" customFormat="1"/>
    <row r="40536" spans="1:3" s="566" customFormat="1"/>
    <row r="40537" spans="1:3" s="566" customFormat="1"/>
    <row r="40538" spans="1:3" s="566" customFormat="1"/>
    <row r="40539" spans="1:3" s="566" customFormat="1"/>
    <row r="40540" spans="1:3" s="566" customFormat="1"/>
    <row r="40541" spans="1:3" s="566" customFormat="1"/>
    <row r="40542" spans="1:3" s="566" customFormat="1"/>
    <row r="40543" spans="1:3" s="566" customFormat="1"/>
    <row r="40544" spans="1:3" s="566" customFormat="1"/>
    <row r="40545" spans="1:3" s="566" customFormat="1"/>
    <row r="40546" spans="1:3" s="566" customFormat="1"/>
    <row r="40547" spans="1:3" s="566" customFormat="1"/>
    <row r="40548" spans="1:3" s="566" customFormat="1"/>
    <row r="40549" spans="1:3" s="566" customFormat="1"/>
    <row r="40550" spans="1:3" s="566" customFormat="1"/>
    <row r="40551" spans="1:3" s="566" customFormat="1"/>
    <row r="40552" spans="1:3" s="566" customFormat="1"/>
    <row r="40553" spans="1:3" s="566" customFormat="1"/>
    <row r="40554" spans="1:3" s="566" customFormat="1"/>
    <row r="40555" spans="1:3" s="566" customFormat="1"/>
    <row r="40556" spans="1:3" s="566" customFormat="1"/>
    <row r="40557" spans="1:3" s="566" customFormat="1"/>
    <row r="40558" spans="1:3" s="566" customFormat="1"/>
    <row r="40559" spans="1:3" s="566" customFormat="1"/>
    <row r="40560" spans="1:3" s="566" customFormat="1"/>
    <row r="40561" spans="1:3" s="566" customFormat="1"/>
    <row r="40562" spans="1:3" s="566" customFormat="1"/>
    <row r="40563" spans="1:3" s="566" customFormat="1"/>
    <row r="40564" spans="1:3" s="566" customFormat="1"/>
    <row r="40565" spans="1:3" s="566" customFormat="1"/>
    <row r="40566" spans="1:3" s="566" customFormat="1"/>
    <row r="40567" spans="1:3" s="566" customFormat="1"/>
    <row r="40568" spans="1:3" s="566" customFormat="1"/>
    <row r="40569" spans="1:3" s="566" customFormat="1"/>
    <row r="40570" spans="1:3" s="566" customFormat="1"/>
    <row r="40571" spans="1:3" s="566" customFormat="1"/>
    <row r="40572" spans="1:3" s="566" customFormat="1"/>
    <row r="40573" spans="1:3" s="566" customFormat="1"/>
    <row r="40574" spans="1:3" s="566" customFormat="1"/>
    <row r="40575" spans="1:3" s="566" customFormat="1"/>
    <row r="40576" spans="1:3" s="566" customFormat="1"/>
    <row r="40577" spans="1:3" s="566" customFormat="1"/>
    <row r="40578" spans="1:3" s="566" customFormat="1"/>
    <row r="40579" spans="1:3" s="566" customFormat="1"/>
    <row r="40580" spans="1:3" s="566" customFormat="1"/>
    <row r="40581" spans="1:3" s="566" customFormat="1"/>
    <row r="40582" spans="1:3" s="566" customFormat="1"/>
    <row r="40583" spans="1:3" s="566" customFormat="1"/>
    <row r="40584" spans="1:3" s="566" customFormat="1"/>
    <row r="40585" spans="1:3" s="566" customFormat="1"/>
    <row r="40586" spans="1:3" s="566" customFormat="1"/>
    <row r="40587" spans="1:3" s="566" customFormat="1"/>
    <row r="40588" spans="1:3" s="566" customFormat="1"/>
    <row r="40589" spans="1:3" s="566" customFormat="1"/>
    <row r="40590" spans="1:3" s="566" customFormat="1"/>
    <row r="40591" spans="1:3" s="566" customFormat="1"/>
    <row r="40592" spans="1:3" s="566" customFormat="1"/>
    <row r="40593" spans="1:3" s="566" customFormat="1"/>
    <row r="40594" spans="1:3" s="566" customFormat="1"/>
    <row r="40595" spans="1:3" s="566" customFormat="1"/>
    <row r="40596" spans="1:3" s="566" customFormat="1"/>
    <row r="40597" spans="1:3" s="566" customFormat="1"/>
    <row r="40598" spans="1:3" s="566" customFormat="1"/>
    <row r="40599" spans="1:3" s="566" customFormat="1"/>
    <row r="40600" spans="1:3" s="566" customFormat="1"/>
    <row r="40601" spans="1:3" s="566" customFormat="1"/>
    <row r="40602" spans="1:3" s="566" customFormat="1"/>
    <row r="40603" spans="1:3" s="566" customFormat="1"/>
    <row r="40604" spans="1:3" s="566" customFormat="1"/>
    <row r="40605" spans="1:3" s="566" customFormat="1"/>
    <row r="40606" spans="1:3" s="566" customFormat="1"/>
    <row r="40607" spans="1:3" s="566" customFormat="1"/>
    <row r="40608" spans="1:3" s="566" customFormat="1"/>
    <row r="40609" spans="1:3" s="566" customFormat="1"/>
    <row r="40610" spans="1:3" s="566" customFormat="1"/>
    <row r="40611" spans="1:3" s="566" customFormat="1"/>
    <row r="40612" spans="1:3" s="566" customFormat="1"/>
    <row r="40613" spans="1:3" s="566" customFormat="1"/>
    <row r="40614" spans="1:3" s="566" customFormat="1"/>
    <row r="40615" spans="1:3" s="566" customFormat="1"/>
    <row r="40616" spans="1:3" s="566" customFormat="1"/>
    <row r="40617" spans="1:3" s="566" customFormat="1"/>
    <row r="40618" spans="1:3" s="566" customFormat="1"/>
    <row r="40619" spans="1:3" s="566" customFormat="1"/>
    <row r="40620" spans="1:3" s="566" customFormat="1"/>
    <row r="40621" spans="1:3" s="566" customFormat="1"/>
    <row r="40622" spans="1:3" s="566" customFormat="1"/>
    <row r="40623" spans="1:3" s="566" customFormat="1"/>
    <row r="40624" spans="1:3" s="566" customFormat="1"/>
    <row r="40625" spans="1:3" s="566" customFormat="1"/>
    <row r="40626" spans="1:3" s="566" customFormat="1"/>
    <row r="40627" spans="1:3" s="566" customFormat="1"/>
    <row r="40628" spans="1:3" s="566" customFormat="1"/>
    <row r="40629" spans="1:3" s="566" customFormat="1"/>
    <row r="40630" spans="1:3" s="566" customFormat="1"/>
    <row r="40631" spans="1:3" s="566" customFormat="1"/>
    <row r="40632" spans="1:3" s="566" customFormat="1"/>
    <row r="40633" spans="1:3" s="566" customFormat="1"/>
    <row r="40634" spans="1:3" s="566" customFormat="1"/>
    <row r="40635" spans="1:3" s="566" customFormat="1"/>
    <row r="40636" spans="1:3" s="566" customFormat="1"/>
    <row r="40637" spans="1:3" s="566" customFormat="1"/>
    <row r="40638" spans="1:3" s="566" customFormat="1"/>
    <row r="40639" spans="1:3" s="566" customFormat="1"/>
    <row r="40640" spans="1:3" s="566" customFormat="1"/>
    <row r="40641" spans="1:3" s="566" customFormat="1"/>
    <row r="40642" spans="1:3" s="566" customFormat="1"/>
    <row r="40643" spans="1:3" s="566" customFormat="1"/>
    <row r="40644" spans="1:3" s="566" customFormat="1"/>
    <row r="40645" spans="1:3" s="566" customFormat="1"/>
    <row r="40646" spans="1:3" s="566" customFormat="1"/>
    <row r="40647" spans="1:3" s="566" customFormat="1"/>
    <row r="40648" spans="1:3" s="566" customFormat="1"/>
    <row r="40649" spans="1:3" s="566" customFormat="1"/>
    <row r="40650" spans="1:3" s="566" customFormat="1"/>
    <row r="40651" spans="1:3" s="566" customFormat="1"/>
    <row r="40652" spans="1:3" s="566" customFormat="1"/>
    <row r="40653" spans="1:3" s="566" customFormat="1"/>
    <row r="40654" spans="1:3" s="566" customFormat="1"/>
    <row r="40655" spans="1:3" s="566" customFormat="1"/>
    <row r="40656" spans="1:3" s="566" customFormat="1"/>
    <row r="40657" spans="1:3" s="566" customFormat="1"/>
    <row r="40658" spans="1:3" s="566" customFormat="1"/>
    <row r="40659" spans="1:3" s="566" customFormat="1"/>
    <row r="40660" spans="1:3" s="566" customFormat="1"/>
    <row r="40661" spans="1:3" s="566" customFormat="1"/>
    <row r="40662" spans="1:3" s="566" customFormat="1"/>
    <row r="40663" spans="1:3" s="566" customFormat="1"/>
    <row r="40664" spans="1:3" s="566" customFormat="1"/>
    <row r="40665" spans="1:3" s="566" customFormat="1"/>
    <row r="40666" spans="1:3" s="566" customFormat="1"/>
    <row r="40667" spans="1:3" s="566" customFormat="1"/>
    <row r="40668" spans="1:3" s="566" customFormat="1"/>
    <row r="40669" spans="1:3" s="566" customFormat="1"/>
    <row r="40670" spans="1:3" s="566" customFormat="1"/>
    <row r="40671" spans="1:3" s="566" customFormat="1"/>
    <row r="40672" spans="1:3" s="566" customFormat="1"/>
    <row r="40673" spans="1:3" s="566" customFormat="1"/>
    <row r="40674" spans="1:3" s="566" customFormat="1"/>
    <row r="40675" spans="1:3" s="566" customFormat="1"/>
    <row r="40676" spans="1:3" s="566" customFormat="1"/>
    <row r="40677" spans="1:3" s="566" customFormat="1"/>
    <row r="40678" spans="1:3" s="566" customFormat="1"/>
    <row r="40679" spans="1:3" s="566" customFormat="1"/>
    <row r="40680" spans="1:3" s="566" customFormat="1"/>
    <row r="40681" spans="1:3" s="566" customFormat="1"/>
    <row r="40682" spans="1:3" s="566" customFormat="1"/>
    <row r="40683" spans="1:3" s="566" customFormat="1"/>
    <row r="40684" spans="1:3" s="566" customFormat="1"/>
    <row r="40685" spans="1:3" s="566" customFormat="1"/>
    <row r="40686" spans="1:3" s="566" customFormat="1"/>
    <row r="40687" spans="1:3" s="566" customFormat="1"/>
    <row r="40688" spans="1:3" s="566" customFormat="1"/>
    <row r="40689" spans="1:3" s="566" customFormat="1"/>
    <row r="40690" spans="1:3" s="566" customFormat="1"/>
    <row r="40691" spans="1:3" s="566" customFormat="1"/>
    <row r="40692" spans="1:3" s="566" customFormat="1"/>
    <row r="40693" spans="1:3" s="566" customFormat="1"/>
    <row r="40694" spans="1:3" s="566" customFormat="1"/>
    <row r="40695" spans="1:3" s="566" customFormat="1"/>
    <row r="40696" spans="1:3" s="566" customFormat="1"/>
    <row r="40697" spans="1:3" s="566" customFormat="1"/>
    <row r="40698" spans="1:3" s="566" customFormat="1"/>
    <row r="40699" spans="1:3" s="566" customFormat="1"/>
    <row r="40700" spans="1:3" s="566" customFormat="1"/>
    <row r="40701" spans="1:3" s="566" customFormat="1"/>
    <row r="40702" spans="1:3" s="566" customFormat="1"/>
    <row r="40703" spans="1:3" s="566" customFormat="1"/>
    <row r="40704" spans="1:3" s="566" customFormat="1"/>
    <row r="40705" spans="1:3" s="566" customFormat="1"/>
    <row r="40706" spans="1:3" s="566" customFormat="1"/>
    <row r="40707" spans="1:3" s="566" customFormat="1"/>
    <row r="40708" spans="1:3" s="566" customFormat="1"/>
    <row r="40709" spans="1:3" s="566" customFormat="1"/>
    <row r="40710" spans="1:3" s="566" customFormat="1"/>
    <row r="40711" spans="1:3" s="566" customFormat="1"/>
    <row r="40712" spans="1:3" s="566" customFormat="1"/>
    <row r="40713" spans="1:3" s="566" customFormat="1"/>
    <row r="40714" spans="1:3" s="566" customFormat="1"/>
    <row r="40715" spans="1:3" s="566" customFormat="1"/>
    <row r="40716" spans="1:3" s="566" customFormat="1"/>
    <row r="40717" spans="1:3" s="566" customFormat="1"/>
    <row r="40718" spans="1:3" s="566" customFormat="1"/>
    <row r="40719" spans="1:3" s="566" customFormat="1"/>
    <row r="40720" spans="1:3" s="566" customFormat="1"/>
    <row r="40721" spans="1:3" s="566" customFormat="1"/>
    <row r="40722" spans="1:3" s="566" customFormat="1"/>
    <row r="40723" spans="1:3" s="566" customFormat="1"/>
    <row r="40724" spans="1:3" s="566" customFormat="1"/>
    <row r="40725" spans="1:3" s="566" customFormat="1"/>
    <row r="40726" spans="1:3" s="566" customFormat="1"/>
    <row r="40727" spans="1:3" s="566" customFormat="1"/>
    <row r="40728" spans="1:3" s="566" customFormat="1"/>
    <row r="40729" spans="1:3" s="566" customFormat="1"/>
    <row r="40730" spans="1:3" s="566" customFormat="1"/>
    <row r="40731" spans="1:3" s="566" customFormat="1"/>
    <row r="40732" spans="1:3" s="566" customFormat="1"/>
    <row r="40733" spans="1:3" s="566" customFormat="1"/>
    <row r="40734" spans="1:3" s="566" customFormat="1"/>
    <row r="40735" spans="1:3" s="566" customFormat="1"/>
    <row r="40736" spans="1:3" s="566" customFormat="1"/>
    <row r="40737" spans="1:3" s="566" customFormat="1"/>
    <row r="40738" spans="1:3" s="566" customFormat="1"/>
    <row r="40739" spans="1:3" s="566" customFormat="1"/>
    <row r="40740" spans="1:3" s="566" customFormat="1"/>
    <row r="40741" spans="1:3" s="566" customFormat="1"/>
    <row r="40742" spans="1:3" s="566" customFormat="1"/>
    <row r="40743" spans="1:3" s="566" customFormat="1"/>
    <row r="40744" spans="1:3" s="566" customFormat="1"/>
    <row r="40745" spans="1:3" s="566" customFormat="1"/>
    <row r="40746" spans="1:3" s="566" customFormat="1"/>
    <row r="40747" spans="1:3" s="566" customFormat="1"/>
    <row r="40748" spans="1:3" s="566" customFormat="1"/>
    <row r="40749" spans="1:3" s="566" customFormat="1"/>
    <row r="40750" spans="1:3" s="566" customFormat="1"/>
    <row r="40751" spans="1:3" s="566" customFormat="1"/>
    <row r="40752" spans="1:3" s="566" customFormat="1"/>
    <row r="40753" spans="1:3" s="566" customFormat="1"/>
    <row r="40754" spans="1:3" s="566" customFormat="1"/>
    <row r="40755" spans="1:3" s="566" customFormat="1"/>
    <row r="40756" spans="1:3" s="566" customFormat="1"/>
    <row r="40757" spans="1:3" s="566" customFormat="1"/>
    <row r="40758" spans="1:3" s="566" customFormat="1"/>
    <row r="40759" spans="1:3" s="566" customFormat="1"/>
    <row r="40760" spans="1:3" s="566" customFormat="1"/>
    <row r="40761" spans="1:3" s="566" customFormat="1"/>
    <row r="40762" spans="1:3" s="566" customFormat="1"/>
    <row r="40763" spans="1:3" s="566" customFormat="1"/>
    <row r="40764" spans="1:3" s="566" customFormat="1"/>
    <row r="40765" spans="1:3" s="566" customFormat="1"/>
    <row r="40766" spans="1:3" s="566" customFormat="1"/>
    <row r="40767" spans="1:3" s="566" customFormat="1"/>
    <row r="40768" spans="1:3" s="566" customFormat="1"/>
    <row r="40769" spans="1:3" s="566" customFormat="1"/>
    <row r="40770" spans="1:3" s="566" customFormat="1"/>
    <row r="40771" spans="1:3" s="566" customFormat="1"/>
    <row r="40772" spans="1:3" s="566" customFormat="1"/>
    <row r="40773" spans="1:3" s="566" customFormat="1"/>
    <row r="40774" spans="1:3" s="566" customFormat="1"/>
    <row r="40775" spans="1:3" s="566" customFormat="1"/>
    <row r="40776" spans="1:3" s="566" customFormat="1"/>
    <row r="40777" spans="1:3" s="566" customFormat="1"/>
    <row r="40778" spans="1:3" s="566" customFormat="1"/>
    <row r="40779" spans="1:3" s="566" customFormat="1"/>
    <row r="40780" spans="1:3" s="566" customFormat="1"/>
    <row r="40781" spans="1:3" s="566" customFormat="1"/>
    <row r="40782" spans="1:3" s="566" customFormat="1"/>
    <row r="40783" spans="1:3" s="566" customFormat="1"/>
    <row r="40784" spans="1:3" s="566" customFormat="1"/>
    <row r="40785" spans="1:3" s="566" customFormat="1"/>
    <row r="40786" spans="1:3" s="566" customFormat="1"/>
    <row r="40787" spans="1:3" s="566" customFormat="1"/>
    <row r="40788" spans="1:3" s="566" customFormat="1"/>
    <row r="40789" spans="1:3" s="566" customFormat="1"/>
    <row r="40790" spans="1:3" s="566" customFormat="1"/>
    <row r="40791" spans="1:3" s="566" customFormat="1"/>
    <row r="40792" spans="1:3" s="566" customFormat="1"/>
    <row r="40793" spans="1:3" s="566" customFormat="1"/>
    <row r="40794" spans="1:3" s="566" customFormat="1"/>
    <row r="40795" spans="1:3" s="566" customFormat="1"/>
    <row r="40796" spans="1:3" s="566" customFormat="1"/>
    <row r="40797" spans="1:3" s="566" customFormat="1"/>
    <row r="40798" spans="1:3" s="566" customFormat="1"/>
    <row r="40799" spans="1:3" s="566" customFormat="1"/>
    <row r="40800" spans="1:3" s="566" customFormat="1"/>
    <row r="40801" spans="1:3" s="566" customFormat="1"/>
    <row r="40802" spans="1:3" s="566" customFormat="1"/>
    <row r="40803" spans="1:3" s="566" customFormat="1"/>
    <row r="40804" spans="1:3" s="566" customFormat="1"/>
    <row r="40805" spans="1:3" s="566" customFormat="1"/>
    <row r="40806" spans="1:3" s="566" customFormat="1"/>
    <row r="40807" spans="1:3" s="566" customFormat="1"/>
    <row r="40808" spans="1:3" s="566" customFormat="1"/>
    <row r="40809" spans="1:3" s="566" customFormat="1"/>
    <row r="40810" spans="1:3" s="566" customFormat="1"/>
    <row r="40811" spans="1:3" s="566" customFormat="1"/>
    <row r="40812" spans="1:3" s="566" customFormat="1"/>
    <row r="40813" spans="1:3" s="566" customFormat="1"/>
    <row r="40814" spans="1:3" s="566" customFormat="1"/>
    <row r="40815" spans="1:3" s="566" customFormat="1"/>
    <row r="40816" spans="1:3" s="566" customFormat="1"/>
    <row r="40817" spans="1:3" s="566" customFormat="1"/>
    <row r="40818" spans="1:3" s="566" customFormat="1"/>
    <row r="40819" spans="1:3" s="566" customFormat="1"/>
    <row r="40820" spans="1:3" s="566" customFormat="1"/>
    <row r="40821" spans="1:3" s="566" customFormat="1"/>
    <row r="40822" spans="1:3" s="566" customFormat="1"/>
    <row r="40823" spans="1:3" s="566" customFormat="1"/>
    <row r="40824" spans="1:3" s="566" customFormat="1"/>
    <row r="40825" spans="1:3" s="566" customFormat="1"/>
    <row r="40826" spans="1:3" s="566" customFormat="1"/>
    <row r="40827" spans="1:3" s="566" customFormat="1"/>
    <row r="40828" spans="1:3" s="566" customFormat="1"/>
    <row r="40829" spans="1:3" s="566" customFormat="1"/>
    <row r="40830" spans="1:3" s="566" customFormat="1"/>
    <row r="40831" spans="1:3" s="566" customFormat="1"/>
    <row r="40832" spans="1:3" s="566" customFormat="1"/>
    <row r="40833" spans="1:3" s="566" customFormat="1"/>
    <row r="40834" spans="1:3" s="566" customFormat="1"/>
    <row r="40835" spans="1:3" s="566" customFormat="1"/>
    <row r="40836" spans="1:3" s="566" customFormat="1"/>
    <row r="40837" spans="1:3" s="566" customFormat="1"/>
    <row r="40838" spans="1:3" s="566" customFormat="1"/>
    <row r="40839" spans="1:3" s="566" customFormat="1"/>
    <row r="40840" spans="1:3" s="566" customFormat="1"/>
    <row r="40841" spans="1:3" s="566" customFormat="1"/>
    <row r="40842" spans="1:3" s="566" customFormat="1"/>
    <row r="40843" spans="1:3" s="566" customFormat="1"/>
    <row r="40844" spans="1:3" s="566" customFormat="1"/>
    <row r="40845" spans="1:3" s="566" customFormat="1"/>
    <row r="40846" spans="1:3" s="566" customFormat="1"/>
    <row r="40847" spans="1:3" s="566" customFormat="1"/>
    <row r="40848" spans="1:3" s="566" customFormat="1"/>
    <row r="40849" spans="1:3" s="566" customFormat="1"/>
    <row r="40850" spans="1:3" s="566" customFormat="1"/>
    <row r="40851" spans="1:3" s="566" customFormat="1"/>
    <row r="40852" spans="1:3" s="566" customFormat="1"/>
    <row r="40853" spans="1:3" s="566" customFormat="1"/>
    <row r="40854" spans="1:3" s="566" customFormat="1"/>
    <row r="40855" spans="1:3" s="566" customFormat="1"/>
    <row r="40856" spans="1:3" s="566" customFormat="1"/>
    <row r="40857" spans="1:3" s="566" customFormat="1"/>
    <row r="40858" spans="1:3" s="566" customFormat="1"/>
    <row r="40859" spans="1:3" s="566" customFormat="1"/>
    <row r="40860" spans="1:3" s="566" customFormat="1"/>
    <row r="40861" spans="1:3" s="566" customFormat="1"/>
    <row r="40862" spans="1:3" s="566" customFormat="1"/>
    <row r="40863" spans="1:3" s="566" customFormat="1"/>
    <row r="40864" spans="1:3" s="566" customFormat="1"/>
    <row r="40865" spans="1:3" s="566" customFormat="1"/>
    <row r="40866" spans="1:3" s="566" customFormat="1"/>
    <row r="40867" spans="1:3" s="566" customFormat="1"/>
    <row r="40868" spans="1:3" s="566" customFormat="1"/>
    <row r="40869" spans="1:3" s="566" customFormat="1"/>
    <row r="40870" spans="1:3" s="566" customFormat="1"/>
    <row r="40871" spans="1:3" s="566" customFormat="1"/>
    <row r="40872" spans="1:3" s="566" customFormat="1"/>
    <row r="40873" spans="1:3" s="566" customFormat="1"/>
    <row r="40874" spans="1:3" s="566" customFormat="1"/>
    <row r="40875" spans="1:3" s="566" customFormat="1"/>
    <row r="40876" spans="1:3" s="566" customFormat="1"/>
    <row r="40877" spans="1:3" s="566" customFormat="1"/>
    <row r="40878" spans="1:3" s="566" customFormat="1"/>
    <row r="40879" spans="1:3" s="566" customFormat="1"/>
    <row r="40880" spans="1:3" s="566" customFormat="1"/>
    <row r="40881" spans="1:3" s="566" customFormat="1"/>
    <row r="40882" spans="1:3" s="566" customFormat="1"/>
    <row r="40883" spans="1:3" s="566" customFormat="1"/>
    <row r="40884" spans="1:3" s="566" customFormat="1"/>
    <row r="40885" spans="1:3" s="566" customFormat="1"/>
    <row r="40886" spans="1:3" s="566" customFormat="1"/>
    <row r="40887" spans="1:3" s="566" customFormat="1"/>
    <row r="40888" spans="1:3" s="566" customFormat="1"/>
    <row r="40889" spans="1:3" s="566" customFormat="1"/>
    <row r="40890" spans="1:3" s="566" customFormat="1"/>
    <row r="40891" spans="1:3" s="566" customFormat="1"/>
    <row r="40892" spans="1:3" s="566" customFormat="1"/>
    <row r="40893" spans="1:3" s="566" customFormat="1"/>
    <row r="40894" spans="1:3" s="566" customFormat="1"/>
    <row r="40895" spans="1:3" s="566" customFormat="1"/>
    <row r="40896" spans="1:3" s="566" customFormat="1"/>
    <row r="40897" spans="1:3" s="566" customFormat="1"/>
    <row r="40898" spans="1:3" s="566" customFormat="1"/>
    <row r="40899" spans="1:3" s="566" customFormat="1"/>
    <row r="40900" spans="1:3" s="566" customFormat="1"/>
    <row r="40901" spans="1:3" s="566" customFormat="1"/>
    <row r="40902" spans="1:3" s="566" customFormat="1"/>
    <row r="40903" spans="1:3" s="566" customFormat="1"/>
    <row r="40904" spans="1:3" s="566" customFormat="1"/>
    <row r="40905" spans="1:3" s="566" customFormat="1"/>
    <row r="40906" spans="1:3" s="566" customFormat="1"/>
    <row r="40907" spans="1:3" s="566" customFormat="1"/>
    <row r="40908" spans="1:3" s="566" customFormat="1"/>
    <row r="40909" spans="1:3" s="566" customFormat="1"/>
    <row r="40910" spans="1:3" s="566" customFormat="1"/>
    <row r="40911" spans="1:3" s="566" customFormat="1"/>
    <row r="40912" spans="1:3" s="566" customFormat="1"/>
    <row r="40913" spans="1:3" s="566" customFormat="1"/>
    <row r="40914" spans="1:3" s="566" customFormat="1"/>
    <row r="40915" spans="1:3" s="566" customFormat="1"/>
    <row r="40916" spans="1:3" s="566" customFormat="1"/>
    <row r="40917" spans="1:3" s="566" customFormat="1"/>
    <row r="40918" spans="1:3" s="566" customFormat="1"/>
    <row r="40919" spans="1:3" s="566" customFormat="1"/>
    <row r="40920" spans="1:3" s="566" customFormat="1"/>
    <row r="40921" spans="1:3" s="566" customFormat="1"/>
    <row r="40922" spans="1:3" s="566" customFormat="1"/>
    <row r="40923" spans="1:3" s="566" customFormat="1"/>
    <row r="40924" spans="1:3" s="566" customFormat="1"/>
    <row r="40925" spans="1:3" s="566" customFormat="1"/>
    <row r="40926" spans="1:3" s="566" customFormat="1"/>
    <row r="40927" spans="1:3" s="566" customFormat="1"/>
    <row r="40928" spans="1:3" s="566" customFormat="1"/>
    <row r="40929" spans="1:3" s="566" customFormat="1"/>
    <row r="40930" spans="1:3" s="566" customFormat="1"/>
    <row r="40931" spans="1:3" s="566" customFormat="1"/>
    <row r="40932" spans="1:3" s="566" customFormat="1"/>
    <row r="40933" spans="1:3" s="566" customFormat="1"/>
    <row r="40934" spans="1:3" s="566" customFormat="1"/>
    <row r="40935" spans="1:3" s="566" customFormat="1"/>
    <row r="40936" spans="1:3" s="566" customFormat="1"/>
    <row r="40937" spans="1:3" s="566" customFormat="1"/>
    <row r="40938" spans="1:3" s="566" customFormat="1"/>
    <row r="40939" spans="1:3" s="566" customFormat="1"/>
    <row r="40940" spans="1:3" s="566" customFormat="1"/>
    <row r="40941" spans="1:3" s="566" customFormat="1"/>
    <row r="40942" spans="1:3" s="566" customFormat="1"/>
    <row r="40943" spans="1:3" s="566" customFormat="1"/>
    <row r="40944" spans="1:3" s="566" customFormat="1"/>
    <row r="40945" spans="1:3" s="566" customFormat="1"/>
    <row r="40946" spans="1:3" s="566" customFormat="1"/>
    <row r="40947" spans="1:3" s="566" customFormat="1"/>
    <row r="40948" spans="1:3" s="566" customFormat="1"/>
    <row r="40949" spans="1:3" s="566" customFormat="1"/>
    <row r="40950" spans="1:3" s="566" customFormat="1"/>
    <row r="40951" spans="1:3" s="566" customFormat="1"/>
    <row r="40952" spans="1:3" s="566" customFormat="1"/>
    <row r="40953" spans="1:3" s="566" customFormat="1"/>
    <row r="40954" spans="1:3" s="566" customFormat="1"/>
    <row r="40955" spans="1:3" s="566" customFormat="1"/>
    <row r="40956" spans="1:3" s="566" customFormat="1"/>
    <row r="40957" spans="1:3" s="566" customFormat="1"/>
    <row r="40958" spans="1:3" s="566" customFormat="1"/>
    <row r="40959" spans="1:3" s="566" customFormat="1"/>
    <row r="40960" spans="1:3" s="566" customFormat="1"/>
    <row r="40961" spans="1:3" s="566" customFormat="1"/>
    <row r="40962" spans="1:3" s="566" customFormat="1"/>
    <row r="40963" spans="1:3" s="566" customFormat="1"/>
    <row r="40964" spans="1:3" s="566" customFormat="1"/>
    <row r="40965" spans="1:3" s="566" customFormat="1"/>
    <row r="40966" spans="1:3" s="566" customFormat="1"/>
    <row r="40967" spans="1:3" s="566" customFormat="1"/>
    <row r="40968" spans="1:3" s="566" customFormat="1"/>
    <row r="40969" spans="1:3" s="566" customFormat="1"/>
    <row r="40970" spans="1:3" s="566" customFormat="1"/>
    <row r="40971" spans="1:3" s="566" customFormat="1"/>
    <row r="40972" spans="1:3" s="566" customFormat="1"/>
    <row r="40973" spans="1:3" s="566" customFormat="1"/>
    <row r="40974" spans="1:3" s="566" customFormat="1"/>
    <row r="40975" spans="1:3" s="566" customFormat="1"/>
    <row r="40976" spans="1:3" s="566" customFormat="1"/>
    <row r="40977" spans="1:3" s="566" customFormat="1"/>
    <row r="40978" spans="1:3" s="566" customFormat="1"/>
    <row r="40979" spans="1:3" s="566" customFormat="1"/>
    <row r="40980" spans="1:3" s="566" customFormat="1"/>
    <row r="40981" spans="1:3" s="566" customFormat="1"/>
    <row r="40982" spans="1:3" s="566" customFormat="1"/>
    <row r="40983" spans="1:3" s="566" customFormat="1"/>
    <row r="40984" spans="1:3" s="566" customFormat="1"/>
    <row r="40985" spans="1:3" s="566" customFormat="1"/>
    <row r="40986" spans="1:3" s="566" customFormat="1"/>
    <row r="40987" spans="1:3" s="566" customFormat="1"/>
    <row r="40988" spans="1:3" s="566" customFormat="1"/>
    <row r="40989" spans="1:3" s="566" customFormat="1"/>
    <row r="40990" spans="1:3" s="566" customFormat="1"/>
    <row r="40991" spans="1:3" s="566" customFormat="1"/>
    <row r="40992" spans="1:3" s="566" customFormat="1"/>
    <row r="40993" spans="1:3" s="566" customFormat="1"/>
    <row r="40994" spans="1:3" s="566" customFormat="1"/>
    <row r="40995" spans="1:3" s="566" customFormat="1"/>
    <row r="40996" spans="1:3" s="566" customFormat="1"/>
    <row r="40997" spans="1:3" s="566" customFormat="1"/>
    <row r="40998" spans="1:3" s="566" customFormat="1"/>
    <row r="40999" spans="1:3" s="566" customFormat="1"/>
    <row r="41000" spans="1:3" s="566" customFormat="1"/>
    <row r="41001" spans="1:3" s="566" customFormat="1"/>
    <row r="41002" spans="1:3" s="566" customFormat="1"/>
    <row r="41003" spans="1:3" s="566" customFormat="1"/>
    <row r="41004" spans="1:3" s="566" customFormat="1"/>
    <row r="41005" spans="1:3" s="566" customFormat="1"/>
    <row r="41006" spans="1:3" s="566" customFormat="1"/>
    <row r="41007" spans="1:3" s="566" customFormat="1"/>
    <row r="41008" spans="1:3" s="566" customFormat="1"/>
    <row r="41009" spans="1:3" s="566" customFormat="1"/>
    <row r="41010" spans="1:3" s="566" customFormat="1"/>
    <row r="41011" spans="1:3" s="566" customFormat="1"/>
    <row r="41012" spans="1:3" s="566" customFormat="1"/>
    <row r="41013" spans="1:3" s="566" customFormat="1"/>
    <row r="41014" spans="1:3" s="566" customFormat="1"/>
    <row r="41015" spans="1:3" s="566" customFormat="1"/>
    <row r="41016" spans="1:3" s="566" customFormat="1"/>
    <row r="41017" spans="1:3" s="566" customFormat="1"/>
    <row r="41018" spans="1:3" s="566" customFormat="1"/>
    <row r="41019" spans="1:3" s="566" customFormat="1"/>
    <row r="41020" spans="1:3" s="566" customFormat="1"/>
    <row r="41021" spans="1:3" s="566" customFormat="1"/>
    <row r="41022" spans="1:3" s="566" customFormat="1"/>
    <row r="41023" spans="1:3" s="566" customFormat="1"/>
    <row r="41024" spans="1:3" s="566" customFormat="1"/>
    <row r="41025" spans="1:3" s="566" customFormat="1"/>
    <row r="41026" spans="1:3" s="566" customFormat="1"/>
    <row r="41027" spans="1:3" s="566" customFormat="1"/>
    <row r="41028" spans="1:3" s="566" customFormat="1"/>
    <row r="41029" spans="1:3" s="566" customFormat="1"/>
    <row r="41030" spans="1:3" s="566" customFormat="1"/>
    <row r="41031" spans="1:3" s="566" customFormat="1"/>
    <row r="41032" spans="1:3" s="566" customFormat="1"/>
    <row r="41033" spans="1:3" s="566" customFormat="1"/>
    <row r="41034" spans="1:3" s="566" customFormat="1"/>
    <row r="41035" spans="1:3" s="566" customFormat="1"/>
    <row r="41036" spans="1:3" s="566" customFormat="1"/>
    <row r="41037" spans="1:3" s="566" customFormat="1"/>
    <row r="41038" spans="1:3" s="566" customFormat="1"/>
    <row r="41039" spans="1:3" s="566" customFormat="1"/>
    <row r="41040" spans="1:3" s="566" customFormat="1"/>
    <row r="41041" spans="1:3" s="566" customFormat="1"/>
    <row r="41042" spans="1:3" s="566" customFormat="1"/>
    <row r="41043" spans="1:3" s="566" customFormat="1"/>
    <row r="41044" spans="1:3" s="566" customFormat="1"/>
    <row r="41045" spans="1:3" s="566" customFormat="1"/>
    <row r="41046" spans="1:3" s="566" customFormat="1"/>
    <row r="41047" spans="1:3" s="566" customFormat="1"/>
    <row r="41048" spans="1:3" s="566" customFormat="1"/>
    <row r="41049" spans="1:3" s="566" customFormat="1"/>
    <row r="41050" spans="1:3" s="566" customFormat="1"/>
    <row r="41051" spans="1:3" s="566" customFormat="1"/>
    <row r="41052" spans="1:3" s="566" customFormat="1"/>
    <row r="41053" spans="1:3" s="566" customFormat="1"/>
    <row r="41054" spans="1:3" s="566" customFormat="1"/>
    <row r="41055" spans="1:3" s="566" customFormat="1"/>
    <row r="41056" spans="1:3" s="566" customFormat="1"/>
    <row r="41057" spans="1:3" s="566" customFormat="1"/>
    <row r="41058" spans="1:3" s="566" customFormat="1"/>
    <row r="41059" spans="1:3" s="566" customFormat="1"/>
    <row r="41060" spans="1:3" s="566" customFormat="1"/>
    <row r="41061" spans="1:3" s="566" customFormat="1"/>
    <row r="41062" spans="1:3" s="566" customFormat="1"/>
    <row r="41063" spans="1:3" s="566" customFormat="1"/>
    <row r="41064" spans="1:3" s="566" customFormat="1"/>
    <row r="41065" spans="1:3" s="566" customFormat="1"/>
    <row r="41066" spans="1:3" s="566" customFormat="1"/>
    <row r="41067" spans="1:3" s="566" customFormat="1"/>
    <row r="41068" spans="1:3" s="566" customFormat="1"/>
    <row r="41069" spans="1:3" s="566" customFormat="1"/>
    <row r="41070" spans="1:3" s="566" customFormat="1"/>
    <row r="41071" spans="1:3" s="566" customFormat="1"/>
    <row r="41072" spans="1:3" s="566" customFormat="1"/>
    <row r="41073" spans="1:3" s="566" customFormat="1"/>
    <row r="41074" spans="1:3" s="566" customFormat="1"/>
    <row r="41075" spans="1:3" s="566" customFormat="1"/>
    <row r="41076" spans="1:3" s="566" customFormat="1"/>
    <row r="41077" spans="1:3" s="566" customFormat="1"/>
    <row r="41078" spans="1:3" s="566" customFormat="1"/>
    <row r="41079" spans="1:3" s="566" customFormat="1"/>
    <row r="41080" spans="1:3" s="566" customFormat="1"/>
    <row r="41081" spans="1:3" s="566" customFormat="1"/>
    <row r="41082" spans="1:3" s="566" customFormat="1"/>
    <row r="41083" spans="1:3" s="566" customFormat="1"/>
    <row r="41084" spans="1:3" s="566" customFormat="1"/>
    <row r="41085" spans="1:3" s="566" customFormat="1"/>
    <row r="41086" spans="1:3" s="566" customFormat="1"/>
    <row r="41087" spans="1:3" s="566" customFormat="1"/>
    <row r="41088" spans="1:3" s="566" customFormat="1"/>
    <row r="41089" spans="1:3" s="566" customFormat="1"/>
    <row r="41090" spans="1:3" s="566" customFormat="1"/>
    <row r="41091" spans="1:3" s="566" customFormat="1"/>
    <row r="41092" spans="1:3" s="566" customFormat="1"/>
    <row r="41093" spans="1:3" s="566" customFormat="1"/>
    <row r="41094" spans="1:3" s="566" customFormat="1"/>
    <row r="41095" spans="1:3" s="566" customFormat="1"/>
    <row r="41096" spans="1:3" s="566" customFormat="1"/>
    <row r="41097" spans="1:3" s="566" customFormat="1"/>
    <row r="41098" spans="1:3" s="566" customFormat="1"/>
    <row r="41099" spans="1:3" s="566" customFormat="1"/>
    <row r="41100" spans="1:3" s="566" customFormat="1"/>
    <row r="41101" spans="1:3" s="566" customFormat="1"/>
    <row r="41102" spans="1:3" s="566" customFormat="1"/>
    <row r="41103" spans="1:3" s="566" customFormat="1"/>
    <row r="41104" spans="1:3" s="566" customFormat="1"/>
    <row r="41105" spans="1:3" s="566" customFormat="1"/>
    <row r="41106" spans="1:3" s="566" customFormat="1"/>
    <row r="41107" spans="1:3" s="566" customFormat="1"/>
    <row r="41108" spans="1:3" s="566" customFormat="1"/>
    <row r="41109" spans="1:3" s="566" customFormat="1"/>
    <row r="41110" spans="1:3" s="566" customFormat="1"/>
    <row r="41111" spans="1:3" s="566" customFormat="1"/>
    <row r="41112" spans="1:3" s="566" customFormat="1"/>
    <row r="41113" spans="1:3" s="566" customFormat="1"/>
    <row r="41114" spans="1:3" s="566" customFormat="1"/>
    <row r="41115" spans="1:3" s="566" customFormat="1"/>
    <row r="41116" spans="1:3" s="566" customFormat="1"/>
    <row r="41117" spans="1:3" s="566" customFormat="1"/>
    <row r="41118" spans="1:3" s="566" customFormat="1"/>
    <row r="41119" spans="1:3" s="566" customFormat="1"/>
    <row r="41120" spans="1:3" s="566" customFormat="1"/>
    <row r="41121" spans="1:3" s="566" customFormat="1"/>
    <row r="41122" spans="1:3" s="566" customFormat="1"/>
    <row r="41123" spans="1:3" s="566" customFormat="1"/>
    <row r="41124" spans="1:3" s="566" customFormat="1"/>
    <row r="41125" spans="1:3" s="566" customFormat="1"/>
    <row r="41126" spans="1:3" s="566" customFormat="1"/>
    <row r="41127" spans="1:3" s="566" customFormat="1"/>
    <row r="41128" spans="1:3" s="566" customFormat="1"/>
    <row r="41129" spans="1:3" s="566" customFormat="1"/>
    <row r="41130" spans="1:3" s="566" customFormat="1"/>
    <row r="41131" spans="1:3" s="566" customFormat="1"/>
    <row r="41132" spans="1:3" s="566" customFormat="1"/>
    <row r="41133" spans="1:3" s="566" customFormat="1"/>
    <row r="41134" spans="1:3" s="566" customFormat="1"/>
    <row r="41135" spans="1:3" s="566" customFormat="1"/>
    <row r="41136" spans="1:3" s="566" customFormat="1"/>
    <row r="41137" spans="1:3" s="566" customFormat="1"/>
    <row r="41138" spans="1:3" s="566" customFormat="1"/>
    <row r="41139" spans="1:3" s="566" customFormat="1"/>
    <row r="41140" spans="1:3" s="566" customFormat="1"/>
    <row r="41141" spans="1:3" s="566" customFormat="1"/>
    <row r="41142" spans="1:3" s="566" customFormat="1"/>
    <row r="41143" spans="1:3" s="566" customFormat="1"/>
    <row r="41144" spans="1:3" s="566" customFormat="1"/>
    <row r="41145" spans="1:3" s="566" customFormat="1"/>
    <row r="41146" spans="1:3" s="566" customFormat="1"/>
    <row r="41147" spans="1:3" s="566" customFormat="1"/>
    <row r="41148" spans="1:3" s="566" customFormat="1"/>
    <row r="41149" spans="1:3" s="566" customFormat="1"/>
    <row r="41150" spans="1:3" s="566" customFormat="1"/>
    <row r="41151" spans="1:3" s="566" customFormat="1"/>
    <row r="41152" spans="1:3" s="566" customFormat="1"/>
    <row r="41153" spans="1:3" s="566" customFormat="1"/>
    <row r="41154" spans="1:3" s="566" customFormat="1"/>
    <row r="41155" spans="1:3" s="566" customFormat="1"/>
    <row r="41156" spans="1:3" s="566" customFormat="1"/>
    <row r="41157" spans="1:3" s="566" customFormat="1"/>
    <row r="41158" spans="1:3" s="566" customFormat="1"/>
    <row r="41159" spans="1:3" s="566" customFormat="1"/>
    <row r="41160" spans="1:3" s="566" customFormat="1"/>
    <row r="41161" spans="1:3" s="566" customFormat="1"/>
    <row r="41162" spans="1:3" s="566" customFormat="1"/>
    <row r="41163" spans="1:3" s="566" customFormat="1"/>
    <row r="41164" spans="1:3" s="566" customFormat="1"/>
    <row r="41165" spans="1:3" s="566" customFormat="1"/>
    <row r="41166" spans="1:3" s="566" customFormat="1"/>
    <row r="41167" spans="1:3" s="566" customFormat="1"/>
    <row r="41168" spans="1:3" s="566" customFormat="1"/>
    <row r="41169" spans="1:3" s="566" customFormat="1"/>
    <row r="41170" spans="1:3" s="566" customFormat="1"/>
    <row r="41171" spans="1:3" s="566" customFormat="1"/>
    <row r="41172" spans="1:3" s="566" customFormat="1"/>
    <row r="41173" spans="1:3" s="566" customFormat="1"/>
    <row r="41174" spans="1:3" s="566" customFormat="1"/>
    <row r="41175" spans="1:3" s="566" customFormat="1"/>
    <row r="41176" spans="1:3" s="566" customFormat="1"/>
    <row r="41177" spans="1:3" s="566" customFormat="1"/>
    <row r="41178" spans="1:3" s="566" customFormat="1"/>
    <row r="41179" spans="1:3" s="566" customFormat="1"/>
    <row r="41180" spans="1:3" s="566" customFormat="1"/>
    <row r="41181" spans="1:3" s="566" customFormat="1"/>
    <row r="41182" spans="1:3" s="566" customFormat="1"/>
    <row r="41183" spans="1:3" s="566" customFormat="1"/>
    <row r="41184" spans="1:3" s="566" customFormat="1"/>
    <row r="41185" spans="1:3" s="566" customFormat="1"/>
    <row r="41186" spans="1:3" s="566" customFormat="1"/>
    <row r="41187" spans="1:3" s="566" customFormat="1"/>
    <row r="41188" spans="1:3" s="566" customFormat="1"/>
    <row r="41189" spans="1:3" s="566" customFormat="1"/>
    <row r="41190" spans="1:3" s="566" customFormat="1"/>
    <row r="41191" spans="1:3" s="566" customFormat="1"/>
    <row r="41192" spans="1:3" s="566" customFormat="1"/>
    <row r="41193" spans="1:3" s="566" customFormat="1"/>
    <row r="41194" spans="1:3" s="566" customFormat="1"/>
    <row r="41195" spans="1:3" s="566" customFormat="1"/>
    <row r="41196" spans="1:3" s="566" customFormat="1"/>
    <row r="41197" spans="1:3" s="566" customFormat="1"/>
    <row r="41198" spans="1:3" s="566" customFormat="1"/>
    <row r="41199" spans="1:3" s="566" customFormat="1"/>
    <row r="41200" spans="1:3" s="566" customFormat="1"/>
    <row r="41201" spans="1:3" s="566" customFormat="1"/>
    <row r="41202" spans="1:3" s="566" customFormat="1"/>
    <row r="41203" spans="1:3" s="566" customFormat="1"/>
    <row r="41204" spans="1:3" s="566" customFormat="1"/>
    <row r="41205" spans="1:3" s="566" customFormat="1"/>
    <row r="41206" spans="1:3" s="566" customFormat="1"/>
    <row r="41207" spans="1:3" s="566" customFormat="1"/>
    <row r="41208" spans="1:3" s="566" customFormat="1"/>
    <row r="41209" spans="1:3" s="566" customFormat="1"/>
    <row r="41210" spans="1:3" s="566" customFormat="1"/>
    <row r="41211" spans="1:3" s="566" customFormat="1"/>
    <row r="41212" spans="1:3" s="566" customFormat="1"/>
    <row r="41213" spans="1:3" s="566" customFormat="1"/>
    <row r="41214" spans="1:3" s="566" customFormat="1"/>
    <row r="41215" spans="1:3" s="566" customFormat="1"/>
    <row r="41216" spans="1:3" s="566" customFormat="1"/>
    <row r="41217" spans="1:3" s="566" customFormat="1"/>
    <row r="41218" spans="1:3" s="566" customFormat="1"/>
    <row r="41219" spans="1:3" s="566" customFormat="1"/>
    <row r="41220" spans="1:3" s="566" customFormat="1"/>
    <row r="41221" spans="1:3" s="566" customFormat="1"/>
    <row r="41222" spans="1:3" s="566" customFormat="1"/>
    <row r="41223" spans="1:3" s="566" customFormat="1"/>
    <row r="41224" spans="1:3" s="566" customFormat="1"/>
    <row r="41225" spans="1:3" s="566" customFormat="1"/>
    <row r="41226" spans="1:3" s="566" customFormat="1"/>
    <row r="41227" spans="1:3" s="566" customFormat="1"/>
    <row r="41228" spans="1:3" s="566" customFormat="1"/>
    <row r="41229" spans="1:3" s="566" customFormat="1"/>
    <row r="41230" spans="1:3" s="566" customFormat="1"/>
    <row r="41231" spans="1:3" s="566" customFormat="1"/>
    <row r="41232" spans="1:3" s="566" customFormat="1"/>
    <row r="41233" spans="1:3" s="566" customFormat="1"/>
    <row r="41234" spans="1:3" s="566" customFormat="1"/>
    <row r="41235" spans="1:3" s="566" customFormat="1"/>
    <row r="41236" spans="1:3" s="566" customFormat="1"/>
    <row r="41237" spans="1:3" s="566" customFormat="1"/>
    <row r="41238" spans="1:3" s="566" customFormat="1"/>
    <row r="41239" spans="1:3" s="566" customFormat="1"/>
    <row r="41240" spans="1:3" s="566" customFormat="1"/>
    <row r="41241" spans="1:3" s="566" customFormat="1"/>
    <row r="41242" spans="1:3" s="566" customFormat="1"/>
    <row r="41243" spans="1:3" s="566" customFormat="1"/>
    <row r="41244" spans="1:3" s="566" customFormat="1"/>
    <row r="41245" spans="1:3" s="566" customFormat="1"/>
    <row r="41246" spans="1:3" s="566" customFormat="1"/>
    <row r="41247" spans="1:3" s="566" customFormat="1"/>
    <row r="41248" spans="1:3" s="566" customFormat="1"/>
    <row r="41249" spans="1:3" s="566" customFormat="1"/>
    <row r="41250" spans="1:3" s="566" customFormat="1"/>
    <row r="41251" spans="1:3" s="566" customFormat="1"/>
    <row r="41252" spans="1:3" s="566" customFormat="1"/>
    <row r="41253" spans="1:3" s="566" customFormat="1"/>
    <row r="41254" spans="1:3" s="566" customFormat="1"/>
    <row r="41255" spans="1:3" s="566" customFormat="1"/>
    <row r="41256" spans="1:3" s="566" customFormat="1"/>
    <row r="41257" spans="1:3" s="566" customFormat="1"/>
    <row r="41258" spans="1:3" s="566" customFormat="1"/>
    <row r="41259" spans="1:3" s="566" customFormat="1"/>
    <row r="41260" spans="1:3" s="566" customFormat="1"/>
    <row r="41261" spans="1:3" s="566" customFormat="1"/>
    <row r="41262" spans="1:3" s="566" customFormat="1"/>
    <row r="41263" spans="1:3" s="566" customFormat="1"/>
    <row r="41264" spans="1:3" s="566" customFormat="1"/>
    <row r="41265" spans="1:3" s="566" customFormat="1"/>
    <row r="41266" spans="1:3" s="566" customFormat="1"/>
    <row r="41267" spans="1:3" s="566" customFormat="1"/>
    <row r="41268" spans="1:3" s="566" customFormat="1"/>
    <row r="41269" spans="1:3" s="566" customFormat="1"/>
    <row r="41270" spans="1:3" s="566" customFormat="1"/>
    <row r="41271" spans="1:3" s="566" customFormat="1"/>
    <row r="41272" spans="1:3" s="566" customFormat="1"/>
    <row r="41273" spans="1:3" s="566" customFormat="1"/>
    <row r="41274" spans="1:3" s="566" customFormat="1"/>
    <row r="41275" spans="1:3" s="566" customFormat="1"/>
    <row r="41276" spans="1:3" s="566" customFormat="1"/>
    <row r="41277" spans="1:3" s="566" customFormat="1"/>
    <row r="41278" spans="1:3" s="566" customFormat="1"/>
    <row r="41279" spans="1:3" s="566" customFormat="1"/>
    <row r="41280" spans="1:3" s="566" customFormat="1"/>
    <row r="41281" spans="1:3" s="566" customFormat="1"/>
    <row r="41282" spans="1:3" s="566" customFormat="1"/>
    <row r="41283" spans="1:3" s="566" customFormat="1"/>
    <row r="41284" spans="1:3" s="566" customFormat="1"/>
    <row r="41285" spans="1:3" s="566" customFormat="1"/>
    <row r="41286" spans="1:3" s="566" customFormat="1"/>
    <row r="41287" spans="1:3" s="566" customFormat="1"/>
    <row r="41288" spans="1:3" s="566" customFormat="1"/>
    <row r="41289" spans="1:3" s="566" customFormat="1"/>
    <row r="41290" spans="1:3" s="566" customFormat="1"/>
    <row r="41291" spans="1:3" s="566" customFormat="1"/>
    <row r="41292" spans="1:3" s="566" customFormat="1"/>
    <row r="41293" spans="1:3" s="566" customFormat="1"/>
    <row r="41294" spans="1:3" s="566" customFormat="1"/>
    <row r="41295" spans="1:3" s="566" customFormat="1"/>
    <row r="41296" spans="1:3" s="566" customFormat="1"/>
    <row r="41297" spans="1:3" s="566" customFormat="1"/>
    <row r="41298" spans="1:3" s="566" customFormat="1"/>
    <row r="41299" spans="1:3" s="566" customFormat="1"/>
    <row r="41300" spans="1:3" s="566" customFormat="1"/>
    <row r="41301" spans="1:3" s="566" customFormat="1"/>
    <row r="41302" spans="1:3" s="566" customFormat="1"/>
    <row r="41303" spans="1:3" s="566" customFormat="1"/>
    <row r="41304" spans="1:3" s="566" customFormat="1"/>
    <row r="41305" spans="1:3" s="566" customFormat="1"/>
    <row r="41306" spans="1:3" s="566" customFormat="1"/>
    <row r="41307" spans="1:3" s="566" customFormat="1"/>
    <row r="41308" spans="1:3" s="566" customFormat="1"/>
    <row r="41309" spans="1:3" s="566" customFormat="1"/>
    <row r="41310" spans="1:3" s="566" customFormat="1"/>
    <row r="41311" spans="1:3" s="566" customFormat="1"/>
    <row r="41312" spans="1:3" s="566" customFormat="1"/>
    <row r="41313" spans="1:3" s="566" customFormat="1"/>
    <row r="41314" spans="1:3" s="566" customFormat="1"/>
    <row r="41315" spans="1:3" s="566" customFormat="1"/>
    <row r="41316" spans="1:3" s="566" customFormat="1"/>
    <row r="41317" spans="1:3" s="566" customFormat="1"/>
    <row r="41318" spans="1:3" s="566" customFormat="1"/>
    <row r="41319" spans="1:3" s="566" customFormat="1"/>
    <row r="41320" spans="1:3" s="566" customFormat="1"/>
    <row r="41321" spans="1:3" s="566" customFormat="1"/>
    <row r="41322" spans="1:3" s="566" customFormat="1"/>
    <row r="41323" spans="1:3" s="566" customFormat="1"/>
    <row r="41324" spans="1:3" s="566" customFormat="1"/>
    <row r="41325" spans="1:3" s="566" customFormat="1"/>
    <row r="41326" spans="1:3" s="566" customFormat="1"/>
    <row r="41327" spans="1:3" s="566" customFormat="1"/>
    <row r="41328" spans="1:3" s="566" customFormat="1"/>
    <row r="41329" spans="1:3" s="566" customFormat="1"/>
    <row r="41330" spans="1:3" s="566" customFormat="1"/>
    <row r="41331" spans="1:3" s="566" customFormat="1"/>
    <row r="41332" spans="1:3" s="566" customFormat="1"/>
    <row r="41333" spans="1:3" s="566" customFormat="1"/>
    <row r="41334" spans="1:3" s="566" customFormat="1"/>
    <row r="41335" spans="1:3" s="566" customFormat="1"/>
    <row r="41336" spans="1:3" s="566" customFormat="1"/>
    <row r="41337" spans="1:3" s="566" customFormat="1"/>
    <row r="41338" spans="1:3" s="566" customFormat="1"/>
    <row r="41339" spans="1:3" s="566" customFormat="1"/>
    <row r="41340" spans="1:3" s="566" customFormat="1"/>
    <row r="41341" spans="1:3" s="566" customFormat="1"/>
    <row r="41342" spans="1:3" s="566" customFormat="1"/>
    <row r="41343" spans="1:3" s="566" customFormat="1"/>
    <row r="41344" spans="1:3" s="566" customFormat="1"/>
    <row r="41345" spans="1:3" s="566" customFormat="1"/>
    <row r="41346" spans="1:3" s="566" customFormat="1"/>
    <row r="41347" spans="1:3" s="566" customFormat="1"/>
    <row r="41348" spans="1:3" s="566" customFormat="1"/>
    <row r="41349" spans="1:3" s="566" customFormat="1"/>
    <row r="41350" spans="1:3" s="566" customFormat="1"/>
    <row r="41351" spans="1:3" s="566" customFormat="1"/>
    <row r="41352" spans="1:3" s="566" customFormat="1"/>
    <row r="41353" spans="1:3" s="566" customFormat="1"/>
    <row r="41354" spans="1:3" s="566" customFormat="1"/>
    <row r="41355" spans="1:3" s="566" customFormat="1"/>
    <row r="41356" spans="1:3" s="566" customFormat="1"/>
    <row r="41357" spans="1:3" s="566" customFormat="1"/>
    <row r="41358" spans="1:3" s="566" customFormat="1"/>
    <row r="41359" spans="1:3" s="566" customFormat="1"/>
    <row r="41360" spans="1:3" s="566" customFormat="1"/>
    <row r="41361" spans="1:3" s="566" customFormat="1"/>
    <row r="41362" spans="1:3" s="566" customFormat="1"/>
    <row r="41363" spans="1:3" s="566" customFormat="1"/>
    <row r="41364" spans="1:3" s="566" customFormat="1"/>
    <row r="41365" spans="1:3" s="566" customFormat="1"/>
    <row r="41366" spans="1:3" s="566" customFormat="1"/>
    <row r="41367" spans="1:3" s="566" customFormat="1"/>
    <row r="41368" spans="1:3" s="566" customFormat="1"/>
    <row r="41369" spans="1:3" s="566" customFormat="1"/>
    <row r="41370" spans="1:3" s="566" customFormat="1"/>
    <row r="41371" spans="1:3" s="566" customFormat="1"/>
    <row r="41372" spans="1:3" s="566" customFormat="1"/>
    <row r="41373" spans="1:3" s="566" customFormat="1"/>
    <row r="41374" spans="1:3" s="566" customFormat="1"/>
    <row r="41375" spans="1:3" s="566" customFormat="1"/>
    <row r="41376" spans="1:3" s="566" customFormat="1"/>
    <row r="41377" spans="1:3" s="566" customFormat="1"/>
    <row r="41378" spans="1:3" s="566" customFormat="1"/>
    <row r="41379" spans="1:3" s="566" customFormat="1"/>
    <row r="41380" spans="1:3" s="566" customFormat="1"/>
    <row r="41381" spans="1:3" s="566" customFormat="1"/>
    <row r="41382" spans="1:3" s="566" customFormat="1"/>
    <row r="41383" spans="1:3" s="566" customFormat="1"/>
    <row r="41384" spans="1:3" s="566" customFormat="1"/>
    <row r="41385" spans="1:3" s="566" customFormat="1"/>
    <row r="41386" spans="1:3" s="566" customFormat="1"/>
    <row r="41387" spans="1:3" s="566" customFormat="1"/>
    <row r="41388" spans="1:3" s="566" customFormat="1"/>
    <row r="41389" spans="1:3" s="566" customFormat="1"/>
    <row r="41390" spans="1:3" s="566" customFormat="1"/>
    <row r="41391" spans="1:3" s="566" customFormat="1"/>
    <row r="41392" spans="1:3" s="566" customFormat="1"/>
    <row r="41393" spans="1:3" s="566" customFormat="1"/>
    <row r="41394" spans="1:3" s="566" customFormat="1"/>
    <row r="41395" spans="1:3" s="566" customFormat="1"/>
    <row r="41396" spans="1:3" s="566" customFormat="1"/>
    <row r="41397" spans="1:3" s="566" customFormat="1"/>
    <row r="41398" spans="1:3" s="566" customFormat="1"/>
    <row r="41399" spans="1:3" s="566" customFormat="1"/>
    <row r="41400" spans="1:3" s="566" customFormat="1"/>
    <row r="41401" spans="1:3" s="566" customFormat="1"/>
    <row r="41402" spans="1:3" s="566" customFormat="1"/>
    <row r="41403" spans="1:3" s="566" customFormat="1"/>
    <row r="41404" spans="1:3" s="566" customFormat="1"/>
    <row r="41405" spans="1:3" s="566" customFormat="1"/>
    <row r="41406" spans="1:3" s="566" customFormat="1"/>
    <row r="41407" spans="1:3" s="566" customFormat="1"/>
    <row r="41408" spans="1:3" s="566" customFormat="1"/>
    <row r="41409" spans="1:3" s="566" customFormat="1"/>
    <row r="41410" spans="1:3" s="566" customFormat="1"/>
    <row r="41411" spans="1:3" s="566" customFormat="1"/>
    <row r="41412" spans="1:3" s="566" customFormat="1"/>
    <row r="41413" spans="1:3" s="566" customFormat="1"/>
    <row r="41414" spans="1:3" s="566" customFormat="1"/>
    <row r="41415" spans="1:3" s="566" customFormat="1"/>
    <row r="41416" spans="1:3" s="566" customFormat="1"/>
    <row r="41417" spans="1:3" s="566" customFormat="1"/>
    <row r="41418" spans="1:3" s="566" customFormat="1"/>
    <row r="41419" spans="1:3" s="566" customFormat="1"/>
    <row r="41420" spans="1:3" s="566" customFormat="1"/>
    <row r="41421" spans="1:3" s="566" customFormat="1"/>
    <row r="41422" spans="1:3" s="566" customFormat="1"/>
    <row r="41423" spans="1:3" s="566" customFormat="1"/>
    <row r="41424" spans="1:3" s="566" customFormat="1"/>
    <row r="41425" spans="1:3" s="566" customFormat="1"/>
    <row r="41426" spans="1:3" s="566" customFormat="1"/>
    <row r="41427" spans="1:3" s="566" customFormat="1"/>
    <row r="41428" spans="1:3" s="566" customFormat="1"/>
    <row r="41429" spans="1:3" s="566" customFormat="1"/>
    <row r="41430" spans="1:3" s="566" customFormat="1"/>
    <row r="41431" spans="1:3" s="566" customFormat="1"/>
    <row r="41432" spans="1:3" s="566" customFormat="1"/>
    <row r="41433" spans="1:3" s="566" customFormat="1"/>
    <row r="41434" spans="1:3" s="566" customFormat="1"/>
    <row r="41435" spans="1:3" s="566" customFormat="1"/>
    <row r="41436" spans="1:3" s="566" customFormat="1"/>
    <row r="41437" spans="1:3" s="566" customFormat="1"/>
    <row r="41438" spans="1:3" s="566" customFormat="1"/>
    <row r="41439" spans="1:3" s="566" customFormat="1"/>
    <row r="41440" spans="1:3" s="566" customFormat="1"/>
    <row r="41441" spans="1:3" s="566" customFormat="1"/>
    <row r="41442" spans="1:3" s="566" customFormat="1"/>
    <row r="41443" spans="1:3" s="566" customFormat="1"/>
    <row r="41444" spans="1:3" s="566" customFormat="1"/>
    <row r="41445" spans="1:3" s="566" customFormat="1"/>
    <row r="41446" spans="1:3" s="566" customFormat="1"/>
    <row r="41447" spans="1:3" s="566" customFormat="1"/>
    <row r="41448" spans="1:3" s="566" customFormat="1"/>
    <row r="41449" spans="1:3" s="566" customFormat="1"/>
    <row r="41450" spans="1:3" s="566" customFormat="1"/>
    <row r="41451" spans="1:3" s="566" customFormat="1"/>
    <row r="41452" spans="1:3" s="566" customFormat="1"/>
    <row r="41453" spans="1:3" s="566" customFormat="1"/>
    <row r="41454" spans="1:3" s="566" customFormat="1"/>
    <row r="41455" spans="1:3" s="566" customFormat="1"/>
    <row r="41456" spans="1:3" s="566" customFormat="1"/>
    <row r="41457" spans="1:3" s="566" customFormat="1"/>
    <row r="41458" spans="1:3" s="566" customFormat="1"/>
    <row r="41459" spans="1:3" s="566" customFormat="1"/>
    <row r="41460" spans="1:3" s="566" customFormat="1"/>
    <row r="41461" spans="1:3" s="566" customFormat="1"/>
    <row r="41462" spans="1:3" s="566" customFormat="1"/>
    <row r="41463" spans="1:3" s="566" customFormat="1"/>
    <row r="41464" spans="1:3" s="566" customFormat="1"/>
    <row r="41465" spans="1:3" s="566" customFormat="1"/>
    <row r="41466" spans="1:3" s="566" customFormat="1"/>
    <row r="41467" spans="1:3" s="566" customFormat="1"/>
    <row r="41468" spans="1:3" s="566" customFormat="1"/>
    <row r="41469" spans="1:3" s="566" customFormat="1"/>
    <row r="41470" spans="1:3" s="566" customFormat="1"/>
    <row r="41471" spans="1:3" s="566" customFormat="1"/>
    <row r="41472" spans="1:3" s="566" customFormat="1"/>
    <row r="41473" spans="1:3" s="566" customFormat="1"/>
    <row r="41474" spans="1:3" s="566" customFormat="1"/>
    <row r="41475" spans="1:3" s="566" customFormat="1"/>
    <row r="41476" spans="1:3" s="566" customFormat="1"/>
    <row r="41477" spans="1:3" s="566" customFormat="1"/>
    <row r="41478" spans="1:3" s="566" customFormat="1"/>
    <row r="41479" spans="1:3" s="566" customFormat="1"/>
    <row r="41480" spans="1:3" s="566" customFormat="1"/>
    <row r="41481" spans="1:3" s="566" customFormat="1"/>
    <row r="41482" spans="1:3" s="566" customFormat="1"/>
    <row r="41483" spans="1:3" s="566" customFormat="1"/>
    <row r="41484" spans="1:3" s="566" customFormat="1"/>
    <row r="41485" spans="1:3" s="566" customFormat="1"/>
    <row r="41486" spans="1:3" s="566" customFormat="1"/>
    <row r="41487" spans="1:3" s="566" customFormat="1"/>
    <row r="41488" spans="1:3" s="566" customFormat="1"/>
    <row r="41489" spans="1:3" s="566" customFormat="1"/>
    <row r="41490" spans="1:3" s="566" customFormat="1"/>
    <row r="41491" spans="1:3" s="566" customFormat="1"/>
    <row r="41492" spans="1:3" s="566" customFormat="1"/>
    <row r="41493" spans="1:3" s="566" customFormat="1"/>
    <row r="41494" spans="1:3" s="566" customFormat="1"/>
    <row r="41495" spans="1:3" s="566" customFormat="1"/>
    <row r="41496" spans="1:3" s="566" customFormat="1"/>
    <row r="41497" spans="1:3" s="566" customFormat="1"/>
    <row r="41498" spans="1:3" s="566" customFormat="1"/>
    <row r="41499" spans="1:3" s="566" customFormat="1"/>
    <row r="41500" spans="1:3" s="566" customFormat="1"/>
    <row r="41501" spans="1:3" s="566" customFormat="1"/>
    <row r="41502" spans="1:3" s="566" customFormat="1"/>
    <row r="41503" spans="1:3" s="566" customFormat="1"/>
    <row r="41504" spans="1:3" s="566" customFormat="1"/>
    <row r="41505" spans="1:3" s="566" customFormat="1"/>
    <row r="41506" spans="1:3" s="566" customFormat="1"/>
    <row r="41507" spans="1:3" s="566" customFormat="1"/>
    <row r="41508" spans="1:3" s="566" customFormat="1"/>
    <row r="41509" spans="1:3" s="566" customFormat="1"/>
    <row r="41510" spans="1:3" s="566" customFormat="1"/>
    <row r="41511" spans="1:3" s="566" customFormat="1"/>
    <row r="41512" spans="1:3" s="566" customFormat="1"/>
    <row r="41513" spans="1:3" s="566" customFormat="1"/>
    <row r="41514" spans="1:3" s="566" customFormat="1"/>
    <row r="41515" spans="1:3" s="566" customFormat="1"/>
    <row r="41516" spans="1:3" s="566" customFormat="1"/>
    <row r="41517" spans="1:3" s="566" customFormat="1"/>
    <row r="41518" spans="1:3" s="566" customFormat="1"/>
    <row r="41519" spans="1:3" s="566" customFormat="1"/>
    <row r="41520" spans="1:3" s="566" customFormat="1"/>
    <row r="41521" spans="1:3" s="566" customFormat="1"/>
    <row r="41522" spans="1:3" s="566" customFormat="1"/>
    <row r="41523" spans="1:3" s="566" customFormat="1"/>
    <row r="41524" spans="1:3" s="566" customFormat="1"/>
    <row r="41525" spans="1:3" s="566" customFormat="1"/>
    <row r="41526" spans="1:3" s="566" customFormat="1"/>
    <row r="41527" spans="1:3" s="566" customFormat="1"/>
    <row r="41528" spans="1:3" s="566" customFormat="1"/>
    <row r="41529" spans="1:3" s="566" customFormat="1"/>
    <row r="41530" spans="1:3" s="566" customFormat="1"/>
    <row r="41531" spans="1:3" s="566" customFormat="1"/>
    <row r="41532" spans="1:3" s="566" customFormat="1"/>
    <row r="41533" spans="1:3" s="566" customFormat="1"/>
    <row r="41534" spans="1:3" s="566" customFormat="1"/>
    <row r="41535" spans="1:3" s="566" customFormat="1"/>
    <row r="41536" spans="1:3" s="566" customFormat="1"/>
    <row r="41537" spans="1:3" s="566" customFormat="1"/>
    <row r="41538" spans="1:3" s="566" customFormat="1"/>
    <row r="41539" spans="1:3" s="566" customFormat="1"/>
    <row r="41540" spans="1:3" s="566" customFormat="1"/>
    <row r="41541" spans="1:3" s="566" customFormat="1"/>
    <row r="41542" spans="1:3" s="566" customFormat="1"/>
    <row r="41543" spans="1:3" s="566" customFormat="1"/>
    <row r="41544" spans="1:3" s="566" customFormat="1"/>
    <row r="41545" spans="1:3" s="566" customFormat="1"/>
    <row r="41546" spans="1:3" s="566" customFormat="1"/>
    <row r="41547" spans="1:3" s="566" customFormat="1"/>
    <row r="41548" spans="1:3" s="566" customFormat="1"/>
    <row r="41549" spans="1:3" s="566" customFormat="1"/>
    <row r="41550" spans="1:3" s="566" customFormat="1"/>
    <row r="41551" spans="1:3" s="566" customFormat="1"/>
    <row r="41552" spans="1:3" s="566" customFormat="1"/>
    <row r="41553" spans="1:3" s="566" customFormat="1"/>
    <row r="41554" spans="1:3" s="566" customFormat="1"/>
    <row r="41555" spans="1:3" s="566" customFormat="1"/>
    <row r="41556" spans="1:3" s="566" customFormat="1"/>
    <row r="41557" spans="1:3" s="566" customFormat="1"/>
    <row r="41558" spans="1:3" s="566" customFormat="1"/>
    <row r="41559" spans="1:3" s="566" customFormat="1"/>
    <row r="41560" spans="1:3" s="566" customFormat="1"/>
    <row r="41561" spans="1:3" s="566" customFormat="1"/>
    <row r="41562" spans="1:3" s="566" customFormat="1"/>
    <row r="41563" spans="1:3" s="566" customFormat="1"/>
    <row r="41564" spans="1:3" s="566" customFormat="1"/>
    <row r="41565" spans="1:3" s="566" customFormat="1"/>
    <row r="41566" spans="1:3" s="566" customFormat="1"/>
    <row r="41567" spans="1:3" s="566" customFormat="1"/>
    <row r="41568" spans="1:3" s="566" customFormat="1"/>
    <row r="41569" spans="1:3" s="566" customFormat="1"/>
    <row r="41570" spans="1:3" s="566" customFormat="1"/>
    <row r="41571" spans="1:3" s="566" customFormat="1"/>
    <row r="41572" spans="1:3" s="566" customFormat="1"/>
    <row r="41573" spans="1:3" s="566" customFormat="1"/>
    <row r="41574" spans="1:3" s="566" customFormat="1"/>
    <row r="41575" spans="1:3" s="566" customFormat="1"/>
    <row r="41576" spans="1:3" s="566" customFormat="1"/>
    <row r="41577" spans="1:3" s="566" customFormat="1"/>
    <row r="41578" spans="1:3" s="566" customFormat="1"/>
    <row r="41579" spans="1:3" s="566" customFormat="1"/>
    <row r="41580" spans="1:3" s="566" customFormat="1"/>
    <row r="41581" spans="1:3" s="566" customFormat="1"/>
    <row r="41582" spans="1:3" s="566" customFormat="1"/>
    <row r="41583" spans="1:3" s="566" customFormat="1"/>
    <row r="41584" spans="1:3" s="566" customFormat="1"/>
    <row r="41585" spans="1:3" s="566" customFormat="1"/>
    <row r="41586" spans="1:3" s="566" customFormat="1"/>
    <row r="41587" spans="1:3" s="566" customFormat="1"/>
    <row r="41588" spans="1:3" s="566" customFormat="1"/>
    <row r="41589" spans="1:3" s="566" customFormat="1"/>
    <row r="41590" spans="1:3" s="566" customFormat="1"/>
    <row r="41591" spans="1:3" s="566" customFormat="1"/>
    <row r="41592" spans="1:3" s="566" customFormat="1"/>
    <row r="41593" spans="1:3" s="566" customFormat="1"/>
    <row r="41594" spans="1:3" s="566" customFormat="1"/>
    <row r="41595" spans="1:3" s="566" customFormat="1"/>
    <row r="41596" spans="1:3" s="566" customFormat="1"/>
    <row r="41597" spans="1:3" s="566" customFormat="1"/>
    <row r="41598" spans="1:3" s="566" customFormat="1"/>
    <row r="41599" spans="1:3" s="566" customFormat="1"/>
    <row r="41600" spans="1:3" s="566" customFormat="1"/>
    <row r="41601" spans="1:3" s="566" customFormat="1"/>
    <row r="41602" spans="1:3" s="566" customFormat="1"/>
    <row r="41603" spans="1:3" s="566" customFormat="1"/>
    <row r="41604" spans="1:3" s="566" customFormat="1"/>
    <row r="41605" spans="1:3" s="566" customFormat="1"/>
    <row r="41606" spans="1:3" s="566" customFormat="1"/>
    <row r="41607" spans="1:3" s="566" customFormat="1"/>
    <row r="41608" spans="1:3" s="566" customFormat="1"/>
    <row r="41609" spans="1:3" s="566" customFormat="1"/>
    <row r="41610" spans="1:3" s="566" customFormat="1"/>
    <row r="41611" spans="1:3" s="566" customFormat="1"/>
    <row r="41612" spans="1:3" s="566" customFormat="1"/>
    <row r="41613" spans="1:3" s="566" customFormat="1"/>
    <row r="41614" spans="1:3" s="566" customFormat="1"/>
    <row r="41615" spans="1:3" s="566" customFormat="1"/>
    <row r="41616" spans="1:3" s="566" customFormat="1"/>
    <row r="41617" spans="1:3" s="566" customFormat="1"/>
    <row r="41618" spans="1:3" s="566" customFormat="1"/>
    <row r="41619" spans="1:3" s="566" customFormat="1"/>
    <row r="41620" spans="1:3" s="566" customFormat="1"/>
    <row r="41621" spans="1:3" s="566" customFormat="1"/>
    <row r="41622" spans="1:3" s="566" customFormat="1"/>
    <row r="41623" spans="1:3" s="566" customFormat="1"/>
    <row r="41624" spans="1:3" s="566" customFormat="1"/>
    <row r="41625" spans="1:3" s="566" customFormat="1"/>
    <row r="41626" spans="1:3" s="566" customFormat="1"/>
    <row r="41627" spans="1:3" s="566" customFormat="1"/>
    <row r="41628" spans="1:3" s="566" customFormat="1"/>
    <row r="41629" spans="1:3" s="566" customFormat="1"/>
    <row r="41630" spans="1:3" s="566" customFormat="1"/>
    <row r="41631" spans="1:3" s="566" customFormat="1"/>
    <row r="41632" spans="1:3" s="566" customFormat="1"/>
    <row r="41633" spans="1:3" s="566" customFormat="1"/>
    <row r="41634" spans="1:3" s="566" customFormat="1"/>
    <row r="41635" spans="1:3" s="566" customFormat="1"/>
    <row r="41636" spans="1:3" s="566" customFormat="1"/>
    <row r="41637" spans="1:3" s="566" customFormat="1"/>
    <row r="41638" spans="1:3" s="566" customFormat="1"/>
    <row r="41639" spans="1:3" s="566" customFormat="1"/>
    <row r="41640" spans="1:3" s="566" customFormat="1"/>
    <row r="41641" spans="1:3" s="566" customFormat="1"/>
    <row r="41642" spans="1:3" s="566" customFormat="1"/>
    <row r="41643" spans="1:3" s="566" customFormat="1"/>
    <row r="41644" spans="1:3" s="566" customFormat="1"/>
    <row r="41645" spans="1:3" s="566" customFormat="1"/>
    <row r="41646" spans="1:3" s="566" customFormat="1"/>
    <row r="41647" spans="1:3" s="566" customFormat="1"/>
    <row r="41648" spans="1:3" s="566" customFormat="1"/>
    <row r="41649" spans="1:3" s="566" customFormat="1"/>
    <row r="41650" spans="1:3" s="566" customFormat="1"/>
    <row r="41651" spans="1:3" s="566" customFormat="1"/>
    <row r="41652" spans="1:3" s="566" customFormat="1"/>
    <row r="41653" spans="1:3" s="566" customFormat="1"/>
    <row r="41654" spans="1:3" s="566" customFormat="1"/>
    <row r="41655" spans="1:3" s="566" customFormat="1"/>
    <row r="41656" spans="1:3" s="566" customFormat="1"/>
    <row r="41657" spans="1:3" s="566" customFormat="1"/>
    <row r="41658" spans="1:3" s="566" customFormat="1"/>
    <row r="41659" spans="1:3" s="566" customFormat="1"/>
    <row r="41660" spans="1:3" s="566" customFormat="1"/>
    <row r="41661" spans="1:3" s="566" customFormat="1"/>
    <row r="41662" spans="1:3" s="566" customFormat="1"/>
    <row r="41663" spans="1:3" s="566" customFormat="1"/>
    <row r="41664" spans="1:3" s="566" customFormat="1"/>
    <row r="41665" spans="1:3" s="566" customFormat="1"/>
    <row r="41666" spans="1:3" s="566" customFormat="1"/>
    <row r="41667" spans="1:3" s="566" customFormat="1"/>
    <row r="41668" spans="1:3" s="566" customFormat="1"/>
    <row r="41669" spans="1:3" s="566" customFormat="1"/>
    <row r="41670" spans="1:3" s="566" customFormat="1"/>
    <row r="41671" spans="1:3" s="566" customFormat="1"/>
    <row r="41672" spans="1:3" s="566" customFormat="1"/>
    <row r="41673" spans="1:3" s="566" customFormat="1"/>
    <row r="41674" spans="1:3" s="566" customFormat="1"/>
    <row r="41675" spans="1:3" s="566" customFormat="1"/>
    <row r="41676" spans="1:3" s="566" customFormat="1"/>
    <row r="41677" spans="1:3" s="566" customFormat="1"/>
    <row r="41678" spans="1:3" s="566" customFormat="1"/>
    <row r="41679" spans="1:3" s="566" customFormat="1"/>
    <row r="41680" spans="1:3" s="566" customFormat="1"/>
    <row r="41681" spans="1:3" s="566" customFormat="1"/>
    <row r="41682" spans="1:3" s="566" customFormat="1"/>
    <row r="41683" spans="1:3" s="566" customFormat="1"/>
    <row r="41684" spans="1:3" s="566" customFormat="1"/>
    <row r="41685" spans="1:3" s="566" customFormat="1"/>
    <row r="41686" spans="1:3" s="566" customFormat="1"/>
    <row r="41687" spans="1:3" s="566" customFormat="1"/>
    <row r="41688" spans="1:3" s="566" customFormat="1"/>
    <row r="41689" spans="1:3" s="566" customFormat="1"/>
    <row r="41690" spans="1:3" s="566" customFormat="1"/>
    <row r="41691" spans="1:3" s="566" customFormat="1"/>
    <row r="41692" spans="1:3" s="566" customFormat="1"/>
    <row r="41693" spans="1:3" s="566" customFormat="1"/>
    <row r="41694" spans="1:3" s="566" customFormat="1"/>
    <row r="41695" spans="1:3" s="566" customFormat="1"/>
    <row r="41696" spans="1:3" s="566" customFormat="1"/>
    <row r="41697" spans="1:3" s="566" customFormat="1"/>
    <row r="41698" spans="1:3" s="566" customFormat="1"/>
    <row r="41699" spans="1:3" s="566" customFormat="1"/>
    <row r="41700" spans="1:3" s="566" customFormat="1"/>
    <row r="41701" spans="1:3" s="566" customFormat="1"/>
    <row r="41702" spans="1:3" s="566" customFormat="1"/>
    <row r="41703" spans="1:3" s="566" customFormat="1"/>
    <row r="41704" spans="1:3" s="566" customFormat="1"/>
    <row r="41705" spans="1:3" s="566" customFormat="1"/>
    <row r="41706" spans="1:3" s="566" customFormat="1"/>
    <row r="41707" spans="1:3" s="566" customFormat="1"/>
    <row r="41708" spans="1:3" s="566" customFormat="1"/>
    <row r="41709" spans="1:3" s="566" customFormat="1"/>
    <row r="41710" spans="1:3" s="566" customFormat="1"/>
    <row r="41711" spans="1:3" s="566" customFormat="1"/>
    <row r="41712" spans="1:3" s="566" customFormat="1"/>
    <row r="41713" spans="1:3" s="566" customFormat="1"/>
    <row r="41714" spans="1:3" s="566" customFormat="1"/>
    <row r="41715" spans="1:3" s="566" customFormat="1"/>
    <row r="41716" spans="1:3" s="566" customFormat="1"/>
    <row r="41717" spans="1:3" s="566" customFormat="1"/>
    <row r="41718" spans="1:3" s="566" customFormat="1"/>
    <row r="41719" spans="1:3" s="566" customFormat="1"/>
    <row r="41720" spans="1:3" s="566" customFormat="1"/>
    <row r="41721" spans="1:3" s="566" customFormat="1"/>
    <row r="41722" spans="1:3" s="566" customFormat="1"/>
    <row r="41723" spans="1:3" s="566" customFormat="1"/>
    <row r="41724" spans="1:3" s="566" customFormat="1"/>
    <row r="41725" spans="1:3" s="566" customFormat="1"/>
    <row r="41726" spans="1:3" s="566" customFormat="1"/>
    <row r="41727" spans="1:3" s="566" customFormat="1"/>
    <row r="41728" spans="1:3" s="566" customFormat="1"/>
    <row r="41729" spans="1:3" s="566" customFormat="1"/>
    <row r="41730" spans="1:3" s="566" customFormat="1"/>
    <row r="41731" spans="1:3" s="566" customFormat="1"/>
    <row r="41732" spans="1:3" s="566" customFormat="1"/>
    <row r="41733" spans="1:3" s="566" customFormat="1"/>
    <row r="41734" spans="1:3" s="566" customFormat="1"/>
    <row r="41735" spans="1:3" s="566" customFormat="1"/>
    <row r="41736" spans="1:3" s="566" customFormat="1"/>
    <row r="41737" spans="1:3" s="566" customFormat="1"/>
    <row r="41738" spans="1:3" s="566" customFormat="1"/>
    <row r="41739" spans="1:3" s="566" customFormat="1"/>
    <row r="41740" spans="1:3" s="566" customFormat="1"/>
    <row r="41741" spans="1:3" s="566" customFormat="1"/>
    <row r="41742" spans="1:3" s="566" customFormat="1"/>
    <row r="41743" spans="1:3" s="566" customFormat="1"/>
    <row r="41744" spans="1:3" s="566" customFormat="1"/>
    <row r="41745" spans="1:3" s="566" customFormat="1"/>
    <row r="41746" spans="1:3" s="566" customFormat="1"/>
    <row r="41747" spans="1:3" s="566" customFormat="1"/>
    <row r="41748" spans="1:3" s="566" customFormat="1"/>
    <row r="41749" spans="1:3" s="566" customFormat="1"/>
    <row r="41750" spans="1:3" s="566" customFormat="1"/>
    <row r="41751" spans="1:3" s="566" customFormat="1"/>
    <row r="41752" spans="1:3" s="566" customFormat="1"/>
    <row r="41753" spans="1:3" s="566" customFormat="1"/>
    <row r="41754" spans="1:3" s="566" customFormat="1"/>
    <row r="41755" spans="1:3" s="566" customFormat="1"/>
    <row r="41756" spans="1:3" s="566" customFormat="1"/>
    <row r="41757" spans="1:3" s="566" customFormat="1"/>
    <row r="41758" spans="1:3" s="566" customFormat="1"/>
    <row r="41759" spans="1:3" s="566" customFormat="1"/>
    <row r="41760" spans="1:3" s="566" customFormat="1"/>
    <row r="41761" spans="1:3" s="566" customFormat="1"/>
    <row r="41762" spans="1:3" s="566" customFormat="1"/>
    <row r="41763" spans="1:3" s="566" customFormat="1"/>
    <row r="41764" spans="1:3" s="566" customFormat="1"/>
    <row r="41765" spans="1:3" s="566" customFormat="1"/>
    <row r="41766" spans="1:3" s="566" customFormat="1"/>
    <row r="41767" spans="1:3" s="566" customFormat="1"/>
    <row r="41768" spans="1:3" s="566" customFormat="1"/>
    <row r="41769" spans="1:3" s="566" customFormat="1"/>
    <row r="41770" spans="1:3" s="566" customFormat="1"/>
    <row r="41771" spans="1:3" s="566" customFormat="1"/>
    <row r="41772" spans="1:3" s="566" customFormat="1"/>
    <row r="41773" spans="1:3" s="566" customFormat="1"/>
    <row r="41774" spans="1:3" s="566" customFormat="1"/>
    <row r="41775" spans="1:3" s="566" customFormat="1"/>
    <row r="41776" spans="1:3" s="566" customFormat="1"/>
    <row r="41777" spans="1:3" s="566" customFormat="1"/>
    <row r="41778" spans="1:3" s="566" customFormat="1"/>
    <row r="41779" spans="1:3" s="566" customFormat="1"/>
    <row r="41780" spans="1:3" s="566" customFormat="1"/>
    <row r="41781" spans="1:3" s="566" customFormat="1"/>
    <row r="41782" spans="1:3" s="566" customFormat="1"/>
    <row r="41783" spans="1:3" s="566" customFormat="1"/>
    <row r="41784" spans="1:3" s="566" customFormat="1"/>
    <row r="41785" spans="1:3" s="566" customFormat="1"/>
    <row r="41786" spans="1:3" s="566" customFormat="1"/>
    <row r="41787" spans="1:3" s="566" customFormat="1"/>
    <row r="41788" spans="1:3" s="566" customFormat="1"/>
    <row r="41789" spans="1:3" s="566" customFormat="1"/>
    <row r="41790" spans="1:3" s="566" customFormat="1"/>
    <row r="41791" spans="1:3" s="566" customFormat="1"/>
    <row r="41792" spans="1:3" s="566" customFormat="1"/>
    <row r="41793" spans="1:3" s="566" customFormat="1"/>
    <row r="41794" spans="1:3" s="566" customFormat="1"/>
    <row r="41795" spans="1:3" s="566" customFormat="1"/>
    <row r="41796" spans="1:3" s="566" customFormat="1"/>
    <row r="41797" spans="1:3" s="566" customFormat="1"/>
    <row r="41798" spans="1:3" s="566" customFormat="1"/>
    <row r="41799" spans="1:3" s="566" customFormat="1"/>
    <row r="41800" spans="1:3" s="566" customFormat="1"/>
    <row r="41801" spans="1:3" s="566" customFormat="1"/>
    <row r="41802" spans="1:3" s="566" customFormat="1"/>
    <row r="41803" spans="1:3" s="566" customFormat="1"/>
    <row r="41804" spans="1:3" s="566" customFormat="1"/>
    <row r="41805" spans="1:3" s="566" customFormat="1"/>
    <row r="41806" spans="1:3" s="566" customFormat="1"/>
    <row r="41807" spans="1:3" s="566" customFormat="1"/>
    <row r="41808" spans="1:3" s="566" customFormat="1"/>
    <row r="41809" spans="1:3" s="566" customFormat="1"/>
    <row r="41810" spans="1:3" s="566" customFormat="1"/>
    <row r="41811" spans="1:3" s="566" customFormat="1"/>
    <row r="41812" spans="1:3" s="566" customFormat="1"/>
    <row r="41813" spans="1:3" s="566" customFormat="1"/>
    <row r="41814" spans="1:3" s="566" customFormat="1"/>
    <row r="41815" spans="1:3" s="566" customFormat="1"/>
    <row r="41816" spans="1:3" s="566" customFormat="1"/>
    <row r="41817" spans="1:3" s="566" customFormat="1"/>
    <row r="41818" spans="1:3" s="566" customFormat="1"/>
    <row r="41819" spans="1:3" s="566" customFormat="1"/>
    <row r="41820" spans="1:3" s="566" customFormat="1"/>
    <row r="41821" spans="1:3" s="566" customFormat="1"/>
    <row r="41822" spans="1:3" s="566" customFormat="1"/>
    <row r="41823" spans="1:3" s="566" customFormat="1"/>
    <row r="41824" spans="1:3" s="566" customFormat="1"/>
    <row r="41825" spans="1:3" s="566" customFormat="1"/>
    <row r="41826" spans="1:3" s="566" customFormat="1"/>
    <row r="41827" spans="1:3" s="566" customFormat="1"/>
    <row r="41828" spans="1:3" s="566" customFormat="1"/>
    <row r="41829" spans="1:3" s="566" customFormat="1"/>
    <row r="41830" spans="1:3" s="566" customFormat="1"/>
    <row r="41831" spans="1:3" s="566" customFormat="1"/>
    <row r="41832" spans="1:3" s="566" customFormat="1"/>
    <row r="41833" spans="1:3" s="566" customFormat="1"/>
    <row r="41834" spans="1:3" s="566" customFormat="1"/>
    <row r="41835" spans="1:3" s="566" customFormat="1"/>
    <row r="41836" spans="1:3" s="566" customFormat="1"/>
    <row r="41837" spans="1:3" s="566" customFormat="1"/>
    <row r="41838" spans="1:3" s="566" customFormat="1"/>
    <row r="41839" spans="1:3" s="566" customFormat="1"/>
    <row r="41840" spans="1:3" s="566" customFormat="1"/>
    <row r="41841" spans="1:3" s="566" customFormat="1"/>
    <row r="41842" spans="1:3" s="566" customFormat="1"/>
    <row r="41843" spans="1:3" s="566" customFormat="1"/>
    <row r="41844" spans="1:3" s="566" customFormat="1"/>
    <row r="41845" spans="1:3" s="566" customFormat="1"/>
    <row r="41846" spans="1:3" s="566" customFormat="1"/>
    <row r="41847" spans="1:3" s="566" customFormat="1"/>
    <row r="41848" spans="1:3" s="566" customFormat="1"/>
    <row r="41849" spans="1:3" s="566" customFormat="1"/>
    <row r="41850" spans="1:3" s="566" customFormat="1"/>
    <row r="41851" spans="1:3" s="566" customFormat="1"/>
    <row r="41852" spans="1:3" s="566" customFormat="1"/>
    <row r="41853" spans="1:3" s="566" customFormat="1"/>
    <row r="41854" spans="1:3" s="566" customFormat="1"/>
    <row r="41855" spans="1:3" s="566" customFormat="1"/>
    <row r="41856" spans="1:3" s="566" customFormat="1"/>
    <row r="41857" spans="1:3" s="566" customFormat="1"/>
    <row r="41858" spans="1:3" s="566" customFormat="1"/>
    <row r="41859" spans="1:3" s="566" customFormat="1"/>
    <row r="41860" spans="1:3" s="566" customFormat="1"/>
    <row r="41861" spans="1:3" s="566" customFormat="1"/>
    <row r="41862" spans="1:3" s="566" customFormat="1"/>
    <row r="41863" spans="1:3" s="566" customFormat="1"/>
    <row r="41864" spans="1:3" s="566" customFormat="1"/>
    <row r="41865" spans="1:3" s="566" customFormat="1"/>
    <row r="41866" spans="1:3" s="566" customFormat="1"/>
    <row r="41867" spans="1:3" s="566" customFormat="1"/>
    <row r="41868" spans="1:3" s="566" customFormat="1"/>
    <row r="41869" spans="1:3" s="566" customFormat="1"/>
    <row r="41870" spans="1:3" s="566" customFormat="1"/>
    <row r="41871" spans="1:3" s="566" customFormat="1"/>
    <row r="41872" spans="1:3" s="566" customFormat="1"/>
    <row r="41873" spans="1:3" s="566" customFormat="1"/>
    <row r="41874" spans="1:3" s="566" customFormat="1"/>
    <row r="41875" spans="1:3" s="566" customFormat="1"/>
    <row r="41876" spans="1:3" s="566" customFormat="1"/>
    <row r="41877" spans="1:3" s="566" customFormat="1"/>
    <row r="41878" spans="1:3" s="566" customFormat="1"/>
    <row r="41879" spans="1:3" s="566" customFormat="1"/>
    <row r="41880" spans="1:3" s="566" customFormat="1"/>
    <row r="41881" spans="1:3" s="566" customFormat="1"/>
    <row r="41882" spans="1:3" s="566" customFormat="1"/>
    <row r="41883" spans="1:3" s="566" customFormat="1"/>
    <row r="41884" spans="1:3" s="566" customFormat="1"/>
    <row r="41885" spans="1:3" s="566" customFormat="1"/>
    <row r="41886" spans="1:3" s="566" customFormat="1"/>
    <row r="41887" spans="1:3" s="566" customFormat="1"/>
    <row r="41888" spans="1:3" s="566" customFormat="1"/>
    <row r="41889" spans="1:3" s="566" customFormat="1"/>
    <row r="41890" spans="1:3" s="566" customFormat="1"/>
    <row r="41891" spans="1:3" s="566" customFormat="1"/>
    <row r="41892" spans="1:3" s="566" customFormat="1"/>
    <row r="41893" spans="1:3" s="566" customFormat="1"/>
    <row r="41894" spans="1:3" s="566" customFormat="1"/>
    <row r="41895" spans="1:3" s="566" customFormat="1"/>
    <row r="41896" spans="1:3" s="566" customFormat="1"/>
    <row r="41897" spans="1:3" s="566" customFormat="1"/>
    <row r="41898" spans="1:3" s="566" customFormat="1"/>
    <row r="41899" spans="1:3" s="566" customFormat="1"/>
    <row r="41900" spans="1:3" s="566" customFormat="1"/>
    <row r="41901" spans="1:3" s="566" customFormat="1"/>
    <row r="41902" spans="1:3" s="566" customFormat="1"/>
    <row r="41903" spans="1:3" s="566" customFormat="1"/>
    <row r="41904" spans="1:3" s="566" customFormat="1"/>
    <row r="41905" spans="1:3" s="566" customFormat="1"/>
    <row r="41906" spans="1:3" s="566" customFormat="1"/>
    <row r="41907" spans="1:3" s="566" customFormat="1"/>
    <row r="41908" spans="1:3" s="566" customFormat="1"/>
    <row r="41909" spans="1:3" s="566" customFormat="1"/>
    <row r="41910" spans="1:3" s="566" customFormat="1"/>
    <row r="41911" spans="1:3" s="566" customFormat="1"/>
    <row r="41912" spans="1:3" s="566" customFormat="1"/>
    <row r="41913" spans="1:3" s="566" customFormat="1"/>
    <row r="41914" spans="1:3" s="566" customFormat="1"/>
    <row r="41915" spans="1:3" s="566" customFormat="1"/>
    <row r="41916" spans="1:3" s="566" customFormat="1"/>
    <row r="41917" spans="1:3" s="566" customFormat="1"/>
    <row r="41918" spans="1:3" s="566" customFormat="1"/>
    <row r="41919" spans="1:3" s="566" customFormat="1"/>
    <row r="41920" spans="1:3" s="566" customFormat="1"/>
    <row r="41921" spans="1:3" s="566" customFormat="1"/>
    <row r="41922" spans="1:3" s="566" customFormat="1"/>
    <row r="41923" spans="1:3" s="566" customFormat="1"/>
    <row r="41924" spans="1:3" s="566" customFormat="1"/>
    <row r="41925" spans="1:3" s="566" customFormat="1"/>
    <row r="41926" spans="1:3" s="566" customFormat="1"/>
    <row r="41927" spans="1:3" s="566" customFormat="1"/>
    <row r="41928" spans="1:3" s="566" customFormat="1"/>
    <row r="41929" spans="1:3" s="566" customFormat="1"/>
    <row r="41930" spans="1:3" s="566" customFormat="1"/>
    <row r="41931" spans="1:3" s="566" customFormat="1"/>
    <row r="41932" spans="1:3" s="566" customFormat="1"/>
    <row r="41933" spans="1:3" s="566" customFormat="1"/>
    <row r="41934" spans="1:3" s="566" customFormat="1"/>
    <row r="41935" spans="1:3" s="566" customFormat="1"/>
    <row r="41936" spans="1:3" s="566" customFormat="1"/>
    <row r="41937" spans="1:3" s="566" customFormat="1"/>
    <row r="41938" spans="1:3" s="566" customFormat="1"/>
    <row r="41939" spans="1:3" s="566" customFormat="1"/>
    <row r="41940" spans="1:3" s="566" customFormat="1"/>
    <row r="41941" spans="1:3" s="566" customFormat="1"/>
    <row r="41942" spans="1:3" s="566" customFormat="1"/>
    <row r="41943" spans="1:3" s="566" customFormat="1"/>
    <row r="41944" spans="1:3" s="566" customFormat="1"/>
    <row r="41945" spans="1:3" s="566" customFormat="1"/>
    <row r="41946" spans="1:3" s="566" customFormat="1"/>
    <row r="41947" spans="1:3" s="566" customFormat="1"/>
    <row r="41948" spans="1:3" s="566" customFormat="1"/>
    <row r="41949" spans="1:3" s="566" customFormat="1"/>
    <row r="41950" spans="1:3" s="566" customFormat="1"/>
    <row r="41951" spans="1:3" s="566" customFormat="1"/>
    <row r="41952" spans="1:3" s="566" customFormat="1"/>
    <row r="41953" spans="1:3" s="566" customFormat="1"/>
    <row r="41954" spans="1:3" s="566" customFormat="1"/>
    <row r="41955" spans="1:3" s="566" customFormat="1"/>
    <row r="41956" spans="1:3" s="566" customFormat="1"/>
    <row r="41957" spans="1:3" s="566" customFormat="1"/>
    <row r="41958" spans="1:3" s="566" customFormat="1"/>
    <row r="41959" spans="1:3" s="566" customFormat="1"/>
    <row r="41960" spans="1:3" s="566" customFormat="1"/>
    <row r="41961" spans="1:3" s="566" customFormat="1"/>
    <row r="41962" spans="1:3" s="566" customFormat="1"/>
    <row r="41963" spans="1:3" s="566" customFormat="1"/>
    <row r="41964" spans="1:3" s="566" customFormat="1"/>
    <row r="41965" spans="1:3" s="566" customFormat="1"/>
    <row r="41966" spans="1:3" s="566" customFormat="1"/>
    <row r="41967" spans="1:3" s="566" customFormat="1"/>
    <row r="41968" spans="1:3" s="566" customFormat="1"/>
    <row r="41969" spans="1:3" s="566" customFormat="1"/>
    <row r="41970" spans="1:3" s="566" customFormat="1"/>
    <row r="41971" spans="1:3" s="566" customFormat="1"/>
    <row r="41972" spans="1:3" s="566" customFormat="1"/>
    <row r="41973" spans="1:3" s="566" customFormat="1"/>
    <row r="41974" spans="1:3" s="566" customFormat="1"/>
    <row r="41975" spans="1:3" s="566" customFormat="1"/>
    <row r="41976" spans="1:3" s="566" customFormat="1"/>
    <row r="41977" spans="1:3" s="566" customFormat="1"/>
    <row r="41978" spans="1:3" s="566" customFormat="1"/>
    <row r="41979" spans="1:3" s="566" customFormat="1"/>
    <row r="41980" spans="1:3" s="566" customFormat="1"/>
    <row r="41981" spans="1:3" s="566" customFormat="1"/>
    <row r="41982" spans="1:3" s="566" customFormat="1"/>
    <row r="41983" spans="1:3" s="566" customFormat="1"/>
    <row r="41984" spans="1:3" s="566" customFormat="1"/>
    <row r="41985" spans="1:3" s="566" customFormat="1"/>
    <row r="41986" spans="1:3" s="566" customFormat="1"/>
    <row r="41987" spans="1:3" s="566" customFormat="1"/>
    <row r="41988" spans="1:3" s="566" customFormat="1"/>
    <row r="41989" spans="1:3" s="566" customFormat="1"/>
    <row r="41990" spans="1:3" s="566" customFormat="1"/>
    <row r="41991" spans="1:3" s="566" customFormat="1"/>
    <row r="41992" spans="1:3" s="566" customFormat="1"/>
    <row r="41993" spans="1:3" s="566" customFormat="1"/>
    <row r="41994" spans="1:3" s="566" customFormat="1"/>
    <row r="41995" spans="1:3" s="566" customFormat="1"/>
    <row r="41996" spans="1:3" s="566" customFormat="1"/>
    <row r="41997" spans="1:3" s="566" customFormat="1"/>
    <row r="41998" spans="1:3" s="566" customFormat="1"/>
    <row r="41999" spans="1:3" s="566" customFormat="1"/>
    <row r="42000" spans="1:3" s="566" customFormat="1"/>
    <row r="42001" spans="1:3" s="566" customFormat="1"/>
    <row r="42002" spans="1:3" s="566" customFormat="1"/>
    <row r="42003" spans="1:3" s="566" customFormat="1"/>
    <row r="42004" spans="1:3" s="566" customFormat="1"/>
    <row r="42005" spans="1:3" s="566" customFormat="1"/>
    <row r="42006" spans="1:3" s="566" customFormat="1"/>
    <row r="42007" spans="1:3" s="566" customFormat="1"/>
    <row r="42008" spans="1:3" s="566" customFormat="1"/>
    <row r="42009" spans="1:3" s="566" customFormat="1"/>
    <row r="42010" spans="1:3" s="566" customFormat="1"/>
    <row r="42011" spans="1:3" s="566" customFormat="1"/>
    <row r="42012" spans="1:3" s="566" customFormat="1"/>
    <row r="42013" spans="1:3" s="566" customFormat="1"/>
    <row r="42014" spans="1:3" s="566" customFormat="1"/>
    <row r="42015" spans="1:3" s="566" customFormat="1"/>
    <row r="42016" spans="1:3" s="566" customFormat="1"/>
    <row r="42017" spans="1:3" s="566" customFormat="1"/>
    <row r="42018" spans="1:3" s="566" customFormat="1"/>
    <row r="42019" spans="1:3" s="566" customFormat="1"/>
    <row r="42020" spans="1:3" s="566" customFormat="1"/>
    <row r="42021" spans="1:3" s="566" customFormat="1"/>
    <row r="42022" spans="1:3" s="566" customFormat="1"/>
    <row r="42023" spans="1:3" s="566" customFormat="1"/>
    <row r="42024" spans="1:3" s="566" customFormat="1"/>
    <row r="42025" spans="1:3" s="566" customFormat="1"/>
    <row r="42026" spans="1:3" s="566" customFormat="1"/>
    <row r="42027" spans="1:3" s="566" customFormat="1"/>
    <row r="42028" spans="1:3" s="566" customFormat="1"/>
    <row r="42029" spans="1:3" s="566" customFormat="1"/>
    <row r="42030" spans="1:3" s="566" customFormat="1"/>
    <row r="42031" spans="1:3" s="566" customFormat="1"/>
    <row r="42032" spans="1:3" s="566" customFormat="1"/>
    <row r="42033" spans="1:3" s="566" customFormat="1"/>
    <row r="42034" spans="1:3" s="566" customFormat="1"/>
    <row r="42035" spans="1:3" s="566" customFormat="1"/>
    <row r="42036" spans="1:3" s="566" customFormat="1"/>
    <row r="42037" spans="1:3" s="566" customFormat="1"/>
    <row r="42038" spans="1:3" s="566" customFormat="1"/>
    <row r="42039" spans="1:3" s="566" customFormat="1"/>
    <row r="42040" spans="1:3" s="566" customFormat="1"/>
    <row r="42041" spans="1:3" s="566" customFormat="1"/>
    <row r="42042" spans="1:3" s="566" customFormat="1"/>
    <row r="42043" spans="1:3" s="566" customFormat="1"/>
    <row r="42044" spans="1:3" s="566" customFormat="1"/>
    <row r="42045" spans="1:3" s="566" customFormat="1"/>
    <row r="42046" spans="1:3" s="566" customFormat="1"/>
    <row r="42047" spans="1:3" s="566" customFormat="1"/>
    <row r="42048" spans="1:3" s="566" customFormat="1"/>
    <row r="42049" spans="1:3" s="566" customFormat="1"/>
    <row r="42050" spans="1:3" s="566" customFormat="1"/>
    <row r="42051" spans="1:3" s="566" customFormat="1"/>
    <row r="42052" spans="1:3" s="566" customFormat="1"/>
    <row r="42053" spans="1:3" s="566" customFormat="1"/>
    <row r="42054" spans="1:3" s="566" customFormat="1"/>
    <row r="42055" spans="1:3" s="566" customFormat="1"/>
    <row r="42056" spans="1:3" s="566" customFormat="1"/>
    <row r="42057" spans="1:3" s="566" customFormat="1"/>
    <row r="42058" spans="1:3" s="566" customFormat="1"/>
    <row r="42059" spans="1:3" s="566" customFormat="1"/>
    <row r="42060" spans="1:3" s="566" customFormat="1"/>
    <row r="42061" spans="1:3" s="566" customFormat="1"/>
    <row r="42062" spans="1:3" s="566" customFormat="1"/>
    <row r="42063" spans="1:3" s="566" customFormat="1"/>
    <row r="42064" spans="1:3" s="566" customFormat="1"/>
    <row r="42065" spans="1:3" s="566" customFormat="1"/>
    <row r="42066" spans="1:3" s="566" customFormat="1"/>
    <row r="42067" spans="1:3" s="566" customFormat="1"/>
    <row r="42068" spans="1:3" s="566" customFormat="1"/>
    <row r="42069" spans="1:3" s="566" customFormat="1"/>
    <row r="42070" spans="1:3" s="566" customFormat="1"/>
    <row r="42071" spans="1:3" s="566" customFormat="1"/>
    <row r="42072" spans="1:3" s="566" customFormat="1"/>
    <row r="42073" spans="1:3" s="566" customFormat="1"/>
    <row r="42074" spans="1:3" s="566" customFormat="1"/>
    <row r="42075" spans="1:3" s="566" customFormat="1"/>
    <row r="42076" spans="1:3" s="566" customFormat="1"/>
    <row r="42077" spans="1:3" s="566" customFormat="1"/>
    <row r="42078" spans="1:3" s="566" customFormat="1"/>
    <row r="42079" spans="1:3" s="566" customFormat="1"/>
    <row r="42080" spans="1:3" s="566" customFormat="1"/>
    <row r="42081" spans="1:3" s="566" customFormat="1"/>
    <row r="42082" spans="1:3" s="566" customFormat="1"/>
    <row r="42083" spans="1:3" s="566" customFormat="1"/>
    <row r="42084" spans="1:3" s="566" customFormat="1"/>
    <row r="42085" spans="1:3" s="566" customFormat="1"/>
    <row r="42086" spans="1:3" s="566" customFormat="1"/>
    <row r="42087" spans="1:3" s="566" customFormat="1"/>
    <row r="42088" spans="1:3" s="566" customFormat="1"/>
    <row r="42089" spans="1:3" s="566" customFormat="1"/>
    <row r="42090" spans="1:3" s="566" customFormat="1"/>
    <row r="42091" spans="1:3" s="566" customFormat="1"/>
    <row r="42092" spans="1:3" s="566" customFormat="1"/>
    <row r="42093" spans="1:3" s="566" customFormat="1"/>
    <row r="42094" spans="1:3" s="566" customFormat="1"/>
    <row r="42095" spans="1:3" s="566" customFormat="1"/>
    <row r="42096" spans="1:3" s="566" customFormat="1"/>
    <row r="42097" spans="1:3" s="566" customFormat="1"/>
    <row r="42098" spans="1:3" s="566" customFormat="1"/>
    <row r="42099" spans="1:3" s="566" customFormat="1"/>
    <row r="42100" spans="1:3" s="566" customFormat="1"/>
    <row r="42101" spans="1:3" s="566" customFormat="1"/>
    <row r="42102" spans="1:3" s="566" customFormat="1"/>
    <row r="42103" spans="1:3" s="566" customFormat="1"/>
    <row r="42104" spans="1:3" s="566" customFormat="1"/>
    <row r="42105" spans="1:3" s="566" customFormat="1"/>
    <row r="42106" spans="1:3" s="566" customFormat="1"/>
    <row r="42107" spans="1:3" s="566" customFormat="1"/>
    <row r="42108" spans="1:3" s="566" customFormat="1"/>
    <row r="42109" spans="1:3" s="566" customFormat="1"/>
    <row r="42110" spans="1:3" s="566" customFormat="1"/>
    <row r="42111" spans="1:3" s="566" customFormat="1"/>
    <row r="42112" spans="1:3" s="566" customFormat="1"/>
    <row r="42113" spans="1:3" s="566" customFormat="1"/>
    <row r="42114" spans="1:3" s="566" customFormat="1"/>
    <row r="42115" spans="1:3" s="566" customFormat="1"/>
    <row r="42116" spans="1:3" s="566" customFormat="1"/>
    <row r="42117" spans="1:3" s="566" customFormat="1"/>
    <row r="42118" spans="1:3" s="566" customFormat="1"/>
    <row r="42119" spans="1:3" s="566" customFormat="1"/>
    <row r="42120" spans="1:3" s="566" customFormat="1"/>
    <row r="42121" spans="1:3" s="566" customFormat="1"/>
    <row r="42122" spans="1:3" s="566" customFormat="1"/>
    <row r="42123" spans="1:3" s="566" customFormat="1"/>
    <row r="42124" spans="1:3" s="566" customFormat="1"/>
    <row r="42125" spans="1:3" s="566" customFormat="1"/>
    <row r="42126" spans="1:3" s="566" customFormat="1"/>
    <row r="42127" spans="1:3" s="566" customFormat="1"/>
    <row r="42128" spans="1:3" s="566" customFormat="1"/>
    <row r="42129" spans="1:3" s="566" customFormat="1"/>
    <row r="42130" spans="1:3" s="566" customFormat="1"/>
    <row r="42131" spans="1:3" s="566" customFormat="1"/>
    <row r="42132" spans="1:3" s="566" customFormat="1"/>
    <row r="42133" spans="1:3" s="566" customFormat="1"/>
    <row r="42134" spans="1:3" s="566" customFormat="1"/>
    <row r="42135" spans="1:3" s="566" customFormat="1"/>
    <row r="42136" spans="1:3" s="566" customFormat="1"/>
    <row r="42137" spans="1:3" s="566" customFormat="1"/>
    <row r="42138" spans="1:3" s="566" customFormat="1"/>
    <row r="42139" spans="1:3" s="566" customFormat="1"/>
    <row r="42140" spans="1:3" s="566" customFormat="1"/>
    <row r="42141" spans="1:3" s="566" customFormat="1"/>
    <row r="42142" spans="1:3" s="566" customFormat="1"/>
    <row r="42143" spans="1:3" s="566" customFormat="1"/>
    <row r="42144" spans="1:3" s="566" customFormat="1"/>
    <row r="42145" spans="1:3" s="566" customFormat="1"/>
    <row r="42146" spans="1:3" s="566" customFormat="1"/>
    <row r="42147" spans="1:3" s="566" customFormat="1"/>
    <row r="42148" spans="1:3" s="566" customFormat="1"/>
    <row r="42149" spans="1:3" s="566" customFormat="1"/>
    <row r="42150" spans="1:3" s="566" customFormat="1"/>
    <row r="42151" spans="1:3" s="566" customFormat="1"/>
    <row r="42152" spans="1:3" s="566" customFormat="1"/>
    <row r="42153" spans="1:3" s="566" customFormat="1"/>
    <row r="42154" spans="1:3" s="566" customFormat="1"/>
    <row r="42155" spans="1:3" s="566" customFormat="1"/>
    <row r="42156" spans="1:3" s="566" customFormat="1"/>
    <row r="42157" spans="1:3" s="566" customFormat="1"/>
    <row r="42158" spans="1:3" s="566" customFormat="1"/>
    <row r="42159" spans="1:3" s="566" customFormat="1"/>
    <row r="42160" spans="1:3" s="566" customFormat="1"/>
    <row r="42161" spans="1:3" s="566" customFormat="1"/>
    <row r="42162" spans="1:3" s="566" customFormat="1"/>
    <row r="42163" spans="1:3" s="566" customFormat="1"/>
    <row r="42164" spans="1:3" s="566" customFormat="1"/>
    <row r="42165" spans="1:3" s="566" customFormat="1"/>
    <row r="42166" spans="1:3" s="566" customFormat="1"/>
    <row r="42167" spans="1:3" s="566" customFormat="1"/>
    <row r="42168" spans="1:3" s="566" customFormat="1"/>
    <row r="42169" spans="1:3" s="566" customFormat="1"/>
    <row r="42170" spans="1:3" s="566" customFormat="1"/>
    <row r="42171" spans="1:3" s="566" customFormat="1"/>
    <row r="42172" spans="1:3" s="566" customFormat="1"/>
    <row r="42173" spans="1:3" s="566" customFormat="1"/>
    <row r="42174" spans="1:3" s="566" customFormat="1"/>
    <row r="42175" spans="1:3" s="566" customFormat="1"/>
    <row r="42176" spans="1:3" s="566" customFormat="1"/>
    <row r="42177" spans="1:3" s="566" customFormat="1"/>
    <row r="42178" spans="1:3" s="566" customFormat="1"/>
    <row r="42179" spans="1:3" s="566" customFormat="1"/>
    <row r="42180" spans="1:3" s="566" customFormat="1"/>
    <row r="42181" spans="1:3" s="566" customFormat="1"/>
    <row r="42182" spans="1:3" s="566" customFormat="1"/>
    <row r="42183" spans="1:3" s="566" customFormat="1"/>
    <row r="42184" spans="1:3" s="566" customFormat="1"/>
    <row r="42185" spans="1:3" s="566" customFormat="1"/>
    <row r="42186" spans="1:3" s="566" customFormat="1"/>
    <row r="42187" spans="1:3" s="566" customFormat="1"/>
    <row r="42188" spans="1:3" s="566" customFormat="1"/>
    <row r="42189" spans="1:3" s="566" customFormat="1"/>
    <row r="42190" spans="1:3" s="566" customFormat="1"/>
    <row r="42191" spans="1:3" s="566" customFormat="1"/>
    <row r="42192" spans="1:3" s="566" customFormat="1"/>
    <row r="42193" spans="1:3" s="566" customFormat="1"/>
    <row r="42194" spans="1:3" s="566" customFormat="1"/>
    <row r="42195" spans="1:3" s="566" customFormat="1"/>
    <row r="42196" spans="1:3" s="566" customFormat="1"/>
    <row r="42197" spans="1:3" s="566" customFormat="1"/>
    <row r="42198" spans="1:3" s="566" customFormat="1"/>
    <row r="42199" spans="1:3" s="566" customFormat="1"/>
    <row r="42200" spans="1:3" s="566" customFormat="1"/>
    <row r="42201" spans="1:3" s="566" customFormat="1"/>
    <row r="42202" spans="1:3" s="566" customFormat="1"/>
    <row r="42203" spans="1:3" s="566" customFormat="1"/>
    <row r="42204" spans="1:3" s="566" customFormat="1"/>
    <row r="42205" spans="1:3" s="566" customFormat="1"/>
    <row r="42206" spans="1:3" s="566" customFormat="1"/>
    <row r="42207" spans="1:3" s="566" customFormat="1"/>
    <row r="42208" spans="1:3" s="566" customFormat="1"/>
    <row r="42209" spans="1:3" s="566" customFormat="1"/>
    <row r="42210" spans="1:3" s="566" customFormat="1"/>
    <row r="42211" spans="1:3" s="566" customFormat="1"/>
    <row r="42212" spans="1:3" s="566" customFormat="1"/>
    <row r="42213" spans="1:3" s="566" customFormat="1"/>
    <row r="42214" spans="1:3" s="566" customFormat="1"/>
    <row r="42215" spans="1:3" s="566" customFormat="1"/>
    <row r="42216" spans="1:3" s="566" customFormat="1"/>
    <row r="42217" spans="1:3" s="566" customFormat="1"/>
    <row r="42218" spans="1:3" s="566" customFormat="1"/>
    <row r="42219" spans="1:3" s="566" customFormat="1"/>
    <row r="42220" spans="1:3" s="566" customFormat="1"/>
    <row r="42221" spans="1:3" s="566" customFormat="1"/>
    <row r="42222" spans="1:3" s="566" customFormat="1"/>
    <row r="42223" spans="1:3" s="566" customFormat="1"/>
    <row r="42224" spans="1:3" s="566" customFormat="1"/>
    <row r="42225" spans="1:3" s="566" customFormat="1"/>
    <row r="42226" spans="1:3" s="566" customFormat="1"/>
    <row r="42227" spans="1:3" s="566" customFormat="1"/>
    <row r="42228" spans="1:3" s="566" customFormat="1"/>
    <row r="42229" spans="1:3" s="566" customFormat="1"/>
    <row r="42230" spans="1:3" s="566" customFormat="1"/>
    <row r="42231" spans="1:3" s="566" customFormat="1"/>
    <row r="42232" spans="1:3" s="566" customFormat="1"/>
    <row r="42233" spans="1:3" s="566" customFormat="1"/>
    <row r="42234" spans="1:3" s="566" customFormat="1"/>
    <row r="42235" spans="1:3" s="566" customFormat="1"/>
    <row r="42236" spans="1:3" s="566" customFormat="1"/>
    <row r="42237" spans="1:3" s="566" customFormat="1"/>
    <row r="42238" spans="1:3" s="566" customFormat="1"/>
    <row r="42239" spans="1:3" s="566" customFormat="1"/>
    <row r="42240" spans="1:3" s="566" customFormat="1"/>
    <row r="42241" spans="1:3" s="566" customFormat="1"/>
    <row r="42242" spans="1:3" s="566" customFormat="1"/>
    <row r="42243" spans="1:3" s="566" customFormat="1"/>
    <row r="42244" spans="1:3" s="566" customFormat="1"/>
    <row r="42245" spans="1:3" s="566" customFormat="1"/>
    <row r="42246" spans="1:3" s="566" customFormat="1"/>
    <row r="42247" spans="1:3" s="566" customFormat="1"/>
    <row r="42248" spans="1:3" s="566" customFormat="1"/>
    <row r="42249" spans="1:3" s="566" customFormat="1"/>
    <row r="42250" spans="1:3" s="566" customFormat="1"/>
    <row r="42251" spans="1:3" s="566" customFormat="1"/>
    <row r="42252" spans="1:3" s="566" customFormat="1"/>
    <row r="42253" spans="1:3" s="566" customFormat="1"/>
    <row r="42254" spans="1:3" s="566" customFormat="1"/>
    <row r="42255" spans="1:3" s="566" customFormat="1"/>
    <row r="42256" spans="1:3" s="566" customFormat="1"/>
    <row r="42257" spans="1:3" s="566" customFormat="1"/>
    <row r="42258" spans="1:3" s="566" customFormat="1"/>
    <row r="42259" spans="1:3" s="566" customFormat="1"/>
    <row r="42260" spans="1:3" s="566" customFormat="1"/>
    <row r="42261" spans="1:3" s="566" customFormat="1"/>
    <row r="42262" spans="1:3" s="566" customFormat="1"/>
    <row r="42263" spans="1:3" s="566" customFormat="1"/>
    <row r="42264" spans="1:3" s="566" customFormat="1"/>
    <row r="42265" spans="1:3" s="566" customFormat="1"/>
    <row r="42266" spans="1:3" s="566" customFormat="1"/>
    <row r="42267" spans="1:3" s="566" customFormat="1"/>
    <row r="42268" spans="1:3" s="566" customFormat="1"/>
    <row r="42269" spans="1:3" s="566" customFormat="1"/>
    <row r="42270" spans="1:3" s="566" customFormat="1"/>
    <row r="42271" spans="1:3" s="566" customFormat="1"/>
    <row r="42272" spans="1:3" s="566" customFormat="1"/>
    <row r="42273" spans="1:3" s="566" customFormat="1"/>
    <row r="42274" spans="1:3" s="566" customFormat="1"/>
    <row r="42275" spans="1:3" s="566" customFormat="1"/>
    <row r="42276" spans="1:3" s="566" customFormat="1"/>
    <row r="42277" spans="1:3" s="566" customFormat="1"/>
    <row r="42278" spans="1:3" s="566" customFormat="1"/>
    <row r="42279" spans="1:3" s="566" customFormat="1"/>
    <row r="42280" spans="1:3" s="566" customFormat="1"/>
    <row r="42281" spans="1:3" s="566" customFormat="1"/>
    <row r="42282" spans="1:3" s="566" customFormat="1"/>
    <row r="42283" spans="1:3" s="566" customFormat="1"/>
    <row r="42284" spans="1:3" s="566" customFormat="1"/>
    <row r="42285" spans="1:3" s="566" customFormat="1"/>
    <row r="42286" spans="1:3" s="566" customFormat="1"/>
    <row r="42287" spans="1:3" s="566" customFormat="1"/>
    <row r="42288" spans="1:3" s="566" customFormat="1"/>
    <row r="42289" spans="1:3" s="566" customFormat="1"/>
    <row r="42290" spans="1:3" s="566" customFormat="1"/>
    <row r="42291" spans="1:3" s="566" customFormat="1"/>
    <row r="42292" spans="1:3" s="566" customFormat="1"/>
    <row r="42293" spans="1:3" s="566" customFormat="1"/>
    <row r="42294" spans="1:3" s="566" customFormat="1"/>
    <row r="42295" spans="1:3" s="566" customFormat="1"/>
    <row r="42296" spans="1:3" s="566" customFormat="1"/>
    <row r="42297" spans="1:3" s="566" customFormat="1"/>
    <row r="42298" spans="1:3" s="566" customFormat="1"/>
    <row r="42299" spans="1:3" s="566" customFormat="1"/>
    <row r="42300" spans="1:3" s="566" customFormat="1"/>
    <row r="42301" spans="1:3" s="566" customFormat="1"/>
    <row r="42302" spans="1:3" s="566" customFormat="1"/>
    <row r="42303" spans="1:3" s="566" customFormat="1"/>
    <row r="42304" spans="1:3" s="566" customFormat="1"/>
    <row r="42305" spans="1:3" s="566" customFormat="1"/>
    <row r="42306" spans="1:3" s="566" customFormat="1"/>
    <row r="42307" spans="1:3" s="566" customFormat="1"/>
    <row r="42308" spans="1:3" s="566" customFormat="1"/>
    <row r="42309" spans="1:3" s="566" customFormat="1"/>
    <row r="42310" spans="1:3" s="566" customFormat="1"/>
    <row r="42311" spans="1:3" s="566" customFormat="1"/>
    <row r="42312" spans="1:3" s="566" customFormat="1"/>
    <row r="42313" spans="1:3" s="566" customFormat="1"/>
    <row r="42314" spans="1:3" s="566" customFormat="1"/>
    <row r="42315" spans="1:3" s="566" customFormat="1"/>
    <row r="42316" spans="1:3" s="566" customFormat="1"/>
    <row r="42317" spans="1:3" s="566" customFormat="1"/>
    <row r="42318" spans="1:3" s="566" customFormat="1"/>
    <row r="42319" spans="1:3" s="566" customFormat="1"/>
    <row r="42320" spans="1:3" s="566" customFormat="1"/>
    <row r="42321" spans="1:3" s="566" customFormat="1"/>
    <row r="42322" spans="1:3" s="566" customFormat="1"/>
    <row r="42323" spans="1:3" s="566" customFormat="1"/>
    <row r="42324" spans="1:3" s="566" customFormat="1"/>
    <row r="42325" spans="1:3" s="566" customFormat="1"/>
    <row r="42326" spans="1:3" s="566" customFormat="1"/>
    <row r="42327" spans="1:3" s="566" customFormat="1"/>
    <row r="42328" spans="1:3" s="566" customFormat="1"/>
    <row r="42329" spans="1:3" s="566" customFormat="1"/>
    <row r="42330" spans="1:3" s="566" customFormat="1"/>
    <row r="42331" spans="1:3" s="566" customFormat="1"/>
    <row r="42332" spans="1:3" s="566" customFormat="1"/>
    <row r="42333" spans="1:3" s="566" customFormat="1"/>
    <row r="42334" spans="1:3" s="566" customFormat="1"/>
    <row r="42335" spans="1:3" s="566" customFormat="1"/>
    <row r="42336" spans="1:3" s="566" customFormat="1"/>
    <row r="42337" spans="1:3" s="566" customFormat="1"/>
    <row r="42338" spans="1:3" s="566" customFormat="1"/>
    <row r="42339" spans="1:3" s="566" customFormat="1"/>
    <row r="42340" spans="1:3" s="566" customFormat="1"/>
    <row r="42341" spans="1:3" s="566" customFormat="1"/>
    <row r="42342" spans="1:3" s="566" customFormat="1"/>
    <row r="42343" spans="1:3" s="566" customFormat="1"/>
    <row r="42344" spans="1:3" s="566" customFormat="1"/>
    <row r="42345" spans="1:3" s="566" customFormat="1"/>
    <row r="42346" spans="1:3" s="566" customFormat="1"/>
    <row r="42347" spans="1:3" s="566" customFormat="1"/>
    <row r="42348" spans="1:3" s="566" customFormat="1"/>
    <row r="42349" spans="1:3" s="566" customFormat="1"/>
    <row r="42350" spans="1:3" s="566" customFormat="1"/>
    <row r="42351" spans="1:3" s="566" customFormat="1"/>
    <row r="42352" spans="1:3" s="566" customFormat="1"/>
    <row r="42353" spans="1:3" s="566" customFormat="1"/>
    <row r="42354" spans="1:3" s="566" customFormat="1"/>
    <row r="42355" spans="1:3" s="566" customFormat="1"/>
    <row r="42356" spans="1:3" s="566" customFormat="1"/>
    <row r="42357" spans="1:3" s="566" customFormat="1"/>
    <row r="42358" spans="1:3" s="566" customFormat="1"/>
    <row r="42359" spans="1:3" s="566" customFormat="1"/>
    <row r="42360" spans="1:3" s="566" customFormat="1"/>
    <row r="42361" spans="1:3" s="566" customFormat="1"/>
    <row r="42362" spans="1:3" s="566" customFormat="1"/>
    <row r="42363" spans="1:3" s="566" customFormat="1"/>
    <row r="42364" spans="1:3" s="566" customFormat="1"/>
    <row r="42365" spans="1:3" s="566" customFormat="1"/>
    <row r="42366" spans="1:3" s="566" customFormat="1"/>
    <row r="42367" spans="1:3" s="566" customFormat="1"/>
    <row r="42368" spans="1:3" s="566" customFormat="1"/>
    <row r="42369" spans="1:3" s="566" customFormat="1"/>
    <row r="42370" spans="1:3" s="566" customFormat="1"/>
    <row r="42371" spans="1:3" s="566" customFormat="1"/>
    <row r="42372" spans="1:3" s="566" customFormat="1"/>
    <row r="42373" spans="1:3" s="566" customFormat="1"/>
    <row r="42374" spans="1:3" s="566" customFormat="1"/>
    <row r="42375" spans="1:3" s="566" customFormat="1"/>
    <row r="42376" spans="1:3" s="566" customFormat="1"/>
    <row r="42377" spans="1:3" s="566" customFormat="1"/>
    <row r="42378" spans="1:3" s="566" customFormat="1"/>
    <row r="42379" spans="1:3" s="566" customFormat="1"/>
    <row r="42380" spans="1:3" s="566" customFormat="1"/>
    <row r="42381" spans="1:3" s="566" customFormat="1"/>
    <row r="42382" spans="1:3" s="566" customFormat="1"/>
    <row r="42383" spans="1:3" s="566" customFormat="1"/>
    <row r="42384" spans="1:3" s="566" customFormat="1"/>
    <row r="42385" spans="1:3" s="566" customFormat="1"/>
    <row r="42386" spans="1:3" s="566" customFormat="1"/>
    <row r="42387" spans="1:3" s="566" customFormat="1"/>
    <row r="42388" spans="1:3" s="566" customFormat="1"/>
    <row r="42389" spans="1:3" s="566" customFormat="1"/>
    <row r="42390" spans="1:3" s="566" customFormat="1"/>
    <row r="42391" spans="1:3" s="566" customFormat="1"/>
    <row r="42392" spans="1:3" s="566" customFormat="1"/>
    <row r="42393" spans="1:3" s="566" customFormat="1"/>
    <row r="42394" spans="1:3" s="566" customFormat="1"/>
    <row r="42395" spans="1:3" s="566" customFormat="1"/>
    <row r="42396" spans="1:3" s="566" customFormat="1"/>
    <row r="42397" spans="1:3" s="566" customFormat="1"/>
    <row r="42398" spans="1:3" s="566" customFormat="1"/>
    <row r="42399" spans="1:3" s="566" customFormat="1"/>
    <row r="42400" spans="1:3" s="566" customFormat="1"/>
    <row r="42401" spans="1:3" s="566" customFormat="1"/>
    <row r="42402" spans="1:3" s="566" customFormat="1"/>
    <row r="42403" spans="1:3" s="566" customFormat="1"/>
    <row r="42404" spans="1:3" s="566" customFormat="1"/>
    <row r="42405" spans="1:3" s="566" customFormat="1"/>
    <row r="42406" spans="1:3" s="566" customFormat="1"/>
    <row r="42407" spans="1:3" s="566" customFormat="1"/>
    <row r="42408" spans="1:3" s="566" customFormat="1"/>
    <row r="42409" spans="1:3" s="566" customFormat="1"/>
    <row r="42410" spans="1:3" s="566" customFormat="1"/>
    <row r="42411" spans="1:3" s="566" customFormat="1"/>
    <row r="42412" spans="1:3" s="566" customFormat="1"/>
    <row r="42413" spans="1:3" s="566" customFormat="1"/>
    <row r="42414" spans="1:3" s="566" customFormat="1"/>
    <row r="42415" spans="1:3" s="566" customFormat="1"/>
    <row r="42416" spans="1:3" s="566" customFormat="1"/>
    <row r="42417" spans="1:3" s="566" customFormat="1"/>
    <row r="42418" spans="1:3" s="566" customFormat="1"/>
    <row r="42419" spans="1:3" s="566" customFormat="1"/>
    <row r="42420" spans="1:3" s="566" customFormat="1"/>
    <row r="42421" spans="1:3" s="566" customFormat="1"/>
    <row r="42422" spans="1:3" s="566" customFormat="1"/>
    <row r="42423" spans="1:3" s="566" customFormat="1"/>
    <row r="42424" spans="1:3" s="566" customFormat="1"/>
    <row r="42425" spans="1:3" s="566" customFormat="1"/>
    <row r="42426" spans="1:3" s="566" customFormat="1"/>
    <row r="42427" spans="1:3" s="566" customFormat="1"/>
    <row r="42428" spans="1:3" s="566" customFormat="1"/>
    <row r="42429" spans="1:3" s="566" customFormat="1"/>
    <row r="42430" spans="1:3" s="566" customFormat="1"/>
    <row r="42431" spans="1:3" s="566" customFormat="1"/>
    <row r="42432" spans="1:3" s="566" customFormat="1"/>
    <row r="42433" spans="1:3" s="566" customFormat="1"/>
    <row r="42434" spans="1:3" s="566" customFormat="1"/>
    <row r="42435" spans="1:3" s="566" customFormat="1"/>
    <row r="42436" spans="1:3" s="566" customFormat="1"/>
    <row r="42437" spans="1:3" s="566" customFormat="1"/>
    <row r="42438" spans="1:3" s="566" customFormat="1"/>
    <row r="42439" spans="1:3" s="566" customFormat="1"/>
    <row r="42440" spans="1:3" s="566" customFormat="1"/>
    <row r="42441" spans="1:3" s="566" customFormat="1"/>
    <row r="42442" spans="1:3" s="566" customFormat="1"/>
    <row r="42443" spans="1:3" s="566" customFormat="1"/>
    <row r="42444" spans="1:3" s="566" customFormat="1"/>
    <row r="42445" spans="1:3" s="566" customFormat="1"/>
    <row r="42446" spans="1:3" s="566" customFormat="1"/>
    <row r="42447" spans="1:3" s="566" customFormat="1"/>
    <row r="42448" spans="1:3" s="566" customFormat="1"/>
    <row r="42449" spans="1:3" s="566" customFormat="1"/>
    <row r="42450" spans="1:3" s="566" customFormat="1"/>
    <row r="42451" spans="1:3" s="566" customFormat="1"/>
    <row r="42452" spans="1:3" s="566" customFormat="1"/>
    <row r="42453" spans="1:3" s="566" customFormat="1"/>
    <row r="42454" spans="1:3" s="566" customFormat="1"/>
    <row r="42455" spans="1:3" s="566" customFormat="1"/>
    <row r="42456" spans="1:3" s="566" customFormat="1"/>
    <row r="42457" spans="1:3" s="566" customFormat="1"/>
    <row r="42458" spans="1:3" s="566" customFormat="1"/>
    <row r="42459" spans="1:3" s="566" customFormat="1"/>
    <row r="42460" spans="1:3" s="566" customFormat="1"/>
    <row r="42461" spans="1:3" s="566" customFormat="1"/>
    <row r="42462" spans="1:3" s="566" customFormat="1"/>
    <row r="42463" spans="1:3" s="566" customFormat="1"/>
    <row r="42464" spans="1:3" s="566" customFormat="1"/>
    <row r="42465" spans="1:3" s="566" customFormat="1"/>
    <row r="42466" spans="1:3" s="566" customFormat="1"/>
    <row r="42467" spans="1:3" s="566" customFormat="1"/>
    <row r="42468" spans="1:3" s="566" customFormat="1"/>
    <row r="42469" spans="1:3" s="566" customFormat="1"/>
    <row r="42470" spans="1:3" s="566" customFormat="1"/>
    <row r="42471" spans="1:3" s="566" customFormat="1"/>
    <row r="42472" spans="1:3" s="566" customFormat="1"/>
    <row r="42473" spans="1:3" s="566" customFormat="1"/>
    <row r="42474" spans="1:3" s="566" customFormat="1"/>
    <row r="42475" spans="1:3" s="566" customFormat="1"/>
    <row r="42476" spans="1:3" s="566" customFormat="1"/>
    <row r="42477" spans="1:3" s="566" customFormat="1"/>
    <row r="42478" spans="1:3" s="566" customFormat="1"/>
    <row r="42479" spans="1:3" s="566" customFormat="1"/>
    <row r="42480" spans="1:3" s="566" customFormat="1"/>
    <row r="42481" spans="1:3" s="566" customFormat="1"/>
    <row r="42482" spans="1:3" s="566" customFormat="1"/>
    <row r="42483" spans="1:3" s="566" customFormat="1"/>
    <row r="42484" spans="1:3" s="566" customFormat="1"/>
    <row r="42485" spans="1:3" s="566" customFormat="1"/>
    <row r="42486" spans="1:3" s="566" customFormat="1"/>
    <row r="42487" spans="1:3" s="566" customFormat="1"/>
    <row r="42488" spans="1:3" s="566" customFormat="1"/>
    <row r="42489" spans="1:3" s="566" customFormat="1"/>
    <row r="42490" spans="1:3" s="566" customFormat="1"/>
    <row r="42491" spans="1:3" s="566" customFormat="1"/>
    <row r="42492" spans="1:3" s="566" customFormat="1"/>
    <row r="42493" spans="1:3" s="566" customFormat="1"/>
    <row r="42494" spans="1:3" s="566" customFormat="1"/>
    <row r="42495" spans="1:3" s="566" customFormat="1"/>
    <row r="42496" spans="1:3" s="566" customFormat="1"/>
    <row r="42497" spans="1:3" s="566" customFormat="1"/>
    <row r="42498" spans="1:3" s="566" customFormat="1"/>
    <row r="42499" spans="1:3" s="566" customFormat="1"/>
    <row r="42500" spans="1:3" s="566" customFormat="1"/>
    <row r="42501" spans="1:3" s="566" customFormat="1"/>
    <row r="42502" spans="1:3" s="566" customFormat="1"/>
    <row r="42503" spans="1:3" s="566" customFormat="1"/>
    <row r="42504" spans="1:3" s="566" customFormat="1"/>
    <row r="42505" spans="1:3" s="566" customFormat="1"/>
    <row r="42506" spans="1:3" s="566" customFormat="1"/>
    <row r="42507" spans="1:3" s="566" customFormat="1"/>
    <row r="42508" spans="1:3" s="566" customFormat="1"/>
    <row r="42509" spans="1:3" s="566" customFormat="1"/>
    <row r="42510" spans="1:3" s="566" customFormat="1"/>
    <row r="42511" spans="1:3" s="566" customFormat="1"/>
    <row r="42512" spans="1:3" s="566" customFormat="1"/>
    <row r="42513" spans="1:3" s="566" customFormat="1"/>
    <row r="42514" spans="1:3" s="566" customFormat="1"/>
    <row r="42515" spans="1:3" s="566" customFormat="1"/>
    <row r="42516" spans="1:3" s="566" customFormat="1"/>
    <row r="42517" spans="1:3" s="566" customFormat="1"/>
    <row r="42518" spans="1:3" s="566" customFormat="1"/>
    <row r="42519" spans="1:3" s="566" customFormat="1"/>
    <row r="42520" spans="1:3" s="566" customFormat="1"/>
    <row r="42521" spans="1:3" s="566" customFormat="1"/>
    <row r="42522" spans="1:3" s="566" customFormat="1"/>
    <row r="42523" spans="1:3" s="566" customFormat="1"/>
    <row r="42524" spans="1:3" s="566" customFormat="1"/>
    <row r="42525" spans="1:3" s="566" customFormat="1"/>
    <row r="42526" spans="1:3" s="566" customFormat="1"/>
    <row r="42527" spans="1:3" s="566" customFormat="1"/>
    <row r="42528" spans="1:3" s="566" customFormat="1"/>
    <row r="42529" spans="1:3" s="566" customFormat="1"/>
    <row r="42530" spans="1:3" s="566" customFormat="1"/>
    <row r="42531" spans="1:3" s="566" customFormat="1"/>
    <row r="42532" spans="1:3" s="566" customFormat="1"/>
    <row r="42533" spans="1:3" s="566" customFormat="1"/>
    <row r="42534" spans="1:3" s="566" customFormat="1"/>
    <row r="42535" spans="1:3" s="566" customFormat="1"/>
    <row r="42536" spans="1:3" s="566" customFormat="1"/>
    <row r="42537" spans="1:3" s="566" customFormat="1"/>
    <row r="42538" spans="1:3" s="566" customFormat="1"/>
    <row r="42539" spans="1:3" s="566" customFormat="1"/>
    <row r="42540" spans="1:3" s="566" customFormat="1"/>
    <row r="42541" spans="1:3" s="566" customFormat="1"/>
    <row r="42542" spans="1:3" s="566" customFormat="1"/>
    <row r="42543" spans="1:3" s="566" customFormat="1"/>
    <row r="42544" spans="1:3" s="566" customFormat="1"/>
    <row r="42545" spans="1:3" s="566" customFormat="1"/>
    <row r="42546" spans="1:3" s="566" customFormat="1"/>
    <row r="42547" spans="1:3" s="566" customFormat="1"/>
    <row r="42548" spans="1:3" s="566" customFormat="1"/>
    <row r="42549" spans="1:3" s="566" customFormat="1"/>
    <row r="42550" spans="1:3" s="566" customFormat="1"/>
    <row r="42551" spans="1:3" s="566" customFormat="1"/>
    <row r="42552" spans="1:3" s="566" customFormat="1"/>
    <row r="42553" spans="1:3" s="566" customFormat="1"/>
    <row r="42554" spans="1:3" s="566" customFormat="1"/>
    <row r="42555" spans="1:3" s="566" customFormat="1"/>
    <row r="42556" spans="1:3" s="566" customFormat="1"/>
    <row r="42557" spans="1:3" s="566" customFormat="1"/>
    <row r="42558" spans="1:3" s="566" customFormat="1"/>
    <row r="42559" spans="1:3" s="566" customFormat="1"/>
    <row r="42560" spans="1:3" s="566" customFormat="1"/>
    <row r="42561" spans="1:3" s="566" customFormat="1"/>
    <row r="42562" spans="1:3" s="566" customFormat="1"/>
    <row r="42563" spans="1:3" s="566" customFormat="1"/>
    <row r="42564" spans="1:3" s="566" customFormat="1"/>
    <row r="42565" spans="1:3" s="566" customFormat="1"/>
    <row r="42566" spans="1:3" s="566" customFormat="1"/>
    <row r="42567" spans="1:3" s="566" customFormat="1"/>
    <row r="42568" spans="1:3" s="566" customFormat="1"/>
    <row r="42569" spans="1:3" s="566" customFormat="1"/>
    <row r="42570" spans="1:3" s="566" customFormat="1"/>
    <row r="42571" spans="1:3" s="566" customFormat="1"/>
    <row r="42572" spans="1:3" s="566" customFormat="1"/>
    <row r="42573" spans="1:3" s="566" customFormat="1"/>
    <row r="42574" spans="1:3" s="566" customFormat="1"/>
    <row r="42575" spans="1:3" s="566" customFormat="1"/>
    <row r="42576" spans="1:3" s="566" customFormat="1"/>
    <row r="42577" spans="1:3" s="566" customFormat="1"/>
    <row r="42578" spans="1:3" s="566" customFormat="1"/>
    <row r="42579" spans="1:3" s="566" customFormat="1"/>
    <row r="42580" spans="1:3" s="566" customFormat="1"/>
    <row r="42581" spans="1:3" s="566" customFormat="1"/>
    <row r="42582" spans="1:3" s="566" customFormat="1"/>
    <row r="42583" spans="1:3" s="566" customFormat="1"/>
    <row r="42584" spans="1:3" s="566" customFormat="1"/>
    <row r="42585" spans="1:3" s="566" customFormat="1"/>
    <row r="42586" spans="1:3" s="566" customFormat="1"/>
    <row r="42587" spans="1:3" s="566" customFormat="1"/>
    <row r="42588" spans="1:3" s="566" customFormat="1"/>
    <row r="42589" spans="1:3" s="566" customFormat="1"/>
    <row r="42590" spans="1:3" s="566" customFormat="1"/>
    <row r="42591" spans="1:3" s="566" customFormat="1"/>
    <row r="42592" spans="1:3" s="566" customFormat="1"/>
    <row r="42593" spans="1:3" s="566" customFormat="1"/>
    <row r="42594" spans="1:3" s="566" customFormat="1"/>
    <row r="42595" spans="1:3" s="566" customFormat="1"/>
    <row r="42596" spans="1:3" s="566" customFormat="1"/>
    <row r="42597" spans="1:3" s="566" customFormat="1"/>
    <row r="42598" spans="1:3" s="566" customFormat="1"/>
    <row r="42599" spans="1:3" s="566" customFormat="1"/>
    <row r="42600" spans="1:3" s="566" customFormat="1"/>
    <row r="42601" spans="1:3" s="566" customFormat="1"/>
    <row r="42602" spans="1:3" s="566" customFormat="1"/>
    <row r="42603" spans="1:3" s="566" customFormat="1"/>
    <row r="42604" spans="1:3" s="566" customFormat="1"/>
    <row r="42605" spans="1:3" s="566" customFormat="1"/>
    <row r="42606" spans="1:3" s="566" customFormat="1"/>
    <row r="42607" spans="1:3" s="566" customFormat="1"/>
    <row r="42608" spans="1:3" s="566" customFormat="1"/>
    <row r="42609" spans="1:3" s="566" customFormat="1"/>
    <row r="42610" spans="1:3" s="566" customFormat="1"/>
    <row r="42611" spans="1:3" s="566" customFormat="1"/>
    <row r="42612" spans="1:3" s="566" customFormat="1"/>
    <row r="42613" spans="1:3" s="566" customFormat="1"/>
    <row r="42614" spans="1:3" s="566" customFormat="1"/>
    <row r="42615" spans="1:3" s="566" customFormat="1"/>
    <row r="42616" spans="1:3" s="566" customFormat="1"/>
    <row r="42617" spans="1:3" s="566" customFormat="1"/>
    <row r="42618" spans="1:3" s="566" customFormat="1"/>
    <row r="42619" spans="1:3" s="566" customFormat="1"/>
    <row r="42620" spans="1:3" s="566" customFormat="1"/>
    <row r="42621" spans="1:3" s="566" customFormat="1"/>
    <row r="42622" spans="1:3" s="566" customFormat="1"/>
    <row r="42623" spans="1:3" s="566" customFormat="1"/>
    <row r="42624" spans="1:3" s="566" customFormat="1"/>
    <row r="42625" spans="1:3" s="566" customFormat="1"/>
    <row r="42626" spans="1:3" s="566" customFormat="1"/>
    <row r="42627" spans="1:3" s="566" customFormat="1"/>
    <row r="42628" spans="1:3" s="566" customFormat="1"/>
    <row r="42629" spans="1:3" s="566" customFormat="1"/>
    <row r="42630" spans="1:3" s="566" customFormat="1"/>
    <row r="42631" spans="1:3" s="566" customFormat="1"/>
    <row r="42632" spans="1:3" s="566" customFormat="1"/>
    <row r="42633" spans="1:3" s="566" customFormat="1"/>
    <row r="42634" spans="1:3" s="566" customFormat="1"/>
    <row r="42635" spans="1:3" s="566" customFormat="1"/>
    <row r="42636" spans="1:3" s="566" customFormat="1"/>
    <row r="42637" spans="1:3" s="566" customFormat="1"/>
    <row r="42638" spans="1:3" s="566" customFormat="1"/>
    <row r="42639" spans="1:3" s="566" customFormat="1"/>
    <row r="42640" spans="1:3" s="566" customFormat="1"/>
    <row r="42641" spans="1:3" s="566" customFormat="1"/>
    <row r="42642" spans="1:3" s="566" customFormat="1"/>
    <row r="42643" spans="1:3" s="566" customFormat="1"/>
    <row r="42644" spans="1:3" s="566" customFormat="1"/>
    <row r="42645" spans="1:3" s="566" customFormat="1"/>
    <row r="42646" spans="1:3" s="566" customFormat="1"/>
    <row r="42647" spans="1:3" s="566" customFormat="1"/>
    <row r="42648" spans="1:3" s="566" customFormat="1"/>
    <row r="42649" spans="1:3" s="566" customFormat="1"/>
    <row r="42650" spans="1:3" s="566" customFormat="1"/>
    <row r="42651" spans="1:3" s="566" customFormat="1"/>
    <row r="42652" spans="1:3" s="566" customFormat="1"/>
    <row r="42653" spans="1:3" s="566" customFormat="1"/>
    <row r="42654" spans="1:3" s="566" customFormat="1"/>
    <row r="42655" spans="1:3" s="566" customFormat="1"/>
    <row r="42656" spans="1:3" s="566" customFormat="1"/>
    <row r="42657" spans="1:3" s="566" customFormat="1"/>
    <row r="42658" spans="1:3" s="566" customFormat="1"/>
    <row r="42659" spans="1:3" s="566" customFormat="1"/>
    <row r="42660" spans="1:3" s="566" customFormat="1"/>
    <row r="42661" spans="1:3" s="566" customFormat="1"/>
    <row r="42662" spans="1:3" s="566" customFormat="1"/>
    <row r="42663" spans="1:3" s="566" customFormat="1"/>
    <row r="42664" spans="1:3" s="566" customFormat="1"/>
    <row r="42665" spans="1:3" s="566" customFormat="1"/>
    <row r="42666" spans="1:3" s="566" customFormat="1"/>
    <row r="42667" spans="1:3" s="566" customFormat="1"/>
    <row r="42668" spans="1:3" s="566" customFormat="1"/>
    <row r="42669" spans="1:3" s="566" customFormat="1"/>
    <row r="42670" spans="1:3" s="566" customFormat="1"/>
    <row r="42671" spans="1:3" s="566" customFormat="1"/>
    <row r="42672" spans="1:3" s="566" customFormat="1"/>
    <row r="42673" spans="1:3" s="566" customFormat="1"/>
    <row r="42674" spans="1:3" s="566" customFormat="1"/>
    <row r="42675" spans="1:3" s="566" customFormat="1"/>
    <row r="42676" spans="1:3" s="566" customFormat="1"/>
    <row r="42677" spans="1:3" s="566" customFormat="1"/>
    <row r="42678" spans="1:3" s="566" customFormat="1"/>
    <row r="42679" spans="1:3" s="566" customFormat="1"/>
    <row r="42680" spans="1:3" s="566" customFormat="1"/>
    <row r="42681" spans="1:3" s="566" customFormat="1"/>
    <row r="42682" spans="1:3" s="566" customFormat="1"/>
    <row r="42683" spans="1:3" s="566" customFormat="1"/>
    <row r="42684" spans="1:3" s="566" customFormat="1"/>
    <row r="42685" spans="1:3" s="566" customFormat="1"/>
    <row r="42686" spans="1:3" s="566" customFormat="1"/>
    <row r="42687" spans="1:3" s="566" customFormat="1"/>
    <row r="42688" spans="1:3" s="566" customFormat="1"/>
    <row r="42689" spans="1:3" s="566" customFormat="1"/>
    <row r="42690" spans="1:3" s="566" customFormat="1"/>
    <row r="42691" spans="1:3" s="566" customFormat="1"/>
    <row r="42692" spans="1:3" s="566" customFormat="1"/>
    <row r="42693" spans="1:3" s="566" customFormat="1"/>
    <row r="42694" spans="1:3" s="566" customFormat="1"/>
    <row r="42695" spans="1:3" s="566" customFormat="1"/>
    <row r="42696" spans="1:3" s="566" customFormat="1"/>
    <row r="42697" spans="1:3" s="566" customFormat="1"/>
    <row r="42698" spans="1:3" s="566" customFormat="1"/>
    <row r="42699" spans="1:3" s="566" customFormat="1"/>
    <row r="42700" spans="1:3" s="566" customFormat="1"/>
    <row r="42701" spans="1:3" s="566" customFormat="1"/>
    <row r="42702" spans="1:3" s="566" customFormat="1"/>
    <row r="42703" spans="1:3" s="566" customFormat="1"/>
    <row r="42704" spans="1:3" s="566" customFormat="1"/>
    <row r="42705" spans="1:3" s="566" customFormat="1"/>
    <row r="42706" spans="1:3" s="566" customFormat="1"/>
    <row r="42707" spans="1:3" s="566" customFormat="1"/>
    <row r="42708" spans="1:3" s="566" customFormat="1"/>
    <row r="42709" spans="1:3" s="566" customFormat="1"/>
    <row r="42710" spans="1:3" s="566" customFormat="1"/>
    <row r="42711" spans="1:3" s="566" customFormat="1"/>
    <row r="42712" spans="1:3" s="566" customFormat="1"/>
    <row r="42713" spans="1:3" s="566" customFormat="1"/>
    <row r="42714" spans="1:3" s="566" customFormat="1"/>
    <row r="42715" spans="1:3" s="566" customFormat="1"/>
    <row r="42716" spans="1:3" s="566" customFormat="1"/>
    <row r="42717" spans="1:3" s="566" customFormat="1"/>
    <row r="42718" spans="1:3" s="566" customFormat="1"/>
    <row r="42719" spans="1:3" s="566" customFormat="1"/>
    <row r="42720" spans="1:3" s="566" customFormat="1"/>
    <row r="42721" spans="1:3" s="566" customFormat="1"/>
    <row r="42722" spans="1:3" s="566" customFormat="1"/>
    <row r="42723" spans="1:3" s="566" customFormat="1"/>
    <row r="42724" spans="1:3" s="566" customFormat="1"/>
    <row r="42725" spans="1:3" s="566" customFormat="1"/>
    <row r="42726" spans="1:3" s="566" customFormat="1"/>
    <row r="42727" spans="1:3" s="566" customFormat="1"/>
    <row r="42728" spans="1:3" s="566" customFormat="1"/>
    <row r="42729" spans="1:3" s="566" customFormat="1"/>
    <row r="42730" spans="1:3" s="566" customFormat="1"/>
    <row r="42731" spans="1:3" s="566" customFormat="1"/>
    <row r="42732" spans="1:3" s="566" customFormat="1"/>
    <row r="42733" spans="1:3" s="566" customFormat="1"/>
    <row r="42734" spans="1:3" s="566" customFormat="1"/>
    <row r="42735" spans="1:3" s="566" customFormat="1"/>
    <row r="42736" spans="1:3" s="566" customFormat="1"/>
    <row r="42737" spans="1:3" s="566" customFormat="1"/>
    <row r="42738" spans="1:3" s="566" customFormat="1"/>
    <row r="42739" spans="1:3" s="566" customFormat="1"/>
    <row r="42740" spans="1:3" s="566" customFormat="1"/>
    <row r="42741" spans="1:3" s="566" customFormat="1"/>
    <row r="42742" spans="1:3" s="566" customFormat="1"/>
    <row r="42743" spans="1:3" s="566" customFormat="1"/>
    <row r="42744" spans="1:3" s="566" customFormat="1"/>
    <row r="42745" spans="1:3" s="566" customFormat="1"/>
    <row r="42746" spans="1:3" s="566" customFormat="1"/>
    <row r="42747" spans="1:3" s="566" customFormat="1"/>
    <row r="42748" spans="1:3" s="566" customFormat="1"/>
    <row r="42749" spans="1:3" s="566" customFormat="1"/>
    <row r="42750" spans="1:3" s="566" customFormat="1"/>
    <row r="42751" spans="1:3" s="566" customFormat="1"/>
    <row r="42752" spans="1:3" s="566" customFormat="1"/>
    <row r="42753" spans="1:3" s="566" customFormat="1"/>
    <row r="42754" spans="1:3" s="566" customFormat="1"/>
    <row r="42755" spans="1:3" s="566" customFormat="1"/>
    <row r="42756" spans="1:3" s="566" customFormat="1"/>
    <row r="42757" spans="1:3" s="566" customFormat="1"/>
    <row r="42758" spans="1:3" s="566" customFormat="1"/>
    <row r="42759" spans="1:3" s="566" customFormat="1"/>
    <row r="42760" spans="1:3" s="566" customFormat="1"/>
    <row r="42761" spans="1:3" s="566" customFormat="1"/>
    <row r="42762" spans="1:3" s="566" customFormat="1"/>
    <row r="42763" spans="1:3" s="566" customFormat="1"/>
    <row r="42764" spans="1:3" s="566" customFormat="1"/>
    <row r="42765" spans="1:3" s="566" customFormat="1"/>
    <row r="42766" spans="1:3" s="566" customFormat="1"/>
    <row r="42767" spans="1:3" s="566" customFormat="1"/>
    <row r="42768" spans="1:3" s="566" customFormat="1"/>
    <row r="42769" spans="1:3" s="566" customFormat="1"/>
    <row r="42770" spans="1:3" s="566" customFormat="1"/>
    <row r="42771" spans="1:3" s="566" customFormat="1"/>
    <row r="42772" spans="1:3" s="566" customFormat="1"/>
    <row r="42773" spans="1:3" s="566" customFormat="1"/>
    <row r="42774" spans="1:3" s="566" customFormat="1"/>
    <row r="42775" spans="1:3" s="566" customFormat="1"/>
    <row r="42776" spans="1:3" s="566" customFormat="1"/>
    <row r="42777" spans="1:3" s="566" customFormat="1"/>
    <row r="42778" spans="1:3" s="566" customFormat="1"/>
    <row r="42779" spans="1:3" s="566" customFormat="1"/>
    <row r="42780" spans="1:3" s="566" customFormat="1"/>
    <row r="42781" spans="1:3" s="566" customFormat="1"/>
    <row r="42782" spans="1:3" s="566" customFormat="1"/>
    <row r="42783" spans="1:3" s="566" customFormat="1"/>
    <row r="42784" spans="1:3" s="566" customFormat="1"/>
    <row r="42785" spans="1:3" s="566" customFormat="1"/>
    <row r="42786" spans="1:3" s="566" customFormat="1"/>
    <row r="42787" spans="1:3" s="566" customFormat="1"/>
    <row r="42788" spans="1:3" s="566" customFormat="1"/>
    <row r="42789" spans="1:3" s="566" customFormat="1"/>
    <row r="42790" spans="1:3" s="566" customFormat="1"/>
    <row r="42791" spans="1:3" s="566" customFormat="1"/>
    <row r="42792" spans="1:3" s="566" customFormat="1"/>
    <row r="42793" spans="1:3" s="566" customFormat="1"/>
    <row r="42794" spans="1:3" s="566" customFormat="1"/>
    <row r="42795" spans="1:3" s="566" customFormat="1"/>
    <row r="42796" spans="1:3" s="566" customFormat="1"/>
    <row r="42797" spans="1:3" s="566" customFormat="1"/>
    <row r="42798" spans="1:3" s="566" customFormat="1"/>
    <row r="42799" spans="1:3" s="566" customFormat="1"/>
    <row r="42800" spans="1:3" s="566" customFormat="1"/>
    <row r="42801" spans="1:3" s="566" customFormat="1"/>
    <row r="42802" spans="1:3" s="566" customFormat="1"/>
    <row r="42803" spans="1:3" s="566" customFormat="1"/>
    <row r="42804" spans="1:3" s="566" customFormat="1"/>
    <row r="42805" spans="1:3" s="566" customFormat="1"/>
    <row r="42806" spans="1:3" s="566" customFormat="1"/>
    <row r="42807" spans="1:3" s="566" customFormat="1"/>
    <row r="42808" spans="1:3" s="566" customFormat="1"/>
    <row r="42809" spans="1:3" s="566" customFormat="1"/>
    <row r="42810" spans="1:3" s="566" customFormat="1"/>
    <row r="42811" spans="1:3" s="566" customFormat="1"/>
    <row r="42812" spans="1:3" s="566" customFormat="1"/>
    <row r="42813" spans="1:3" s="566" customFormat="1"/>
    <row r="42814" spans="1:3" s="566" customFormat="1"/>
    <row r="42815" spans="1:3" s="566" customFormat="1"/>
    <row r="42816" spans="1:3" s="566" customFormat="1"/>
    <row r="42817" spans="1:3" s="566" customFormat="1"/>
    <row r="42818" spans="1:3" s="566" customFormat="1"/>
    <row r="42819" spans="1:3" s="566" customFormat="1"/>
    <row r="42820" spans="1:3" s="566" customFormat="1"/>
    <row r="42821" spans="1:3" s="566" customFormat="1"/>
    <row r="42822" spans="1:3" s="566" customFormat="1"/>
    <row r="42823" spans="1:3" s="566" customFormat="1"/>
    <row r="42824" spans="1:3" s="566" customFormat="1"/>
    <row r="42825" spans="1:3" s="566" customFormat="1"/>
    <row r="42826" spans="1:3" s="566" customFormat="1"/>
    <row r="42827" spans="1:3" s="566" customFormat="1"/>
    <row r="42828" spans="1:3" s="566" customFormat="1"/>
    <row r="42829" spans="1:3" s="566" customFormat="1"/>
    <row r="42830" spans="1:3" s="566" customFormat="1"/>
    <row r="42831" spans="1:3" s="566" customFormat="1"/>
    <row r="42832" spans="1:3" s="566" customFormat="1"/>
    <row r="42833" spans="1:3" s="566" customFormat="1"/>
    <row r="42834" spans="1:3" s="566" customFormat="1"/>
    <row r="42835" spans="1:3" s="566" customFormat="1"/>
    <row r="42836" spans="1:3" s="566" customFormat="1"/>
    <row r="42837" spans="1:3" s="566" customFormat="1"/>
    <row r="42838" spans="1:3" s="566" customFormat="1"/>
    <row r="42839" spans="1:3" s="566" customFormat="1"/>
    <row r="42840" spans="1:3" s="566" customFormat="1"/>
    <row r="42841" spans="1:3" s="566" customFormat="1"/>
    <row r="42842" spans="1:3" s="566" customFormat="1"/>
    <row r="42843" spans="1:3" s="566" customFormat="1"/>
    <row r="42844" spans="1:3" s="566" customFormat="1"/>
    <row r="42845" spans="1:3" s="566" customFormat="1"/>
    <row r="42846" spans="1:3" s="566" customFormat="1"/>
    <row r="42847" spans="1:3" s="566" customFormat="1"/>
    <row r="42848" spans="1:3" s="566" customFormat="1"/>
    <row r="42849" spans="1:3" s="566" customFormat="1"/>
    <row r="42850" spans="1:3" s="566" customFormat="1"/>
    <row r="42851" spans="1:3" s="566" customFormat="1"/>
    <row r="42852" spans="1:3" s="566" customFormat="1"/>
    <row r="42853" spans="1:3" s="566" customFormat="1"/>
    <row r="42854" spans="1:3" s="566" customFormat="1"/>
    <row r="42855" spans="1:3" s="566" customFormat="1"/>
    <row r="42856" spans="1:3" s="566" customFormat="1"/>
    <row r="42857" spans="1:3" s="566" customFormat="1"/>
    <row r="42858" spans="1:3" s="566" customFormat="1"/>
    <row r="42859" spans="1:3" s="566" customFormat="1"/>
    <row r="42860" spans="1:3" s="566" customFormat="1"/>
    <row r="42861" spans="1:3" s="566" customFormat="1"/>
    <row r="42862" spans="1:3" s="566" customFormat="1"/>
    <row r="42863" spans="1:3" s="566" customFormat="1"/>
    <row r="42864" spans="1:3" s="566" customFormat="1"/>
    <row r="42865" spans="1:3" s="566" customFormat="1"/>
    <row r="42866" spans="1:3" s="566" customFormat="1"/>
    <row r="42867" spans="1:3" s="566" customFormat="1"/>
    <row r="42868" spans="1:3" s="566" customFormat="1"/>
    <row r="42869" spans="1:3" s="566" customFormat="1"/>
    <row r="42870" spans="1:3" s="566" customFormat="1"/>
    <row r="42871" spans="1:3" s="566" customFormat="1"/>
    <row r="42872" spans="1:3" s="566" customFormat="1"/>
    <row r="42873" spans="1:3" s="566" customFormat="1"/>
    <row r="42874" spans="1:3" s="566" customFormat="1"/>
    <row r="42875" spans="1:3" s="566" customFormat="1"/>
    <row r="42876" spans="1:3" s="566" customFormat="1"/>
    <row r="42877" spans="1:3" s="566" customFormat="1"/>
    <row r="42878" spans="1:3" s="566" customFormat="1"/>
    <row r="42879" spans="1:3" s="566" customFormat="1"/>
    <row r="42880" spans="1:3" s="566" customFormat="1"/>
    <row r="42881" spans="1:3" s="566" customFormat="1"/>
    <row r="42882" spans="1:3" s="566" customFormat="1"/>
    <row r="42883" spans="1:3" s="566" customFormat="1"/>
    <row r="42884" spans="1:3" s="566" customFormat="1"/>
    <row r="42885" spans="1:3" s="566" customFormat="1"/>
    <row r="42886" spans="1:3" s="566" customFormat="1"/>
    <row r="42887" spans="1:3" s="566" customFormat="1"/>
    <row r="42888" spans="1:3" s="566" customFormat="1"/>
    <row r="42889" spans="1:3" s="566" customFormat="1"/>
    <row r="42890" spans="1:3" s="566" customFormat="1"/>
    <row r="42891" spans="1:3" s="566" customFormat="1"/>
    <row r="42892" spans="1:3" s="566" customFormat="1"/>
    <row r="42893" spans="1:3" s="566" customFormat="1"/>
    <row r="42894" spans="1:3" s="566" customFormat="1"/>
    <row r="42895" spans="1:3" s="566" customFormat="1"/>
    <row r="42896" spans="1:3" s="566" customFormat="1"/>
    <row r="42897" spans="1:3" s="566" customFormat="1"/>
    <row r="42898" spans="1:3" s="566" customFormat="1"/>
    <row r="42899" spans="1:3" s="566" customFormat="1"/>
    <row r="42900" spans="1:3" s="566" customFormat="1"/>
    <row r="42901" spans="1:3" s="566" customFormat="1"/>
    <row r="42902" spans="1:3" s="566" customFormat="1"/>
    <row r="42903" spans="1:3" s="566" customFormat="1"/>
    <row r="42904" spans="1:3" s="566" customFormat="1"/>
    <row r="42905" spans="1:3" s="566" customFormat="1"/>
    <row r="42906" spans="1:3" s="566" customFormat="1"/>
    <row r="42907" spans="1:3" s="566" customFormat="1"/>
    <row r="42908" spans="1:3" s="566" customFormat="1"/>
    <row r="42909" spans="1:3" s="566" customFormat="1"/>
    <row r="42910" spans="1:3" s="566" customFormat="1"/>
    <row r="42911" spans="1:3" s="566" customFormat="1"/>
    <row r="42912" spans="1:3" s="566" customFormat="1"/>
    <row r="42913" spans="1:3" s="566" customFormat="1"/>
    <row r="42914" spans="1:3" s="566" customFormat="1"/>
    <row r="42915" spans="1:3" s="566" customFormat="1"/>
    <row r="42916" spans="1:3" s="566" customFormat="1"/>
    <row r="42917" spans="1:3" s="566" customFormat="1"/>
    <row r="42918" spans="1:3" s="566" customFormat="1"/>
    <row r="42919" spans="1:3" s="566" customFormat="1"/>
    <row r="42920" spans="1:3" s="566" customFormat="1"/>
    <row r="42921" spans="1:3" s="566" customFormat="1"/>
    <row r="42922" spans="1:3" s="566" customFormat="1"/>
    <row r="42923" spans="1:3" s="566" customFormat="1"/>
    <row r="42924" spans="1:3" s="566" customFormat="1"/>
    <row r="42925" spans="1:3" s="566" customFormat="1"/>
    <row r="42926" spans="1:3" s="566" customFormat="1"/>
    <row r="42927" spans="1:3" s="566" customFormat="1"/>
    <row r="42928" spans="1:3" s="566" customFormat="1"/>
    <row r="42929" spans="1:3" s="566" customFormat="1"/>
    <row r="42930" spans="1:3" s="566" customFormat="1"/>
    <row r="42931" spans="1:3" s="566" customFormat="1"/>
    <row r="42932" spans="1:3" s="566" customFormat="1"/>
    <row r="42933" spans="1:3" s="566" customFormat="1"/>
    <row r="42934" spans="1:3" s="566" customFormat="1"/>
    <row r="42935" spans="1:3" s="566" customFormat="1"/>
    <row r="42936" spans="1:3" s="566" customFormat="1"/>
    <row r="42937" spans="1:3" s="566" customFormat="1"/>
    <row r="42938" spans="1:3" s="566" customFormat="1"/>
    <row r="42939" spans="1:3" s="566" customFormat="1"/>
    <row r="42940" spans="1:3" s="566" customFormat="1"/>
    <row r="42941" spans="1:3" s="566" customFormat="1"/>
    <row r="42942" spans="1:3" s="566" customFormat="1"/>
    <row r="42943" spans="1:3" s="566" customFormat="1"/>
    <row r="42944" spans="1:3" s="566" customFormat="1"/>
    <row r="42945" spans="1:3" s="566" customFormat="1"/>
    <row r="42946" spans="1:3" s="566" customFormat="1"/>
    <row r="42947" spans="1:3" s="566" customFormat="1"/>
    <row r="42948" spans="1:3" s="566" customFormat="1"/>
    <row r="42949" spans="1:3" s="566" customFormat="1"/>
    <row r="42950" spans="1:3" s="566" customFormat="1"/>
    <row r="42951" spans="1:3" s="566" customFormat="1"/>
    <row r="42952" spans="1:3" s="566" customFormat="1"/>
    <row r="42953" spans="1:3" s="566" customFormat="1"/>
    <row r="42954" spans="1:3" s="566" customFormat="1"/>
    <row r="42955" spans="1:3" s="566" customFormat="1"/>
    <row r="42956" spans="1:3" s="566" customFormat="1"/>
    <row r="42957" spans="1:3" s="566" customFormat="1"/>
    <row r="42958" spans="1:3" s="566" customFormat="1"/>
    <row r="42959" spans="1:3" s="566" customFormat="1"/>
    <row r="42960" spans="1:3" s="566" customFormat="1"/>
    <row r="42961" spans="1:3" s="566" customFormat="1"/>
    <row r="42962" spans="1:3" s="566" customFormat="1"/>
    <row r="42963" spans="1:3" s="566" customFormat="1"/>
    <row r="42964" spans="1:3" s="566" customFormat="1"/>
    <row r="42965" spans="1:3" s="566" customFormat="1"/>
    <row r="42966" spans="1:3" s="566" customFormat="1"/>
    <row r="42967" spans="1:3" s="566" customFormat="1"/>
    <row r="42968" spans="1:3" s="566" customFormat="1"/>
    <row r="42969" spans="1:3" s="566" customFormat="1"/>
    <row r="42970" spans="1:3" s="566" customFormat="1"/>
    <row r="42971" spans="1:3" s="566" customFormat="1"/>
    <row r="42972" spans="1:3" s="566" customFormat="1"/>
    <row r="42973" spans="1:3" s="566" customFormat="1"/>
    <row r="42974" spans="1:3" s="566" customFormat="1"/>
    <row r="42975" spans="1:3" s="566" customFormat="1"/>
    <row r="42976" spans="1:3" s="566" customFormat="1"/>
    <row r="42977" spans="1:3" s="566" customFormat="1"/>
    <row r="42978" spans="1:3" s="566" customFormat="1"/>
    <row r="42979" spans="1:3" s="566" customFormat="1"/>
    <row r="42980" spans="1:3" s="566" customFormat="1"/>
    <row r="42981" spans="1:3" s="566" customFormat="1"/>
    <row r="42982" spans="1:3" s="566" customFormat="1"/>
    <row r="42983" spans="1:3" s="566" customFormat="1"/>
    <row r="42984" spans="1:3" s="566" customFormat="1"/>
    <row r="42985" spans="1:3" s="566" customFormat="1"/>
    <row r="42986" spans="1:3" s="566" customFormat="1"/>
    <row r="42987" spans="1:3" s="566" customFormat="1"/>
    <row r="42988" spans="1:3" s="566" customFormat="1"/>
    <row r="42989" spans="1:3" s="566" customFormat="1"/>
    <row r="42990" spans="1:3" s="566" customFormat="1"/>
    <row r="42991" spans="1:3" s="566" customFormat="1"/>
    <row r="42992" spans="1:3" s="566" customFormat="1"/>
    <row r="42993" spans="1:3" s="566" customFormat="1"/>
    <row r="42994" spans="1:3" s="566" customFormat="1"/>
    <row r="42995" spans="1:3" s="566" customFormat="1"/>
    <row r="42996" spans="1:3" s="566" customFormat="1"/>
    <row r="42997" spans="1:3" s="566" customFormat="1"/>
    <row r="42998" spans="1:3" s="566" customFormat="1"/>
    <row r="42999" spans="1:3" s="566" customFormat="1"/>
    <row r="43000" spans="1:3" s="566" customFormat="1"/>
    <row r="43001" spans="1:3" s="566" customFormat="1"/>
    <row r="43002" spans="1:3" s="566" customFormat="1"/>
    <row r="43003" spans="1:3" s="566" customFormat="1"/>
    <row r="43004" spans="1:3" s="566" customFormat="1"/>
    <row r="43005" spans="1:3" s="566" customFormat="1"/>
    <row r="43006" spans="1:3" s="566" customFormat="1"/>
    <row r="43007" spans="1:3" s="566" customFormat="1"/>
    <row r="43008" spans="1:3" s="566" customFormat="1"/>
    <row r="43009" spans="1:3" s="566" customFormat="1"/>
    <row r="43010" spans="1:3" s="566" customFormat="1"/>
    <row r="43011" spans="1:3" s="566" customFormat="1"/>
    <row r="43012" spans="1:3" s="566" customFormat="1"/>
    <row r="43013" spans="1:3" s="566" customFormat="1"/>
    <row r="43014" spans="1:3" s="566" customFormat="1"/>
    <row r="43015" spans="1:3" s="566" customFormat="1"/>
    <row r="43016" spans="1:3" s="566" customFormat="1"/>
    <row r="43017" spans="1:3" s="566" customFormat="1"/>
    <row r="43018" spans="1:3" s="566" customFormat="1"/>
    <row r="43019" spans="1:3" s="566" customFormat="1"/>
    <row r="43020" spans="1:3" s="566" customFormat="1"/>
    <row r="43021" spans="1:3" s="566" customFormat="1"/>
    <row r="43022" spans="1:3" s="566" customFormat="1"/>
    <row r="43023" spans="1:3" s="566" customFormat="1"/>
    <row r="43024" spans="1:3" s="566" customFormat="1"/>
    <row r="43025" spans="1:3" s="566" customFormat="1"/>
    <row r="43026" spans="1:3" s="566" customFormat="1"/>
    <row r="43027" spans="1:3" s="566" customFormat="1"/>
    <row r="43028" spans="1:3" s="566" customFormat="1"/>
    <row r="43029" spans="1:3" s="566" customFormat="1"/>
    <row r="43030" spans="1:3" s="566" customFormat="1"/>
    <row r="43031" spans="1:3" s="566" customFormat="1"/>
    <row r="43032" spans="1:3" s="566" customFormat="1"/>
    <row r="43033" spans="1:3" s="566" customFormat="1"/>
    <row r="43034" spans="1:3" s="566" customFormat="1"/>
    <row r="43035" spans="1:3" s="566" customFormat="1"/>
    <row r="43036" spans="1:3" s="566" customFormat="1"/>
    <row r="43037" spans="1:3" s="566" customFormat="1"/>
    <row r="43038" spans="1:3" s="566" customFormat="1"/>
    <row r="43039" spans="1:3" s="566" customFormat="1"/>
    <row r="43040" spans="1:3" s="566" customFormat="1"/>
    <row r="43041" spans="1:3" s="566" customFormat="1"/>
    <row r="43042" spans="1:3" s="566" customFormat="1"/>
    <row r="43043" spans="1:3" s="566" customFormat="1"/>
    <row r="43044" spans="1:3" s="566" customFormat="1"/>
    <row r="43045" spans="1:3" s="566" customFormat="1"/>
    <row r="43046" spans="1:3" s="566" customFormat="1"/>
    <row r="43047" spans="1:3" s="566" customFormat="1"/>
    <row r="43048" spans="1:3" s="566" customFormat="1"/>
    <row r="43049" spans="1:3" s="566" customFormat="1"/>
    <row r="43050" spans="1:3" s="566" customFormat="1"/>
    <row r="43051" spans="1:3" s="566" customFormat="1"/>
    <row r="43052" spans="1:3" s="566" customFormat="1"/>
    <row r="43053" spans="1:3" s="566" customFormat="1"/>
    <row r="43054" spans="1:3" s="566" customFormat="1"/>
    <row r="43055" spans="1:3" s="566" customFormat="1"/>
    <row r="43056" spans="1:3" s="566" customFormat="1"/>
    <row r="43057" spans="1:3" s="566" customFormat="1"/>
    <row r="43058" spans="1:3" s="566" customFormat="1"/>
    <row r="43059" spans="1:3" s="566" customFormat="1"/>
    <row r="43060" spans="1:3" s="566" customFormat="1"/>
    <row r="43061" spans="1:3" s="566" customFormat="1"/>
    <row r="43062" spans="1:3" s="566" customFormat="1"/>
    <row r="43063" spans="1:3" s="566" customFormat="1"/>
    <row r="43064" spans="1:3" s="566" customFormat="1"/>
    <row r="43065" spans="1:3" s="566" customFormat="1"/>
    <row r="43066" spans="1:3" s="566" customFormat="1"/>
    <row r="43067" spans="1:3" s="566" customFormat="1"/>
    <row r="43068" spans="1:3" s="566" customFormat="1"/>
    <row r="43069" spans="1:3" s="566" customFormat="1"/>
    <row r="43070" spans="1:3" s="566" customFormat="1"/>
    <row r="43071" spans="1:3" s="566" customFormat="1"/>
    <row r="43072" spans="1:3" s="566" customFormat="1"/>
    <row r="43073" spans="1:3" s="566" customFormat="1"/>
    <row r="43074" spans="1:3" s="566" customFormat="1"/>
    <row r="43075" spans="1:3" s="566" customFormat="1"/>
    <row r="43076" spans="1:3" s="566" customFormat="1"/>
    <row r="43077" spans="1:3" s="566" customFormat="1"/>
    <row r="43078" spans="1:3" s="566" customFormat="1"/>
    <row r="43079" spans="1:3" s="566" customFormat="1"/>
    <row r="43080" spans="1:3" s="566" customFormat="1"/>
    <row r="43081" spans="1:3" s="566" customFormat="1"/>
    <row r="43082" spans="1:3" s="566" customFormat="1"/>
    <row r="43083" spans="1:3" s="566" customFormat="1"/>
    <row r="43084" spans="1:3" s="566" customFormat="1"/>
    <row r="43085" spans="1:3" s="566" customFormat="1"/>
    <row r="43086" spans="1:3" s="566" customFormat="1"/>
    <row r="43087" spans="1:3" s="566" customFormat="1"/>
    <row r="43088" spans="1:3" s="566" customFormat="1"/>
    <row r="43089" spans="1:3" s="566" customFormat="1"/>
    <row r="43090" spans="1:3" s="566" customFormat="1"/>
    <row r="43091" spans="1:3" s="566" customFormat="1"/>
    <row r="43092" spans="1:3" s="566" customFormat="1"/>
    <row r="43093" spans="1:3" s="566" customFormat="1"/>
    <row r="43094" spans="1:3" s="566" customFormat="1"/>
    <row r="43095" spans="1:3" s="566" customFormat="1"/>
    <row r="43096" spans="1:3" s="566" customFormat="1"/>
    <row r="43097" spans="1:3" s="566" customFormat="1"/>
    <row r="43098" spans="1:3" s="566" customFormat="1"/>
    <row r="43099" spans="1:3" s="566" customFormat="1"/>
    <row r="43100" spans="1:3" s="566" customFormat="1"/>
    <row r="43101" spans="1:3" s="566" customFormat="1"/>
    <row r="43102" spans="1:3" s="566" customFormat="1"/>
    <row r="43103" spans="1:3" s="566" customFormat="1"/>
    <row r="43104" spans="1:3" s="566" customFormat="1"/>
    <row r="43105" spans="1:3" s="566" customFormat="1"/>
    <row r="43106" spans="1:3" s="566" customFormat="1"/>
    <row r="43107" spans="1:3" s="566" customFormat="1"/>
    <row r="43108" spans="1:3" s="566" customFormat="1"/>
    <row r="43109" spans="1:3" s="566" customFormat="1"/>
    <row r="43110" spans="1:3" s="566" customFormat="1"/>
    <row r="43111" spans="1:3" s="566" customFormat="1"/>
    <row r="43112" spans="1:3" s="566" customFormat="1"/>
    <row r="43113" spans="1:3" s="566" customFormat="1"/>
    <row r="43114" spans="1:3" s="566" customFormat="1"/>
    <row r="43115" spans="1:3" s="566" customFormat="1"/>
    <row r="43116" spans="1:3" s="566" customFormat="1"/>
    <row r="43117" spans="1:3" s="566" customFormat="1"/>
    <row r="43118" spans="1:3" s="566" customFormat="1"/>
    <row r="43119" spans="1:3" s="566" customFormat="1"/>
    <row r="43120" spans="1:3" s="566" customFormat="1"/>
    <row r="43121" spans="1:3" s="566" customFormat="1"/>
    <row r="43122" spans="1:3" s="566" customFormat="1"/>
    <row r="43123" spans="1:3" s="566" customFormat="1"/>
    <row r="43124" spans="1:3" s="566" customFormat="1"/>
    <row r="43125" spans="1:3" s="566" customFormat="1"/>
    <row r="43126" spans="1:3" s="566" customFormat="1"/>
    <row r="43127" spans="1:3" s="566" customFormat="1"/>
    <row r="43128" spans="1:3" s="566" customFormat="1"/>
    <row r="43129" spans="1:3" s="566" customFormat="1"/>
    <row r="43130" spans="1:3" s="566" customFormat="1"/>
    <row r="43131" spans="1:3" s="566" customFormat="1"/>
    <row r="43132" spans="1:3" s="566" customFormat="1"/>
    <row r="43133" spans="1:3" s="566" customFormat="1"/>
    <row r="43134" spans="1:3" s="566" customFormat="1"/>
    <row r="43135" spans="1:3" s="566" customFormat="1"/>
    <row r="43136" spans="1:3" s="566" customFormat="1"/>
    <row r="43137" spans="1:3" s="566" customFormat="1"/>
    <row r="43138" spans="1:3" s="566" customFormat="1"/>
    <row r="43139" spans="1:3" s="566" customFormat="1"/>
    <row r="43140" spans="1:3" s="566" customFormat="1"/>
    <row r="43141" spans="1:3" s="566" customFormat="1"/>
    <row r="43142" spans="1:3" s="566" customFormat="1"/>
    <row r="43143" spans="1:3" s="566" customFormat="1"/>
    <row r="43144" spans="1:3" s="566" customFormat="1"/>
    <row r="43145" spans="1:3" s="566" customFormat="1"/>
    <row r="43146" spans="1:3" s="566" customFormat="1"/>
    <row r="43147" spans="1:3" s="566" customFormat="1"/>
    <row r="43148" spans="1:3" s="566" customFormat="1"/>
    <row r="43149" spans="1:3" s="566" customFormat="1"/>
    <row r="43150" spans="1:3" s="566" customFormat="1"/>
    <row r="43151" spans="1:3" s="566" customFormat="1"/>
    <row r="43152" spans="1:3" s="566" customFormat="1"/>
    <row r="43153" spans="1:3" s="566" customFormat="1"/>
    <row r="43154" spans="1:3" s="566" customFormat="1"/>
    <row r="43155" spans="1:3" s="566" customFormat="1"/>
    <row r="43156" spans="1:3" s="566" customFormat="1"/>
    <row r="43157" spans="1:3" s="566" customFormat="1"/>
    <row r="43158" spans="1:3" s="566" customFormat="1"/>
    <row r="43159" spans="1:3" s="566" customFormat="1"/>
    <row r="43160" spans="1:3" s="566" customFormat="1"/>
    <row r="43161" spans="1:3" s="566" customFormat="1"/>
    <row r="43162" spans="1:3" s="566" customFormat="1"/>
    <row r="43163" spans="1:3" s="566" customFormat="1"/>
    <row r="43164" spans="1:3" s="566" customFormat="1"/>
    <row r="43165" spans="1:3" s="566" customFormat="1"/>
    <row r="43166" spans="1:3" s="566" customFormat="1"/>
    <row r="43167" spans="1:3" s="566" customFormat="1"/>
    <row r="43168" spans="1:3" s="566" customFormat="1"/>
    <row r="43169" spans="1:3" s="566" customFormat="1"/>
    <row r="43170" spans="1:3" s="566" customFormat="1"/>
    <row r="43171" spans="1:3" s="566" customFormat="1"/>
    <row r="43172" spans="1:3" s="566" customFormat="1"/>
    <row r="43173" spans="1:3" s="566" customFormat="1"/>
    <row r="43174" spans="1:3" s="566" customFormat="1"/>
    <row r="43175" spans="1:3" s="566" customFormat="1"/>
    <row r="43176" spans="1:3" s="566" customFormat="1"/>
    <row r="43177" spans="1:3" s="566" customFormat="1"/>
    <row r="43178" spans="1:3" s="566" customFormat="1"/>
    <row r="43179" spans="1:3" s="566" customFormat="1"/>
    <row r="43180" spans="1:3" s="566" customFormat="1"/>
    <row r="43181" spans="1:3" s="566" customFormat="1"/>
    <row r="43182" spans="1:3" s="566" customFormat="1"/>
    <row r="43183" spans="1:3" s="566" customFormat="1"/>
    <row r="43184" spans="1:3" s="566" customFormat="1"/>
    <row r="43185" spans="1:3" s="566" customFormat="1"/>
    <row r="43186" spans="1:3" s="566" customFormat="1"/>
    <row r="43187" spans="1:3" s="566" customFormat="1"/>
    <row r="43188" spans="1:3" s="566" customFormat="1"/>
    <row r="43189" spans="1:3" s="566" customFormat="1"/>
    <row r="43190" spans="1:3" s="566" customFormat="1"/>
    <row r="43191" spans="1:3" s="566" customFormat="1"/>
    <row r="43192" spans="1:3" s="566" customFormat="1"/>
    <row r="43193" spans="1:3" s="566" customFormat="1"/>
    <row r="43194" spans="1:3" s="566" customFormat="1"/>
    <row r="43195" spans="1:3" s="566" customFormat="1"/>
    <row r="43196" spans="1:3" s="566" customFormat="1"/>
    <row r="43197" spans="1:3" s="566" customFormat="1"/>
    <row r="43198" spans="1:3" s="566" customFormat="1"/>
    <row r="43199" spans="1:3" s="566" customFormat="1"/>
    <row r="43200" spans="1:3" s="566" customFormat="1"/>
    <row r="43201" spans="1:3" s="566" customFormat="1"/>
    <row r="43202" spans="1:3" s="566" customFormat="1"/>
    <row r="43203" spans="1:3" s="566" customFormat="1"/>
    <row r="43204" spans="1:3" s="566" customFormat="1"/>
    <row r="43205" spans="1:3" s="566" customFormat="1"/>
    <row r="43206" spans="1:3" s="566" customFormat="1"/>
    <row r="43207" spans="1:3" s="566" customFormat="1"/>
    <row r="43208" spans="1:3" s="566" customFormat="1"/>
    <row r="43209" spans="1:3" s="566" customFormat="1"/>
    <row r="43210" spans="1:3" s="566" customFormat="1"/>
    <row r="43211" spans="1:3" s="566" customFormat="1"/>
    <row r="43212" spans="1:3" s="566" customFormat="1"/>
    <row r="43213" spans="1:3" s="566" customFormat="1"/>
    <row r="43214" spans="1:3" s="566" customFormat="1"/>
    <row r="43215" spans="1:3" s="566" customFormat="1"/>
    <row r="43216" spans="1:3" s="566" customFormat="1"/>
    <row r="43217" spans="1:3" s="566" customFormat="1"/>
    <row r="43218" spans="1:3" s="566" customFormat="1"/>
    <row r="43219" spans="1:3" s="566" customFormat="1"/>
    <row r="43220" spans="1:3" s="566" customFormat="1"/>
    <row r="43221" spans="1:3" s="566" customFormat="1"/>
    <row r="43222" spans="1:3" s="566" customFormat="1"/>
    <row r="43223" spans="1:3" s="566" customFormat="1"/>
    <row r="43224" spans="1:3" s="566" customFormat="1"/>
    <row r="43225" spans="1:3" s="566" customFormat="1"/>
    <row r="43226" spans="1:3" s="566" customFormat="1"/>
    <row r="43227" spans="1:3" s="566" customFormat="1"/>
    <row r="43228" spans="1:3" s="566" customFormat="1"/>
    <row r="43229" spans="1:3" s="566" customFormat="1"/>
    <row r="43230" spans="1:3" s="566" customFormat="1"/>
    <row r="43231" spans="1:3" s="566" customFormat="1"/>
    <row r="43232" spans="1:3" s="566" customFormat="1"/>
    <row r="43233" spans="1:3" s="566" customFormat="1"/>
    <row r="43234" spans="1:3" s="566" customFormat="1"/>
    <row r="43235" spans="1:3" s="566" customFormat="1"/>
    <row r="43236" spans="1:3" s="566" customFormat="1"/>
    <row r="43237" spans="1:3" s="566" customFormat="1"/>
    <row r="43238" spans="1:3" s="566" customFormat="1"/>
    <row r="43239" spans="1:3" s="566" customFormat="1"/>
    <row r="43240" spans="1:3" s="566" customFormat="1"/>
    <row r="43241" spans="1:3" s="566" customFormat="1"/>
    <row r="43242" spans="1:3" s="566" customFormat="1"/>
    <row r="43243" spans="1:3" s="566" customFormat="1"/>
    <row r="43244" spans="1:3" s="566" customFormat="1"/>
    <row r="43245" spans="1:3" s="566" customFormat="1"/>
    <row r="43246" spans="1:3" s="566" customFormat="1"/>
    <row r="43247" spans="1:3" s="566" customFormat="1"/>
    <row r="43248" spans="1:3" s="566" customFormat="1"/>
    <row r="43249" spans="1:3" s="566" customFormat="1"/>
    <row r="43250" spans="1:3" s="566" customFormat="1"/>
    <row r="43251" spans="1:3" s="566" customFormat="1"/>
    <row r="43252" spans="1:3" s="566" customFormat="1"/>
    <row r="43253" spans="1:3" s="566" customFormat="1"/>
    <row r="43254" spans="1:3" s="566" customFormat="1"/>
    <row r="43255" spans="1:3" s="566" customFormat="1"/>
    <row r="43256" spans="1:3" s="566" customFormat="1"/>
    <row r="43257" spans="1:3" s="566" customFormat="1"/>
    <row r="43258" spans="1:3" s="566" customFormat="1"/>
    <row r="43259" spans="1:3" s="566" customFormat="1"/>
    <row r="43260" spans="1:3" s="566" customFormat="1"/>
    <row r="43261" spans="1:3" s="566" customFormat="1"/>
    <row r="43262" spans="1:3" s="566" customFormat="1"/>
    <row r="43263" spans="1:3" s="566" customFormat="1"/>
    <row r="43264" spans="1:3" s="566" customFormat="1"/>
    <row r="43265" spans="1:3" s="566" customFormat="1"/>
    <row r="43266" spans="1:3" s="566" customFormat="1"/>
    <row r="43267" spans="1:3" s="566" customFormat="1"/>
    <row r="43268" spans="1:3" s="566" customFormat="1"/>
    <row r="43269" spans="1:3" s="566" customFormat="1"/>
    <row r="43270" spans="1:3" s="566" customFormat="1"/>
    <row r="43271" spans="1:3" s="566" customFormat="1"/>
    <row r="43272" spans="1:3" s="566" customFormat="1"/>
    <row r="43273" spans="1:3" s="566" customFormat="1"/>
    <row r="43274" spans="1:3" s="566" customFormat="1"/>
    <row r="43275" spans="1:3" s="566" customFormat="1"/>
    <row r="43276" spans="1:3" s="566" customFormat="1"/>
    <row r="43277" spans="1:3" s="566" customFormat="1"/>
    <row r="43278" spans="1:3" s="566" customFormat="1"/>
    <row r="43279" spans="1:3" s="566" customFormat="1"/>
    <row r="43280" spans="1:3" s="566" customFormat="1"/>
    <row r="43281" spans="1:3" s="566" customFormat="1"/>
    <row r="43282" spans="1:3" s="566" customFormat="1"/>
    <row r="43283" spans="1:3" s="566" customFormat="1"/>
    <row r="43284" spans="1:3" s="566" customFormat="1"/>
    <row r="43285" spans="1:3" s="566" customFormat="1"/>
    <row r="43286" spans="1:3" s="566" customFormat="1"/>
    <row r="43287" spans="1:3" s="566" customFormat="1"/>
    <row r="43288" spans="1:3" s="566" customFormat="1"/>
    <row r="43289" spans="1:3" s="566" customFormat="1"/>
    <row r="43290" spans="1:3" s="566" customFormat="1"/>
    <row r="43291" spans="1:3" s="566" customFormat="1"/>
    <row r="43292" spans="1:3" s="566" customFormat="1"/>
    <row r="43293" spans="1:3" s="566" customFormat="1"/>
    <row r="43294" spans="1:3" s="566" customFormat="1"/>
    <row r="43295" spans="1:3" s="566" customFormat="1"/>
    <row r="43296" spans="1:3" s="566" customFormat="1"/>
    <row r="43297" spans="1:3" s="566" customFormat="1"/>
    <row r="43298" spans="1:3" s="566" customFormat="1"/>
    <row r="43299" spans="1:3" s="566" customFormat="1"/>
    <row r="43300" spans="1:3" s="566" customFormat="1"/>
    <row r="43301" spans="1:3" s="566" customFormat="1"/>
    <row r="43302" spans="1:3" s="566" customFormat="1"/>
    <row r="43303" spans="1:3" s="566" customFormat="1"/>
    <row r="43304" spans="1:3" s="566" customFormat="1"/>
    <row r="43305" spans="1:3" s="566" customFormat="1"/>
    <row r="43306" spans="1:3" s="566" customFormat="1"/>
    <row r="43307" spans="1:3" s="566" customFormat="1"/>
    <row r="43308" spans="1:3" s="566" customFormat="1"/>
    <row r="43309" spans="1:3" s="566" customFormat="1"/>
    <row r="43310" spans="1:3" s="566" customFormat="1"/>
    <row r="43311" spans="1:3" s="566" customFormat="1"/>
    <row r="43312" spans="1:3" s="566" customFormat="1"/>
    <row r="43313" spans="1:3" s="566" customFormat="1"/>
    <row r="43314" spans="1:3" s="566" customFormat="1"/>
    <row r="43315" spans="1:3" s="566" customFormat="1"/>
    <row r="43316" spans="1:3" s="566" customFormat="1"/>
    <row r="43317" spans="1:3" s="566" customFormat="1"/>
    <row r="43318" spans="1:3" s="566" customFormat="1"/>
    <row r="43319" spans="1:3" s="566" customFormat="1"/>
    <row r="43320" spans="1:3" s="566" customFormat="1"/>
    <row r="43321" spans="1:3" s="566" customFormat="1"/>
    <row r="43322" spans="1:3" s="566" customFormat="1"/>
    <row r="43323" spans="1:3" s="566" customFormat="1"/>
    <row r="43324" spans="1:3" s="566" customFormat="1"/>
    <row r="43325" spans="1:3" s="566" customFormat="1"/>
    <row r="43326" spans="1:3" s="566" customFormat="1"/>
    <row r="43327" spans="1:3" s="566" customFormat="1"/>
    <row r="43328" spans="1:3" s="566" customFormat="1"/>
    <row r="43329" spans="1:3" s="566" customFormat="1"/>
    <row r="43330" spans="1:3" s="566" customFormat="1"/>
    <row r="43331" spans="1:3" s="566" customFormat="1"/>
    <row r="43332" spans="1:3" s="566" customFormat="1"/>
    <row r="43333" spans="1:3" s="566" customFormat="1"/>
    <row r="43334" spans="1:3" s="566" customFormat="1"/>
    <row r="43335" spans="1:3" s="566" customFormat="1"/>
    <row r="43336" spans="1:3" s="566" customFormat="1"/>
    <row r="43337" spans="1:3" s="566" customFormat="1"/>
    <row r="43338" spans="1:3" s="566" customFormat="1"/>
    <row r="43339" spans="1:3" s="566" customFormat="1"/>
    <row r="43340" spans="1:3" s="566" customFormat="1"/>
    <row r="43341" spans="1:3" s="566" customFormat="1"/>
    <row r="43342" spans="1:3" s="566" customFormat="1"/>
    <row r="43343" spans="1:3" s="566" customFormat="1"/>
    <row r="43344" spans="1:3" s="566" customFormat="1"/>
    <row r="43345" spans="1:3" s="566" customFormat="1"/>
    <row r="43346" spans="1:3" s="566" customFormat="1"/>
    <row r="43347" spans="1:3" s="566" customFormat="1"/>
    <row r="43348" spans="1:3" s="566" customFormat="1"/>
    <row r="43349" spans="1:3" s="566" customFormat="1"/>
    <row r="43350" spans="1:3" s="566" customFormat="1"/>
    <row r="43351" spans="1:3" s="566" customFormat="1"/>
    <row r="43352" spans="1:3" s="566" customFormat="1"/>
    <row r="43353" spans="1:3" s="566" customFormat="1"/>
    <row r="43354" spans="1:3" s="566" customFormat="1"/>
    <row r="43355" spans="1:3" s="566" customFormat="1"/>
    <row r="43356" spans="1:3" s="566" customFormat="1"/>
    <row r="43357" spans="1:3" s="566" customFormat="1"/>
    <row r="43358" spans="1:3" s="566" customFormat="1"/>
    <row r="43359" spans="1:3" s="566" customFormat="1"/>
    <row r="43360" spans="1:3" s="566" customFormat="1"/>
    <row r="43361" spans="1:3" s="566" customFormat="1"/>
    <row r="43362" spans="1:3" s="566" customFormat="1"/>
    <row r="43363" spans="1:3" s="566" customFormat="1"/>
    <row r="43364" spans="1:3" s="566" customFormat="1"/>
    <row r="43365" spans="1:3" s="566" customFormat="1"/>
    <row r="43366" spans="1:3" s="566" customFormat="1"/>
    <row r="43367" spans="1:3" s="566" customFormat="1"/>
    <row r="43368" spans="1:3" s="566" customFormat="1"/>
    <row r="43369" spans="1:3" s="566" customFormat="1"/>
    <row r="43370" spans="1:3" s="566" customFormat="1"/>
    <row r="43371" spans="1:3" s="566" customFormat="1"/>
    <row r="43372" spans="1:3" s="566" customFormat="1"/>
    <row r="43373" spans="1:3" s="566" customFormat="1"/>
    <row r="43374" spans="1:3" s="566" customFormat="1"/>
    <row r="43375" spans="1:3" s="566" customFormat="1"/>
    <row r="43376" spans="1:3" s="566" customFormat="1"/>
    <row r="43377" spans="1:3" s="566" customFormat="1"/>
    <row r="43378" spans="1:3" s="566" customFormat="1"/>
    <row r="43379" spans="1:3" s="566" customFormat="1"/>
    <row r="43380" spans="1:3" s="566" customFormat="1"/>
    <row r="43381" spans="1:3" s="566" customFormat="1"/>
    <row r="43382" spans="1:3" s="566" customFormat="1"/>
    <row r="43383" spans="1:3" s="566" customFormat="1"/>
    <row r="43384" spans="1:3" s="566" customFormat="1"/>
    <row r="43385" spans="1:3" s="566" customFormat="1"/>
    <row r="43386" spans="1:3" s="566" customFormat="1"/>
    <row r="43387" spans="1:3" s="566" customFormat="1"/>
    <row r="43388" spans="1:3" s="566" customFormat="1"/>
    <row r="43389" spans="1:3" s="566" customFormat="1"/>
    <row r="43390" spans="1:3" s="566" customFormat="1"/>
    <row r="43391" spans="1:3" s="566" customFormat="1"/>
    <row r="43392" spans="1:3" s="566" customFormat="1"/>
    <row r="43393" spans="1:3" s="566" customFormat="1"/>
    <row r="43394" spans="1:3" s="566" customFormat="1"/>
    <row r="43395" spans="1:3" s="566" customFormat="1"/>
    <row r="43396" spans="1:3" s="566" customFormat="1"/>
    <row r="43397" spans="1:3" s="566" customFormat="1"/>
    <row r="43398" spans="1:3" s="566" customFormat="1"/>
    <row r="43399" spans="1:3" s="566" customFormat="1"/>
    <row r="43400" spans="1:3" s="566" customFormat="1"/>
    <row r="43401" spans="1:3" s="566" customFormat="1"/>
    <row r="43402" spans="1:3" s="566" customFormat="1"/>
    <row r="43403" spans="1:3" s="566" customFormat="1"/>
    <row r="43404" spans="1:3" s="566" customFormat="1"/>
    <row r="43405" spans="1:3" s="566" customFormat="1"/>
    <row r="43406" spans="1:3" s="566" customFormat="1"/>
    <row r="43407" spans="1:3" s="566" customFormat="1"/>
    <row r="43408" spans="1:3" s="566" customFormat="1"/>
    <row r="43409" spans="1:3" s="566" customFormat="1"/>
    <row r="43410" spans="1:3" s="566" customFormat="1"/>
    <row r="43411" spans="1:3" s="566" customFormat="1"/>
    <row r="43412" spans="1:3" s="566" customFormat="1"/>
    <row r="43413" spans="1:3" s="566" customFormat="1"/>
    <row r="43414" spans="1:3" s="566" customFormat="1"/>
    <row r="43415" spans="1:3" s="566" customFormat="1"/>
    <row r="43416" spans="1:3" s="566" customFormat="1"/>
    <row r="43417" spans="1:3" s="566" customFormat="1"/>
    <row r="43418" spans="1:3" s="566" customFormat="1"/>
    <row r="43419" spans="1:3" s="566" customFormat="1"/>
    <row r="43420" spans="1:3" s="566" customFormat="1"/>
    <row r="43421" spans="1:3" s="566" customFormat="1"/>
    <row r="43422" spans="1:3" s="566" customFormat="1"/>
    <row r="43423" spans="1:3" s="566" customFormat="1"/>
    <row r="43424" spans="1:3" s="566" customFormat="1"/>
    <row r="43425" spans="1:3" s="566" customFormat="1"/>
    <row r="43426" spans="1:3" s="566" customFormat="1"/>
    <row r="43427" spans="1:3" s="566" customFormat="1"/>
    <row r="43428" spans="1:3" s="566" customFormat="1"/>
    <row r="43429" spans="1:3" s="566" customFormat="1"/>
    <row r="43430" spans="1:3" s="566" customFormat="1"/>
    <row r="43431" spans="1:3" s="566" customFormat="1"/>
    <row r="43432" spans="1:3" s="566" customFormat="1"/>
    <row r="43433" spans="1:3" s="566" customFormat="1"/>
    <row r="43434" spans="1:3" s="566" customFormat="1"/>
    <row r="43435" spans="1:3" s="566" customFormat="1"/>
    <row r="43436" spans="1:3" s="566" customFormat="1"/>
    <row r="43437" spans="1:3" s="566" customFormat="1"/>
    <row r="43438" spans="1:3" s="566" customFormat="1"/>
    <row r="43439" spans="1:3" s="566" customFormat="1"/>
    <row r="43440" spans="1:3" s="566" customFormat="1"/>
    <row r="43441" spans="1:3" s="566" customFormat="1"/>
    <row r="43442" spans="1:3" s="566" customFormat="1"/>
    <row r="43443" spans="1:3" s="566" customFormat="1"/>
    <row r="43444" spans="1:3" s="566" customFormat="1"/>
    <row r="43445" spans="1:3" s="566" customFormat="1"/>
    <row r="43446" spans="1:3" s="566" customFormat="1"/>
    <row r="43447" spans="1:3" s="566" customFormat="1"/>
    <row r="43448" spans="1:3" s="566" customFormat="1"/>
    <row r="43449" spans="1:3" s="566" customFormat="1"/>
    <row r="43450" spans="1:3" s="566" customFormat="1"/>
    <row r="43451" spans="1:3" s="566" customFormat="1"/>
    <row r="43452" spans="1:3" s="566" customFormat="1"/>
    <row r="43453" spans="1:3" s="566" customFormat="1"/>
    <row r="43454" spans="1:3" s="566" customFormat="1"/>
    <row r="43455" spans="1:3" s="566" customFormat="1"/>
    <row r="43456" spans="1:3" s="566" customFormat="1"/>
    <row r="43457" spans="1:3" s="566" customFormat="1"/>
    <row r="43458" spans="1:3" s="566" customFormat="1"/>
    <row r="43459" spans="1:3" s="566" customFormat="1"/>
    <row r="43460" spans="1:3" s="566" customFormat="1"/>
    <row r="43461" spans="1:3" s="566" customFormat="1"/>
    <row r="43462" spans="1:3" s="566" customFormat="1"/>
    <row r="43463" spans="1:3" s="566" customFormat="1"/>
    <row r="43464" spans="1:3" s="566" customFormat="1"/>
    <row r="43465" spans="1:3" s="566" customFormat="1"/>
    <row r="43466" spans="1:3" s="566" customFormat="1"/>
    <row r="43467" spans="1:3" s="566" customFormat="1"/>
    <row r="43468" spans="1:3" s="566" customFormat="1"/>
    <row r="43469" spans="1:3" s="566" customFormat="1"/>
    <row r="43470" spans="1:3" s="566" customFormat="1"/>
    <row r="43471" spans="1:3" s="566" customFormat="1"/>
    <row r="43472" spans="1:3" s="566" customFormat="1"/>
    <row r="43473" spans="1:3" s="566" customFormat="1"/>
    <row r="43474" spans="1:3" s="566" customFormat="1"/>
    <row r="43475" spans="1:3" s="566" customFormat="1"/>
    <row r="43476" spans="1:3" s="566" customFormat="1"/>
    <row r="43477" spans="1:3" s="566" customFormat="1"/>
    <row r="43478" spans="1:3" s="566" customFormat="1"/>
    <row r="43479" spans="1:3" s="566" customFormat="1"/>
    <row r="43480" spans="1:3" s="566" customFormat="1"/>
    <row r="43481" spans="1:3" s="566" customFormat="1"/>
    <row r="43482" spans="1:3" s="566" customFormat="1"/>
    <row r="43483" spans="1:3" s="566" customFormat="1"/>
    <row r="43484" spans="1:3" s="566" customFormat="1"/>
    <row r="43485" spans="1:3" s="566" customFormat="1"/>
    <row r="43486" spans="1:3" s="566" customFormat="1"/>
    <row r="43487" spans="1:3" s="566" customFormat="1"/>
    <row r="43488" spans="1:3" s="566" customFormat="1"/>
    <row r="43489" spans="1:3" s="566" customFormat="1"/>
    <row r="43490" spans="1:3" s="566" customFormat="1"/>
    <row r="43491" spans="1:3" s="566" customFormat="1"/>
    <row r="43492" spans="1:3" s="566" customFormat="1"/>
    <row r="43493" spans="1:3" s="566" customFormat="1"/>
    <row r="43494" spans="1:3" s="566" customFormat="1"/>
    <row r="43495" spans="1:3" s="566" customFormat="1"/>
    <row r="43496" spans="1:3" s="566" customFormat="1"/>
    <row r="43497" spans="1:3" s="566" customFormat="1"/>
    <row r="43498" spans="1:3" s="566" customFormat="1"/>
    <row r="43499" spans="1:3" s="566" customFormat="1"/>
    <row r="43500" spans="1:3" s="566" customFormat="1"/>
    <row r="43501" spans="1:3" s="566" customFormat="1"/>
    <row r="43502" spans="1:3" s="566" customFormat="1"/>
    <row r="43503" spans="1:3" s="566" customFormat="1"/>
    <row r="43504" spans="1:3" s="566" customFormat="1"/>
    <row r="43505" spans="1:3" s="566" customFormat="1"/>
    <row r="43506" spans="1:3" s="566" customFormat="1"/>
    <row r="43507" spans="1:3" s="566" customFormat="1"/>
    <row r="43508" spans="1:3" s="566" customFormat="1"/>
    <row r="43509" spans="1:3" s="566" customFormat="1"/>
    <row r="43510" spans="1:3" s="566" customFormat="1"/>
    <row r="43511" spans="1:3" s="566" customFormat="1"/>
    <row r="43512" spans="1:3" s="566" customFormat="1"/>
    <row r="43513" spans="1:3" s="566" customFormat="1"/>
    <row r="43514" spans="1:3" s="566" customFormat="1"/>
    <row r="43515" spans="1:3" s="566" customFormat="1"/>
    <row r="43516" spans="1:3" s="566" customFormat="1"/>
    <row r="43517" spans="1:3" s="566" customFormat="1"/>
    <row r="43518" spans="1:3" s="566" customFormat="1"/>
    <row r="43519" spans="1:3" s="566" customFormat="1"/>
    <row r="43520" spans="1:3" s="566" customFormat="1"/>
    <row r="43521" spans="1:3" s="566" customFormat="1"/>
    <row r="43522" spans="1:3" s="566" customFormat="1"/>
    <row r="43523" spans="1:3" s="566" customFormat="1"/>
    <row r="43524" spans="1:3" s="566" customFormat="1"/>
    <row r="43525" spans="1:3" s="566" customFormat="1"/>
    <row r="43526" spans="1:3" s="566" customFormat="1"/>
    <row r="43527" spans="1:3" s="566" customFormat="1"/>
    <row r="43528" spans="1:3" s="566" customFormat="1"/>
    <row r="43529" spans="1:3" s="566" customFormat="1"/>
    <row r="43530" spans="1:3" s="566" customFormat="1"/>
    <row r="43531" spans="1:3" s="566" customFormat="1"/>
    <row r="43532" spans="1:3" s="566" customFormat="1"/>
    <row r="43533" spans="1:3" s="566" customFormat="1"/>
    <row r="43534" spans="1:3" s="566" customFormat="1"/>
    <row r="43535" spans="1:3" s="566" customFormat="1"/>
    <row r="43536" spans="1:3" s="566" customFormat="1"/>
    <row r="43537" spans="1:3" s="566" customFormat="1"/>
    <row r="43538" spans="1:3" s="566" customFormat="1"/>
    <row r="43539" spans="1:3" s="566" customFormat="1"/>
    <row r="43540" spans="1:3" s="566" customFormat="1"/>
    <row r="43541" spans="1:3" s="566" customFormat="1"/>
    <row r="43542" spans="1:3" s="566" customFormat="1"/>
    <row r="43543" spans="1:3" s="566" customFormat="1"/>
    <row r="43544" spans="1:3" s="566" customFormat="1"/>
    <row r="43545" spans="1:3" s="566" customFormat="1"/>
    <row r="43546" spans="1:3" s="566" customFormat="1"/>
    <row r="43547" spans="1:3" s="566" customFormat="1"/>
    <row r="43548" spans="1:3" s="566" customFormat="1"/>
    <row r="43549" spans="1:3" s="566" customFormat="1"/>
    <row r="43550" spans="1:3" s="566" customFormat="1"/>
    <row r="43551" spans="1:3" s="566" customFormat="1"/>
    <row r="43552" spans="1:3" s="566" customFormat="1"/>
    <row r="43553" spans="1:3" s="566" customFormat="1"/>
    <row r="43554" spans="1:3" s="566" customFormat="1"/>
    <row r="43555" spans="1:3" s="566" customFormat="1"/>
    <row r="43556" spans="1:3" s="566" customFormat="1"/>
    <row r="43557" spans="1:3" s="566" customFormat="1"/>
    <row r="43558" spans="1:3" s="566" customFormat="1"/>
    <row r="43559" spans="1:3" s="566" customFormat="1"/>
    <row r="43560" spans="1:3" s="566" customFormat="1"/>
    <row r="43561" spans="1:3" s="566" customFormat="1"/>
    <row r="43562" spans="1:3" s="566" customFormat="1"/>
    <row r="43563" spans="1:3" s="566" customFormat="1"/>
    <row r="43564" spans="1:3" s="566" customFormat="1"/>
    <row r="43565" spans="1:3" s="566" customFormat="1"/>
    <row r="43566" spans="1:3" s="566" customFormat="1"/>
    <row r="43567" spans="1:3" s="566" customFormat="1"/>
    <row r="43568" spans="1:3" s="566" customFormat="1"/>
    <row r="43569" spans="1:3" s="566" customFormat="1"/>
    <row r="43570" spans="1:3" s="566" customFormat="1"/>
    <row r="43571" spans="1:3" s="566" customFormat="1"/>
    <row r="43572" spans="1:3" s="566" customFormat="1"/>
    <row r="43573" spans="1:3" s="566" customFormat="1"/>
    <row r="43574" spans="1:3" s="566" customFormat="1"/>
    <row r="43575" spans="1:3" s="566" customFormat="1"/>
    <row r="43576" spans="1:3" s="566" customFormat="1"/>
    <row r="43577" spans="1:3" s="566" customFormat="1"/>
    <row r="43578" spans="1:3" s="566" customFormat="1"/>
    <row r="43579" spans="1:3" s="566" customFormat="1"/>
    <row r="43580" spans="1:3" s="566" customFormat="1"/>
    <row r="43581" spans="1:3" s="566" customFormat="1"/>
    <row r="43582" spans="1:3" s="566" customFormat="1"/>
    <row r="43583" spans="1:3" s="566" customFormat="1"/>
    <row r="43584" spans="1:3" s="566" customFormat="1"/>
    <row r="43585" spans="1:3" s="566" customFormat="1"/>
    <row r="43586" spans="1:3" s="566" customFormat="1"/>
    <row r="43587" spans="1:3" s="566" customFormat="1"/>
    <row r="43588" spans="1:3" s="566" customFormat="1"/>
    <row r="43589" spans="1:3" s="566" customFormat="1"/>
    <row r="43590" spans="1:3" s="566" customFormat="1"/>
    <row r="43591" spans="1:3" s="566" customFormat="1"/>
    <row r="43592" spans="1:3" s="566" customFormat="1"/>
    <row r="43593" spans="1:3" s="566" customFormat="1"/>
    <row r="43594" spans="1:3" s="566" customFormat="1"/>
    <row r="43595" spans="1:3" s="566" customFormat="1"/>
    <row r="43596" spans="1:3" s="566" customFormat="1"/>
    <row r="43597" spans="1:3" s="566" customFormat="1"/>
    <row r="43598" spans="1:3" s="566" customFormat="1"/>
    <row r="43599" spans="1:3" s="566" customFormat="1"/>
    <row r="43600" spans="1:3" s="566" customFormat="1"/>
    <row r="43601" spans="1:3" s="566" customFormat="1"/>
    <row r="43602" spans="1:3" s="566" customFormat="1"/>
    <row r="43603" spans="1:3" s="566" customFormat="1"/>
    <row r="43604" spans="1:3" s="566" customFormat="1"/>
    <row r="43605" spans="1:3" s="566" customFormat="1"/>
    <row r="43606" spans="1:3" s="566" customFormat="1"/>
    <row r="43607" spans="1:3" s="566" customFormat="1"/>
    <row r="43608" spans="1:3" s="566" customFormat="1"/>
    <row r="43609" spans="1:3" s="566" customFormat="1"/>
    <row r="43610" spans="1:3" s="566" customFormat="1"/>
    <row r="43611" spans="1:3" s="566" customFormat="1"/>
    <row r="43612" spans="1:3" s="566" customFormat="1"/>
    <row r="43613" spans="1:3" s="566" customFormat="1"/>
    <row r="43614" spans="1:3" s="566" customFormat="1"/>
    <row r="43615" spans="1:3" s="566" customFormat="1"/>
    <row r="43616" spans="1:3" s="566" customFormat="1"/>
    <row r="43617" spans="1:3" s="566" customFormat="1"/>
    <row r="43618" spans="1:3" s="566" customFormat="1"/>
    <row r="43619" spans="1:3" s="566" customFormat="1"/>
    <row r="43620" spans="1:3" s="566" customFormat="1"/>
    <row r="43621" spans="1:3" s="566" customFormat="1"/>
    <row r="43622" spans="1:3" s="566" customFormat="1"/>
    <row r="43623" spans="1:3" s="566" customFormat="1"/>
    <row r="43624" spans="1:3" s="566" customFormat="1"/>
    <row r="43625" spans="1:3" s="566" customFormat="1"/>
    <row r="43626" spans="1:3" s="566" customFormat="1"/>
    <row r="43627" spans="1:3" s="566" customFormat="1"/>
    <row r="43628" spans="1:3" s="566" customFormat="1"/>
    <row r="43629" spans="1:3" s="566" customFormat="1"/>
    <row r="43630" spans="1:3" s="566" customFormat="1"/>
    <row r="43631" spans="1:3" s="566" customFormat="1"/>
    <row r="43632" spans="1:3" s="566" customFormat="1"/>
    <row r="43633" spans="1:3" s="566" customFormat="1"/>
    <row r="43634" spans="1:3" s="566" customFormat="1"/>
    <row r="43635" spans="1:3" s="566" customFormat="1"/>
    <row r="43636" spans="1:3" s="566" customFormat="1"/>
    <row r="43637" spans="1:3" s="566" customFormat="1"/>
    <row r="43638" spans="1:3" s="566" customFormat="1"/>
    <row r="43639" spans="1:3" s="566" customFormat="1"/>
    <row r="43640" spans="1:3" s="566" customFormat="1"/>
    <row r="43641" spans="1:3" s="566" customFormat="1"/>
    <row r="43642" spans="1:3" s="566" customFormat="1"/>
    <row r="43643" spans="1:3" s="566" customFormat="1"/>
    <row r="43644" spans="1:3" s="566" customFormat="1"/>
    <row r="43645" spans="1:3" s="566" customFormat="1"/>
    <row r="43646" spans="1:3" s="566" customFormat="1"/>
    <row r="43647" spans="1:3" s="566" customFormat="1"/>
    <row r="43648" spans="1:3" s="566" customFormat="1"/>
    <row r="43649" spans="1:3" s="566" customFormat="1"/>
    <row r="43650" spans="1:3" s="566" customFormat="1"/>
    <row r="43651" spans="1:3" s="566" customFormat="1"/>
    <row r="43652" spans="1:3" s="566" customFormat="1"/>
    <row r="43653" spans="1:3" s="566" customFormat="1"/>
    <row r="43654" spans="1:3" s="566" customFormat="1"/>
    <row r="43655" spans="1:3" s="566" customFormat="1"/>
    <row r="43656" spans="1:3" s="566" customFormat="1"/>
    <row r="43657" spans="1:3" s="566" customFormat="1"/>
    <row r="43658" spans="1:3" s="566" customFormat="1"/>
    <row r="43659" spans="1:3" s="566" customFormat="1"/>
    <row r="43660" spans="1:3" s="566" customFormat="1"/>
    <row r="43661" spans="1:3" s="566" customFormat="1"/>
    <row r="43662" spans="1:3" s="566" customFormat="1"/>
    <row r="43663" spans="1:3" s="566" customFormat="1"/>
    <row r="43664" spans="1:3" s="566" customFormat="1"/>
    <row r="43665" spans="1:3" s="566" customFormat="1"/>
    <row r="43666" spans="1:3" s="566" customFormat="1"/>
    <row r="43667" spans="1:3" s="566" customFormat="1"/>
    <row r="43668" spans="1:3" s="566" customFormat="1"/>
    <row r="43669" spans="1:3" s="566" customFormat="1"/>
    <row r="43670" spans="1:3" s="566" customFormat="1"/>
    <row r="43671" spans="1:3" s="566" customFormat="1"/>
    <row r="43672" spans="1:3" s="566" customFormat="1"/>
    <row r="43673" spans="1:3" s="566" customFormat="1"/>
    <row r="43674" spans="1:3" s="566" customFormat="1"/>
    <row r="43675" spans="1:3" s="566" customFormat="1"/>
    <row r="43676" spans="1:3" s="566" customFormat="1"/>
    <row r="43677" spans="1:3" s="566" customFormat="1"/>
    <row r="43678" spans="1:3" s="566" customFormat="1"/>
    <row r="43679" spans="1:3" s="566" customFormat="1"/>
    <row r="43680" spans="1:3" s="566" customFormat="1"/>
    <row r="43681" spans="1:3" s="566" customFormat="1"/>
    <row r="43682" spans="1:3" s="566" customFormat="1"/>
    <row r="43683" spans="1:3" s="566" customFormat="1"/>
    <row r="43684" spans="1:3" s="566" customFormat="1"/>
    <row r="43685" spans="1:3" s="566" customFormat="1"/>
    <row r="43686" spans="1:3" s="566" customFormat="1"/>
    <row r="43687" spans="1:3" s="566" customFormat="1"/>
    <row r="43688" spans="1:3" s="566" customFormat="1"/>
    <row r="43689" spans="1:3" s="566" customFormat="1"/>
    <row r="43690" spans="1:3" s="566" customFormat="1"/>
    <row r="43691" spans="1:3" s="566" customFormat="1"/>
    <row r="43692" spans="1:3" s="566" customFormat="1"/>
    <row r="43693" spans="1:3" s="566" customFormat="1"/>
    <row r="43694" spans="1:3" s="566" customFormat="1"/>
    <row r="43695" spans="1:3" s="566" customFormat="1"/>
    <row r="43696" spans="1:3" s="566" customFormat="1"/>
    <row r="43697" spans="1:3" s="566" customFormat="1"/>
    <row r="43698" spans="1:3" s="566" customFormat="1"/>
    <row r="43699" spans="1:3" s="566" customFormat="1"/>
    <row r="43700" spans="1:3" s="566" customFormat="1"/>
    <row r="43701" spans="1:3" s="566" customFormat="1"/>
    <row r="43702" spans="1:3" s="566" customFormat="1"/>
    <row r="43703" spans="1:3" s="566" customFormat="1"/>
    <row r="43704" spans="1:3" s="566" customFormat="1"/>
    <row r="43705" spans="1:3" s="566" customFormat="1"/>
    <row r="43706" spans="1:3" s="566" customFormat="1"/>
    <row r="43707" spans="1:3" s="566" customFormat="1"/>
    <row r="43708" spans="1:3" s="566" customFormat="1"/>
    <row r="43709" spans="1:3" s="566" customFormat="1"/>
    <row r="43710" spans="1:3" s="566" customFormat="1"/>
    <row r="43711" spans="1:3" s="566" customFormat="1"/>
    <row r="43712" spans="1:3" s="566" customFormat="1"/>
    <row r="43713" spans="1:3" s="566" customFormat="1"/>
    <row r="43714" spans="1:3" s="566" customFormat="1"/>
    <row r="43715" spans="1:3" s="566" customFormat="1"/>
    <row r="43716" spans="1:3" s="566" customFormat="1"/>
    <row r="43717" spans="1:3" s="566" customFormat="1"/>
    <row r="43718" spans="1:3" s="566" customFormat="1"/>
    <row r="43719" spans="1:3" s="566" customFormat="1"/>
    <row r="43720" spans="1:3" s="566" customFormat="1"/>
    <row r="43721" spans="1:3" s="566" customFormat="1"/>
    <row r="43722" spans="1:3" s="566" customFormat="1"/>
    <row r="43723" spans="1:3" s="566" customFormat="1"/>
    <row r="43724" spans="1:3" s="566" customFormat="1"/>
    <row r="43725" spans="1:3" s="566" customFormat="1"/>
    <row r="43726" spans="1:3" s="566" customFormat="1"/>
    <row r="43727" spans="1:3" s="566" customFormat="1"/>
    <row r="43728" spans="1:3" s="566" customFormat="1"/>
    <row r="43729" spans="1:3" s="566" customFormat="1"/>
    <row r="43730" spans="1:3" s="566" customFormat="1"/>
    <row r="43731" spans="1:3" s="566" customFormat="1"/>
    <row r="43732" spans="1:3" s="566" customFormat="1"/>
    <row r="43733" spans="1:3" s="566" customFormat="1"/>
    <row r="43734" spans="1:3" s="566" customFormat="1"/>
    <row r="43735" spans="1:3" s="566" customFormat="1"/>
    <row r="43736" spans="1:3" s="566" customFormat="1"/>
    <row r="43737" spans="1:3" s="566" customFormat="1"/>
    <row r="43738" spans="1:3" s="566" customFormat="1"/>
    <row r="43739" spans="1:3" s="566" customFormat="1"/>
    <row r="43740" spans="1:3" s="566" customFormat="1"/>
    <row r="43741" spans="1:3" s="566" customFormat="1"/>
    <row r="43742" spans="1:3" s="566" customFormat="1"/>
    <row r="43743" spans="1:3" s="566" customFormat="1"/>
    <row r="43744" spans="1:3" s="566" customFormat="1"/>
    <row r="43745" spans="1:3" s="566" customFormat="1"/>
    <row r="43746" spans="1:3" s="566" customFormat="1"/>
    <row r="43747" spans="1:3" s="566" customFormat="1"/>
    <row r="43748" spans="1:3" s="566" customFormat="1"/>
    <row r="43749" spans="1:3" s="566" customFormat="1"/>
    <row r="43750" spans="1:3" s="566" customFormat="1"/>
    <row r="43751" spans="1:3" s="566" customFormat="1"/>
    <row r="43752" spans="1:3" s="566" customFormat="1"/>
    <row r="43753" spans="1:3" s="566" customFormat="1"/>
    <row r="43754" spans="1:3" s="566" customFormat="1"/>
    <row r="43755" spans="1:3" s="566" customFormat="1"/>
    <row r="43756" spans="1:3" s="566" customFormat="1"/>
    <row r="43757" spans="1:3" s="566" customFormat="1"/>
    <row r="43758" spans="1:3" s="566" customFormat="1"/>
    <row r="43759" spans="1:3" s="566" customFormat="1"/>
    <row r="43760" spans="1:3" s="566" customFormat="1"/>
    <row r="43761" spans="1:3" s="566" customFormat="1"/>
    <row r="43762" spans="1:3" s="566" customFormat="1"/>
    <row r="43763" spans="1:3" s="566" customFormat="1"/>
    <row r="43764" spans="1:3" s="566" customFormat="1"/>
    <row r="43765" spans="1:3" s="566" customFormat="1"/>
    <row r="43766" spans="1:3" s="566" customFormat="1"/>
    <row r="43767" spans="1:3" s="566" customFormat="1"/>
    <row r="43768" spans="1:3" s="566" customFormat="1"/>
    <row r="43769" spans="1:3" s="566" customFormat="1"/>
    <row r="43770" spans="1:3" s="566" customFormat="1"/>
    <row r="43771" spans="1:3" s="566" customFormat="1"/>
    <row r="43772" spans="1:3" s="566" customFormat="1"/>
    <row r="43773" spans="1:3" s="566" customFormat="1"/>
    <row r="43774" spans="1:3" s="566" customFormat="1"/>
    <row r="43775" spans="1:3" s="566" customFormat="1"/>
    <row r="43776" spans="1:3" s="566" customFormat="1"/>
    <row r="43777" spans="1:3" s="566" customFormat="1"/>
    <row r="43778" spans="1:3" s="566" customFormat="1"/>
    <row r="43779" spans="1:3" s="566" customFormat="1"/>
    <row r="43780" spans="1:3" s="566" customFormat="1"/>
    <row r="43781" spans="1:3" s="566" customFormat="1"/>
    <row r="43782" spans="1:3" s="566" customFormat="1"/>
    <row r="43783" spans="1:3" s="566" customFormat="1"/>
    <row r="43784" spans="1:3" s="566" customFormat="1"/>
    <row r="43785" spans="1:3" s="566" customFormat="1"/>
    <row r="43786" spans="1:3" s="566" customFormat="1"/>
    <row r="43787" spans="1:3" s="566" customFormat="1"/>
    <row r="43788" spans="1:3" s="566" customFormat="1"/>
    <row r="43789" spans="1:3" s="566" customFormat="1"/>
    <row r="43790" spans="1:3" s="566" customFormat="1"/>
    <row r="43791" spans="1:3" s="566" customFormat="1"/>
    <row r="43792" spans="1:3" s="566" customFormat="1"/>
    <row r="43793" spans="1:3" s="566" customFormat="1"/>
    <row r="43794" spans="1:3" s="566" customFormat="1"/>
    <row r="43795" spans="1:3" s="566" customFormat="1"/>
    <row r="43796" spans="1:3" s="566" customFormat="1"/>
    <row r="43797" spans="1:3" s="566" customFormat="1"/>
    <row r="43798" spans="1:3" s="566" customFormat="1"/>
    <row r="43799" spans="1:3" s="566" customFormat="1"/>
    <row r="43800" spans="1:3" s="566" customFormat="1"/>
    <row r="43801" spans="1:3" s="566" customFormat="1"/>
    <row r="43802" spans="1:3" s="566" customFormat="1"/>
    <row r="43803" spans="1:3" s="566" customFormat="1"/>
    <row r="43804" spans="1:3" s="566" customFormat="1"/>
    <row r="43805" spans="1:3" s="566" customFormat="1"/>
    <row r="43806" spans="1:3" s="566" customFormat="1"/>
    <row r="43807" spans="1:3" s="566" customFormat="1"/>
    <row r="43808" spans="1:3" s="566" customFormat="1"/>
    <row r="43809" spans="1:3" s="566" customFormat="1"/>
    <row r="43810" spans="1:3" s="566" customFormat="1"/>
    <row r="43811" spans="1:3" s="566" customFormat="1"/>
    <row r="43812" spans="1:3" s="566" customFormat="1"/>
    <row r="43813" spans="1:3" s="566" customFormat="1"/>
    <row r="43814" spans="1:3" s="566" customFormat="1"/>
    <row r="43815" spans="1:3" s="566" customFormat="1"/>
    <row r="43816" spans="1:3" s="566" customFormat="1"/>
    <row r="43817" spans="1:3" s="566" customFormat="1"/>
    <row r="43818" spans="1:3" s="566" customFormat="1"/>
    <row r="43819" spans="1:3" s="566" customFormat="1"/>
    <row r="43820" spans="1:3" s="566" customFormat="1"/>
    <row r="43821" spans="1:3" s="566" customFormat="1"/>
    <row r="43822" spans="1:3" s="566" customFormat="1"/>
    <row r="43823" spans="1:3" s="566" customFormat="1"/>
    <row r="43824" spans="1:3" s="566" customFormat="1"/>
    <row r="43825" spans="1:3" s="566" customFormat="1"/>
    <row r="43826" spans="1:3" s="566" customFormat="1"/>
    <row r="43827" spans="1:3" s="566" customFormat="1"/>
    <row r="43828" spans="1:3" s="566" customFormat="1"/>
    <row r="43829" spans="1:3" s="566" customFormat="1"/>
    <row r="43830" spans="1:3" s="566" customFormat="1"/>
    <row r="43831" spans="1:3" s="566" customFormat="1"/>
    <row r="43832" spans="1:3" s="566" customFormat="1"/>
    <row r="43833" spans="1:3" s="566" customFormat="1"/>
    <row r="43834" spans="1:3" s="566" customFormat="1"/>
    <row r="43835" spans="1:3" s="566" customFormat="1"/>
    <row r="43836" spans="1:3" s="566" customFormat="1"/>
    <row r="43837" spans="1:3" s="566" customFormat="1"/>
    <row r="43838" spans="1:3" s="566" customFormat="1"/>
    <row r="43839" spans="1:3" s="566" customFormat="1"/>
    <row r="43840" spans="1:3" s="566" customFormat="1"/>
    <row r="43841" spans="1:3" s="566" customFormat="1"/>
    <row r="43842" spans="1:3" s="566" customFormat="1"/>
    <row r="43843" spans="1:3" s="566" customFormat="1"/>
    <row r="43844" spans="1:3" s="566" customFormat="1"/>
    <row r="43845" spans="1:3" s="566" customFormat="1"/>
    <row r="43846" spans="1:3" s="566" customFormat="1"/>
    <row r="43847" spans="1:3" s="566" customFormat="1"/>
    <row r="43848" spans="1:3" s="566" customFormat="1"/>
    <row r="43849" spans="1:3" s="566" customFormat="1"/>
    <row r="43850" spans="1:3" s="566" customFormat="1"/>
    <row r="43851" spans="1:3" s="566" customFormat="1"/>
    <row r="43852" spans="1:3" s="566" customFormat="1"/>
    <row r="43853" spans="1:3" s="566" customFormat="1"/>
    <row r="43854" spans="1:3" s="566" customFormat="1"/>
    <row r="43855" spans="1:3" s="566" customFormat="1"/>
    <row r="43856" spans="1:3" s="566" customFormat="1"/>
    <row r="43857" spans="1:3" s="566" customFormat="1"/>
    <row r="43858" spans="1:3" s="566" customFormat="1"/>
    <row r="43859" spans="1:3" s="566" customFormat="1"/>
    <row r="43860" spans="1:3" s="566" customFormat="1"/>
    <row r="43861" spans="1:3" s="566" customFormat="1"/>
    <row r="43862" spans="1:3" s="566" customFormat="1"/>
    <row r="43863" spans="1:3" s="566" customFormat="1"/>
    <row r="43864" spans="1:3" s="566" customFormat="1"/>
    <row r="43865" spans="1:3" s="566" customFormat="1"/>
    <row r="43866" spans="1:3" s="566" customFormat="1"/>
    <row r="43867" spans="1:3" s="566" customFormat="1"/>
    <row r="43868" spans="1:3" s="566" customFormat="1"/>
    <row r="43869" spans="1:3" s="566" customFormat="1"/>
    <row r="43870" spans="1:3" s="566" customFormat="1"/>
    <row r="43871" spans="1:3" s="566" customFormat="1"/>
    <row r="43872" spans="1:3" s="566" customFormat="1"/>
    <row r="43873" spans="1:3" s="566" customFormat="1"/>
    <row r="43874" spans="1:3" s="566" customFormat="1"/>
    <row r="43875" spans="1:3" s="566" customFormat="1"/>
    <row r="43876" spans="1:3" s="566" customFormat="1"/>
    <row r="43877" spans="1:3" s="566" customFormat="1"/>
    <row r="43878" spans="1:3" s="566" customFormat="1"/>
    <row r="43879" spans="1:3" s="566" customFormat="1"/>
    <row r="43880" spans="1:3" s="566" customFormat="1"/>
    <row r="43881" spans="1:3" s="566" customFormat="1"/>
    <row r="43882" spans="1:3" s="566" customFormat="1"/>
    <row r="43883" spans="1:3" s="566" customFormat="1"/>
    <row r="43884" spans="1:3" s="566" customFormat="1"/>
    <row r="43885" spans="1:3" s="566" customFormat="1"/>
    <row r="43886" spans="1:3" s="566" customFormat="1"/>
    <row r="43887" spans="1:3" s="566" customFormat="1"/>
    <row r="43888" spans="1:3" s="566" customFormat="1"/>
    <row r="43889" spans="1:3" s="566" customFormat="1"/>
    <row r="43890" spans="1:3" s="566" customFormat="1"/>
    <row r="43891" spans="1:3" s="566" customFormat="1"/>
    <row r="43892" spans="1:3" s="566" customFormat="1"/>
    <row r="43893" spans="1:3" s="566" customFormat="1"/>
    <row r="43894" spans="1:3" s="566" customFormat="1"/>
    <row r="43895" spans="1:3" s="566" customFormat="1"/>
    <row r="43896" spans="1:3" s="566" customFormat="1"/>
    <row r="43897" spans="1:3" s="566" customFormat="1"/>
    <row r="43898" spans="1:3" s="566" customFormat="1"/>
    <row r="43899" spans="1:3" s="566" customFormat="1"/>
    <row r="43900" spans="1:3" s="566" customFormat="1"/>
    <row r="43901" spans="1:3" s="566" customFormat="1"/>
    <row r="43902" spans="1:3" s="566" customFormat="1"/>
    <row r="43903" spans="1:3" s="566" customFormat="1"/>
    <row r="43904" spans="1:3" s="566" customFormat="1"/>
    <row r="43905" spans="1:3" s="566" customFormat="1"/>
    <row r="43906" spans="1:3" s="566" customFormat="1"/>
    <row r="43907" spans="1:3" s="566" customFormat="1"/>
    <row r="43908" spans="1:3" s="566" customFormat="1"/>
    <row r="43909" spans="1:3" s="566" customFormat="1"/>
    <row r="43910" spans="1:3" s="566" customFormat="1"/>
    <row r="43911" spans="1:3" s="566" customFormat="1"/>
    <row r="43912" spans="1:3" s="566" customFormat="1"/>
    <row r="43913" spans="1:3" s="566" customFormat="1"/>
    <row r="43914" spans="1:3" s="566" customFormat="1"/>
    <row r="43915" spans="1:3" s="566" customFormat="1"/>
    <row r="43916" spans="1:3" s="566" customFormat="1"/>
    <row r="43917" spans="1:3" s="566" customFormat="1"/>
    <row r="43918" spans="1:3" s="566" customFormat="1"/>
    <row r="43919" spans="1:3" s="566" customFormat="1"/>
    <row r="43920" spans="1:3" s="566" customFormat="1"/>
    <row r="43921" spans="1:3" s="566" customFormat="1"/>
    <row r="43922" spans="1:3" s="566" customFormat="1"/>
    <row r="43923" spans="1:3" s="566" customFormat="1"/>
    <row r="43924" spans="1:3" s="566" customFormat="1"/>
    <row r="43925" spans="1:3" s="566" customFormat="1"/>
    <row r="43926" spans="1:3" s="566" customFormat="1"/>
    <row r="43927" spans="1:3" s="566" customFormat="1"/>
    <row r="43928" spans="1:3" s="566" customFormat="1"/>
    <row r="43929" spans="1:3" s="566" customFormat="1"/>
    <row r="43930" spans="1:3" s="566" customFormat="1"/>
    <row r="43931" spans="1:3" s="566" customFormat="1"/>
    <row r="43932" spans="1:3" s="566" customFormat="1"/>
    <row r="43933" spans="1:3" s="566" customFormat="1"/>
    <row r="43934" spans="1:3" s="566" customFormat="1"/>
    <row r="43935" spans="1:3" s="566" customFormat="1"/>
    <row r="43936" spans="1:3" s="566" customFormat="1"/>
    <row r="43937" spans="1:3" s="566" customFormat="1"/>
    <row r="43938" spans="1:3" s="566" customFormat="1"/>
    <row r="43939" spans="1:3" s="566" customFormat="1"/>
    <row r="43940" spans="1:3" s="566" customFormat="1"/>
    <row r="43941" spans="1:3" s="566" customFormat="1"/>
    <row r="43942" spans="1:3" s="566" customFormat="1"/>
    <row r="43943" spans="1:3" s="566" customFormat="1"/>
    <row r="43944" spans="1:3" s="566" customFormat="1"/>
    <row r="43945" spans="1:3" s="566" customFormat="1"/>
    <row r="43946" spans="1:3" s="566" customFormat="1"/>
    <row r="43947" spans="1:3" s="566" customFormat="1"/>
    <row r="43948" spans="1:3" s="566" customFormat="1"/>
    <row r="43949" spans="1:3" s="566" customFormat="1"/>
    <row r="43950" spans="1:3" s="566" customFormat="1"/>
    <row r="43951" spans="1:3" s="566" customFormat="1"/>
    <row r="43952" spans="1:3" s="566" customFormat="1"/>
    <row r="43953" spans="1:3" s="566" customFormat="1"/>
    <row r="43954" spans="1:3" s="566" customFormat="1"/>
    <row r="43955" spans="1:3" s="566" customFormat="1"/>
    <row r="43956" spans="1:3" s="566" customFormat="1"/>
    <row r="43957" spans="1:3" s="566" customFormat="1"/>
    <row r="43958" spans="1:3" s="566" customFormat="1"/>
    <row r="43959" spans="1:3" s="566" customFormat="1"/>
    <row r="43960" spans="1:3" s="566" customFormat="1"/>
    <row r="43961" spans="1:3" s="566" customFormat="1"/>
    <row r="43962" spans="1:3" s="566" customFormat="1"/>
    <row r="43963" spans="1:3" s="566" customFormat="1"/>
    <row r="43964" spans="1:3" s="566" customFormat="1"/>
    <row r="43965" spans="1:3" s="566" customFormat="1"/>
    <row r="43966" spans="1:3" s="566" customFormat="1"/>
    <row r="43967" spans="1:3" s="566" customFormat="1"/>
    <row r="43968" spans="1:3" s="566" customFormat="1"/>
    <row r="43969" spans="1:3" s="566" customFormat="1"/>
    <row r="43970" spans="1:3" s="566" customFormat="1"/>
    <row r="43971" spans="1:3" s="566" customFormat="1"/>
    <row r="43972" spans="1:3" s="566" customFormat="1"/>
    <row r="43973" spans="1:3" s="566" customFormat="1"/>
    <row r="43974" spans="1:3" s="566" customFormat="1"/>
    <row r="43975" spans="1:3" s="566" customFormat="1"/>
    <row r="43976" spans="1:3" s="566" customFormat="1"/>
    <row r="43977" spans="1:3" s="566" customFormat="1"/>
    <row r="43978" spans="1:3" s="566" customFormat="1"/>
    <row r="43979" spans="1:3" s="566" customFormat="1"/>
    <row r="43980" spans="1:3" s="566" customFormat="1"/>
    <row r="43981" spans="1:3" s="566" customFormat="1"/>
    <row r="43982" spans="1:3" s="566" customFormat="1"/>
    <row r="43983" spans="1:3" s="566" customFormat="1"/>
    <row r="43984" spans="1:3" s="566" customFormat="1"/>
    <row r="43985" spans="1:3" s="566" customFormat="1"/>
    <row r="43986" spans="1:3" s="566" customFormat="1"/>
    <row r="43987" spans="1:3" s="566" customFormat="1"/>
    <row r="43988" spans="1:3" s="566" customFormat="1"/>
    <row r="43989" spans="1:3" s="566" customFormat="1"/>
    <row r="43990" spans="1:3" s="566" customFormat="1"/>
    <row r="43991" spans="1:3" s="566" customFormat="1"/>
    <row r="43992" spans="1:3" s="566" customFormat="1"/>
    <row r="43993" spans="1:3" s="566" customFormat="1"/>
    <row r="43994" spans="1:3" s="566" customFormat="1"/>
    <row r="43995" spans="1:3" s="566" customFormat="1"/>
    <row r="43996" spans="1:3" s="566" customFormat="1"/>
    <row r="43997" spans="1:3" s="566" customFormat="1"/>
    <row r="43998" spans="1:3" s="566" customFormat="1"/>
    <row r="43999" spans="1:3" s="566" customFormat="1"/>
    <row r="44000" spans="1:3" s="566" customFormat="1"/>
    <row r="44001" spans="1:3" s="566" customFormat="1"/>
    <row r="44002" spans="1:3" s="566" customFormat="1"/>
    <row r="44003" spans="1:3" s="566" customFormat="1"/>
    <row r="44004" spans="1:3" s="566" customFormat="1"/>
    <row r="44005" spans="1:3" s="566" customFormat="1"/>
    <row r="44006" spans="1:3" s="566" customFormat="1"/>
    <row r="44007" spans="1:3" s="566" customFormat="1"/>
    <row r="44008" spans="1:3" s="566" customFormat="1"/>
    <row r="44009" spans="1:3" s="566" customFormat="1"/>
    <row r="44010" spans="1:3" s="566" customFormat="1"/>
    <row r="44011" spans="1:3" s="566" customFormat="1"/>
    <row r="44012" spans="1:3" s="566" customFormat="1"/>
    <row r="44013" spans="1:3" s="566" customFormat="1"/>
    <row r="44014" spans="1:3" s="566" customFormat="1"/>
    <row r="44015" spans="1:3" s="566" customFormat="1"/>
    <row r="44016" spans="1:3" s="566" customFormat="1"/>
    <row r="44017" spans="1:3" s="566" customFormat="1"/>
    <row r="44018" spans="1:3" s="566" customFormat="1"/>
    <row r="44019" spans="1:3" s="566" customFormat="1"/>
    <row r="44020" spans="1:3" s="566" customFormat="1"/>
    <row r="44021" spans="1:3" s="566" customFormat="1"/>
    <row r="44022" spans="1:3" s="566" customFormat="1"/>
    <row r="44023" spans="1:3" s="566" customFormat="1"/>
    <row r="44024" spans="1:3" s="566" customFormat="1"/>
    <row r="44025" spans="1:3" s="566" customFormat="1"/>
    <row r="44026" spans="1:3" s="566" customFormat="1"/>
    <row r="44027" spans="1:3" s="566" customFormat="1"/>
    <row r="44028" spans="1:3" s="566" customFormat="1"/>
    <row r="44029" spans="1:3" s="566" customFormat="1"/>
    <row r="44030" spans="1:3" s="566" customFormat="1"/>
    <row r="44031" spans="1:3" s="566" customFormat="1"/>
    <row r="44032" spans="1:3" s="566" customFormat="1"/>
    <row r="44033" spans="1:3" s="566" customFormat="1"/>
    <row r="44034" spans="1:3" s="566" customFormat="1"/>
    <row r="44035" spans="1:3" s="566" customFormat="1"/>
    <row r="44036" spans="1:3" s="566" customFormat="1"/>
    <row r="44037" spans="1:3" s="566" customFormat="1"/>
    <row r="44038" spans="1:3" s="566" customFormat="1"/>
    <row r="44039" spans="1:3" s="566" customFormat="1"/>
    <row r="44040" spans="1:3" s="566" customFormat="1"/>
    <row r="44041" spans="1:3" s="566" customFormat="1"/>
    <row r="44042" spans="1:3" s="566" customFormat="1"/>
    <row r="44043" spans="1:3" s="566" customFormat="1"/>
    <row r="44044" spans="1:3" s="566" customFormat="1"/>
    <row r="44045" spans="1:3" s="566" customFormat="1"/>
    <row r="44046" spans="1:3" s="566" customFormat="1"/>
    <row r="44047" spans="1:3" s="566" customFormat="1"/>
    <row r="44048" spans="1:3" s="566" customFormat="1"/>
    <row r="44049" spans="1:3" s="566" customFormat="1"/>
    <row r="44050" spans="1:3" s="566" customFormat="1"/>
    <row r="44051" spans="1:3" s="566" customFormat="1"/>
    <row r="44052" spans="1:3" s="566" customFormat="1"/>
    <row r="44053" spans="1:3" s="566" customFormat="1"/>
    <row r="44054" spans="1:3" s="566" customFormat="1"/>
    <row r="44055" spans="1:3" s="566" customFormat="1"/>
    <row r="44056" spans="1:3" s="566" customFormat="1"/>
    <row r="44057" spans="1:3" s="566" customFormat="1"/>
    <row r="44058" spans="1:3" s="566" customFormat="1"/>
    <row r="44059" spans="1:3" s="566" customFormat="1"/>
    <row r="44060" spans="1:3" s="566" customFormat="1"/>
    <row r="44061" spans="1:3" s="566" customFormat="1"/>
    <row r="44062" spans="1:3" s="566" customFormat="1"/>
    <row r="44063" spans="1:3" s="566" customFormat="1"/>
    <row r="44064" spans="1:3" s="566" customFormat="1"/>
    <row r="44065" spans="1:3" s="566" customFormat="1"/>
    <row r="44066" spans="1:3" s="566" customFormat="1"/>
    <row r="44067" spans="1:3" s="566" customFormat="1"/>
    <row r="44068" spans="1:3" s="566" customFormat="1"/>
    <row r="44069" spans="1:3" s="566" customFormat="1"/>
    <row r="44070" spans="1:3" s="566" customFormat="1"/>
    <row r="44071" spans="1:3" s="566" customFormat="1"/>
    <row r="44072" spans="1:3" s="566" customFormat="1"/>
    <row r="44073" spans="1:3" s="566" customFormat="1"/>
    <row r="44074" spans="1:3" s="566" customFormat="1"/>
    <row r="44075" spans="1:3" s="566" customFormat="1"/>
    <row r="44076" spans="1:3" s="566" customFormat="1"/>
    <row r="44077" spans="1:3" s="566" customFormat="1"/>
    <row r="44078" spans="1:3" s="566" customFormat="1"/>
    <row r="44079" spans="1:3" s="566" customFormat="1"/>
    <row r="44080" spans="1:3" s="566" customFormat="1"/>
    <row r="44081" spans="1:3" s="566" customFormat="1"/>
    <row r="44082" spans="1:3" s="566" customFormat="1"/>
    <row r="44083" spans="1:3" s="566" customFormat="1"/>
    <row r="44084" spans="1:3" s="566" customFormat="1"/>
    <row r="44085" spans="1:3" s="566" customFormat="1"/>
    <row r="44086" spans="1:3" s="566" customFormat="1"/>
    <row r="44087" spans="1:3" s="566" customFormat="1"/>
    <row r="44088" spans="1:3" s="566" customFormat="1"/>
    <row r="44089" spans="1:3" s="566" customFormat="1"/>
    <row r="44090" spans="1:3" s="566" customFormat="1"/>
    <row r="44091" spans="1:3" s="566" customFormat="1"/>
    <row r="44092" spans="1:3" s="566" customFormat="1"/>
    <row r="44093" spans="1:3" s="566" customFormat="1"/>
    <row r="44094" spans="1:3" s="566" customFormat="1"/>
    <row r="44095" spans="1:3" s="566" customFormat="1"/>
    <row r="44096" spans="1:3" s="566" customFormat="1"/>
    <row r="44097" spans="1:3" s="566" customFormat="1"/>
    <row r="44098" spans="1:3" s="566" customFormat="1"/>
    <row r="44099" spans="1:3" s="566" customFormat="1"/>
    <row r="44100" spans="1:3" s="566" customFormat="1"/>
    <row r="44101" spans="1:3" s="566" customFormat="1"/>
    <row r="44102" spans="1:3" s="566" customFormat="1"/>
    <row r="44103" spans="1:3" s="566" customFormat="1"/>
    <row r="44104" spans="1:3" s="566" customFormat="1"/>
    <row r="44105" spans="1:3" s="566" customFormat="1"/>
    <row r="44106" spans="1:3" s="566" customFormat="1"/>
    <row r="44107" spans="1:3" s="566" customFormat="1"/>
    <row r="44108" spans="1:3" s="566" customFormat="1"/>
    <row r="44109" spans="1:3" s="566" customFormat="1"/>
    <row r="44110" spans="1:3" s="566" customFormat="1"/>
    <row r="44111" spans="1:3" s="566" customFormat="1"/>
    <row r="44112" spans="1:3" s="566" customFormat="1"/>
    <row r="44113" spans="1:3" s="566" customFormat="1"/>
    <row r="44114" spans="1:3" s="566" customFormat="1"/>
    <row r="44115" spans="1:3" s="566" customFormat="1"/>
    <row r="44116" spans="1:3" s="566" customFormat="1"/>
    <row r="44117" spans="1:3" s="566" customFormat="1"/>
    <row r="44118" spans="1:3" s="566" customFormat="1"/>
    <row r="44119" spans="1:3" s="566" customFormat="1"/>
    <row r="44120" spans="1:3" s="566" customFormat="1"/>
    <row r="44121" spans="1:3" s="566" customFormat="1"/>
    <row r="44122" spans="1:3" s="566" customFormat="1"/>
    <row r="44123" spans="1:3" s="566" customFormat="1"/>
    <row r="44124" spans="1:3" s="566" customFormat="1"/>
    <row r="44125" spans="1:3" s="566" customFormat="1"/>
    <row r="44126" spans="1:3" s="566" customFormat="1"/>
    <row r="44127" spans="1:3" s="566" customFormat="1"/>
    <row r="44128" spans="1:3" s="566" customFormat="1"/>
    <row r="44129" spans="1:3" s="566" customFormat="1"/>
    <row r="44130" spans="1:3" s="566" customFormat="1"/>
    <row r="44131" spans="1:3" s="566" customFormat="1"/>
    <row r="44132" spans="1:3" s="566" customFormat="1"/>
    <row r="44133" spans="1:3" s="566" customFormat="1"/>
    <row r="44134" spans="1:3" s="566" customFormat="1"/>
    <row r="44135" spans="1:3" s="566" customFormat="1"/>
    <row r="44136" spans="1:3" s="566" customFormat="1"/>
    <row r="44137" spans="1:3" s="566" customFormat="1"/>
    <row r="44138" spans="1:3" s="566" customFormat="1"/>
    <row r="44139" spans="1:3" s="566" customFormat="1"/>
    <row r="44140" spans="1:3" s="566" customFormat="1"/>
    <row r="44141" spans="1:3" s="566" customFormat="1"/>
    <row r="44142" spans="1:3" s="566" customFormat="1"/>
    <row r="44143" spans="1:3" s="566" customFormat="1"/>
    <row r="44144" spans="1:3" s="566" customFormat="1"/>
    <row r="44145" spans="1:3" s="566" customFormat="1"/>
    <row r="44146" spans="1:3" s="566" customFormat="1"/>
    <row r="44147" spans="1:3" s="566" customFormat="1"/>
    <row r="44148" spans="1:3" s="566" customFormat="1"/>
    <row r="44149" spans="1:3" s="566" customFormat="1"/>
    <row r="44150" spans="1:3" s="566" customFormat="1"/>
    <row r="44151" spans="1:3" s="566" customFormat="1"/>
    <row r="44152" spans="1:3" s="566" customFormat="1"/>
    <row r="44153" spans="1:3" s="566" customFormat="1"/>
    <row r="44154" spans="1:3" s="566" customFormat="1"/>
    <row r="44155" spans="1:3" s="566" customFormat="1"/>
    <row r="44156" spans="1:3" s="566" customFormat="1"/>
    <row r="44157" spans="1:3" s="566" customFormat="1"/>
    <row r="44158" spans="1:3" s="566" customFormat="1"/>
    <row r="44159" spans="1:3" s="566" customFormat="1"/>
    <row r="44160" spans="1:3" s="566" customFormat="1"/>
    <row r="44161" spans="1:3" s="566" customFormat="1"/>
    <row r="44162" spans="1:3" s="566" customFormat="1"/>
    <row r="44163" spans="1:3" s="566" customFormat="1"/>
    <row r="44164" spans="1:3" s="566" customFormat="1"/>
    <row r="44165" spans="1:3" s="566" customFormat="1"/>
    <row r="44166" spans="1:3" s="566" customFormat="1"/>
    <row r="44167" spans="1:3" s="566" customFormat="1"/>
    <row r="44168" spans="1:3" s="566" customFormat="1"/>
    <row r="44169" spans="1:3" s="566" customFormat="1"/>
    <row r="44170" spans="1:3" s="566" customFormat="1"/>
    <row r="44171" spans="1:3" s="566" customFormat="1"/>
    <row r="44172" spans="1:3" s="566" customFormat="1"/>
    <row r="44173" spans="1:3" s="566" customFormat="1"/>
    <row r="44174" spans="1:3" s="566" customFormat="1"/>
    <row r="44175" spans="1:3" s="566" customFormat="1"/>
    <row r="44176" spans="1:3" s="566" customFormat="1"/>
    <row r="44177" spans="1:3" s="566" customFormat="1"/>
    <row r="44178" spans="1:3" s="566" customFormat="1"/>
    <row r="44179" spans="1:3" s="566" customFormat="1"/>
    <row r="44180" spans="1:3" s="566" customFormat="1"/>
    <row r="44181" spans="1:3" s="566" customFormat="1"/>
    <row r="44182" spans="1:3" s="566" customFormat="1"/>
    <row r="44183" spans="1:3" s="566" customFormat="1"/>
    <row r="44184" spans="1:3" s="566" customFormat="1"/>
    <row r="44185" spans="1:3" s="566" customFormat="1"/>
    <row r="44186" spans="1:3" s="566" customFormat="1"/>
    <row r="44187" spans="1:3" s="566" customFormat="1"/>
    <row r="44188" spans="1:3" s="566" customFormat="1"/>
    <row r="44189" spans="1:3" s="566" customFormat="1"/>
    <row r="44190" spans="1:3" s="566" customFormat="1"/>
    <row r="44191" spans="1:3" s="566" customFormat="1"/>
    <row r="44192" spans="1:3" s="566" customFormat="1"/>
    <row r="44193" spans="1:3" s="566" customFormat="1"/>
    <row r="44194" spans="1:3" s="566" customFormat="1"/>
    <row r="44195" spans="1:3" s="566" customFormat="1"/>
    <row r="44196" spans="1:3" s="566" customFormat="1"/>
    <row r="44197" spans="1:3" s="566" customFormat="1"/>
    <row r="44198" spans="1:3" s="566" customFormat="1"/>
    <row r="44199" spans="1:3" s="566" customFormat="1"/>
    <row r="44200" spans="1:3" s="566" customFormat="1"/>
    <row r="44201" spans="1:3" s="566" customFormat="1"/>
    <row r="44202" spans="1:3" s="566" customFormat="1"/>
    <row r="44203" spans="1:3" s="566" customFormat="1"/>
    <row r="44204" spans="1:3" s="566" customFormat="1"/>
    <row r="44205" spans="1:3" s="566" customFormat="1"/>
    <row r="44206" spans="1:3" s="566" customFormat="1"/>
    <row r="44207" spans="1:3" s="566" customFormat="1"/>
    <row r="44208" spans="1:3" s="566" customFormat="1"/>
    <row r="44209" spans="1:3" s="566" customFormat="1"/>
    <row r="44210" spans="1:3" s="566" customFormat="1"/>
    <row r="44211" spans="1:3" s="566" customFormat="1"/>
    <row r="44212" spans="1:3" s="566" customFormat="1"/>
    <row r="44213" spans="1:3" s="566" customFormat="1"/>
    <row r="44214" spans="1:3" s="566" customFormat="1"/>
    <row r="44215" spans="1:3" s="566" customFormat="1"/>
    <row r="44216" spans="1:3" s="566" customFormat="1"/>
    <row r="44217" spans="1:3" s="566" customFormat="1"/>
    <row r="44218" spans="1:3" s="566" customFormat="1"/>
    <row r="44219" spans="1:3" s="566" customFormat="1"/>
    <row r="44220" spans="1:3" s="566" customFormat="1"/>
    <row r="44221" spans="1:3" s="566" customFormat="1"/>
    <row r="44222" spans="1:3" s="566" customFormat="1"/>
    <row r="44223" spans="1:3" s="566" customFormat="1"/>
    <row r="44224" spans="1:3" s="566" customFormat="1"/>
    <row r="44225" spans="1:3" s="566" customFormat="1"/>
    <row r="44226" spans="1:3" s="566" customFormat="1"/>
    <row r="44227" spans="1:3" s="566" customFormat="1"/>
    <row r="44228" spans="1:3" s="566" customFormat="1"/>
    <row r="44229" spans="1:3" s="566" customFormat="1"/>
    <row r="44230" spans="1:3" s="566" customFormat="1"/>
    <row r="44231" spans="1:3" s="566" customFormat="1"/>
    <row r="44232" spans="1:3" s="566" customFormat="1"/>
    <row r="44233" spans="1:3" s="566" customFormat="1"/>
    <row r="44234" spans="1:3" s="566" customFormat="1"/>
    <row r="44235" spans="1:3" s="566" customFormat="1"/>
    <row r="44236" spans="1:3" s="566" customFormat="1"/>
    <row r="44237" spans="1:3" s="566" customFormat="1"/>
    <row r="44238" spans="1:3" s="566" customFormat="1"/>
    <row r="44239" spans="1:3" s="566" customFormat="1"/>
    <row r="44240" spans="1:3" s="566" customFormat="1"/>
    <row r="44241" spans="1:3" s="566" customFormat="1"/>
    <row r="44242" spans="1:3" s="566" customFormat="1"/>
    <row r="44243" spans="1:3" s="566" customFormat="1"/>
    <row r="44244" spans="1:3" s="566" customFormat="1"/>
    <row r="44245" spans="1:3" s="566" customFormat="1"/>
    <row r="44246" spans="1:3" s="566" customFormat="1"/>
    <row r="44247" spans="1:3" s="566" customFormat="1"/>
    <row r="44248" spans="1:3" s="566" customFormat="1"/>
    <row r="44249" spans="1:3" s="566" customFormat="1"/>
    <row r="44250" spans="1:3" s="566" customFormat="1"/>
    <row r="44251" spans="1:3" s="566" customFormat="1"/>
    <row r="44252" spans="1:3" s="566" customFormat="1"/>
    <row r="44253" spans="1:3" s="566" customFormat="1"/>
    <row r="44254" spans="1:3" s="566" customFormat="1"/>
    <row r="44255" spans="1:3" s="566" customFormat="1"/>
    <row r="44256" spans="1:3" s="566" customFormat="1"/>
    <row r="44257" spans="1:3" s="566" customFormat="1"/>
    <row r="44258" spans="1:3" s="566" customFormat="1"/>
    <row r="44259" spans="1:3" s="566" customFormat="1"/>
    <row r="44260" spans="1:3" s="566" customFormat="1"/>
    <row r="44261" spans="1:3" s="566" customFormat="1"/>
    <row r="44262" spans="1:3" s="566" customFormat="1"/>
    <row r="44263" spans="1:3" s="566" customFormat="1"/>
    <row r="44264" spans="1:3" s="566" customFormat="1"/>
    <row r="44265" spans="1:3" s="566" customFormat="1"/>
    <row r="44266" spans="1:3" s="566" customFormat="1"/>
    <row r="44267" spans="1:3" s="566" customFormat="1"/>
    <row r="44268" spans="1:3" s="566" customFormat="1"/>
    <row r="44269" spans="1:3" s="566" customFormat="1"/>
    <row r="44270" spans="1:3" s="566" customFormat="1"/>
    <row r="44271" spans="1:3" s="566" customFormat="1"/>
    <row r="44272" spans="1:3" s="566" customFormat="1"/>
    <row r="44273" spans="1:3" s="566" customFormat="1"/>
    <row r="44274" spans="1:3" s="566" customFormat="1"/>
    <row r="44275" spans="1:3" s="566" customFormat="1"/>
    <row r="44276" spans="1:3" s="566" customFormat="1"/>
    <row r="44277" spans="1:3" s="566" customFormat="1"/>
    <row r="44278" spans="1:3" s="566" customFormat="1"/>
    <row r="44279" spans="1:3" s="566" customFormat="1"/>
    <row r="44280" spans="1:3" s="566" customFormat="1"/>
    <row r="44281" spans="1:3" s="566" customFormat="1"/>
    <row r="44282" spans="1:3" s="566" customFormat="1"/>
    <row r="44283" spans="1:3" s="566" customFormat="1"/>
    <row r="44284" spans="1:3" s="566" customFormat="1"/>
    <row r="44285" spans="1:3" s="566" customFormat="1"/>
    <row r="44286" spans="1:3" s="566" customFormat="1"/>
    <row r="44287" spans="1:3" s="566" customFormat="1"/>
    <row r="44288" spans="1:3" s="566" customFormat="1"/>
    <row r="44289" spans="1:3" s="566" customFormat="1"/>
    <row r="44290" spans="1:3" s="566" customFormat="1"/>
    <row r="44291" spans="1:3" s="566" customFormat="1"/>
    <row r="44292" spans="1:3" s="566" customFormat="1"/>
    <row r="44293" spans="1:3" s="566" customFormat="1"/>
    <row r="44294" spans="1:3" s="566" customFormat="1"/>
    <row r="44295" spans="1:3" s="566" customFormat="1"/>
    <row r="44296" spans="1:3" s="566" customFormat="1"/>
    <row r="44297" spans="1:3" s="566" customFormat="1"/>
    <row r="44298" spans="1:3" s="566" customFormat="1"/>
    <row r="44299" spans="1:3" s="566" customFormat="1"/>
    <row r="44300" spans="1:3" s="566" customFormat="1"/>
    <row r="44301" spans="1:3" s="566" customFormat="1"/>
    <row r="44302" spans="1:3" s="566" customFormat="1"/>
    <row r="44303" spans="1:3" s="566" customFormat="1"/>
    <row r="44304" spans="1:3" s="566" customFormat="1"/>
    <row r="44305" spans="1:3" s="566" customFormat="1"/>
    <row r="44306" spans="1:3" s="566" customFormat="1"/>
    <row r="44307" spans="1:3" s="566" customFormat="1"/>
    <row r="44308" spans="1:3" s="566" customFormat="1"/>
    <row r="44309" spans="1:3" s="566" customFormat="1"/>
    <row r="44310" spans="1:3" s="566" customFormat="1"/>
    <row r="44311" spans="1:3" s="566" customFormat="1"/>
    <row r="44312" spans="1:3" s="566" customFormat="1"/>
    <row r="44313" spans="1:3" s="566" customFormat="1"/>
    <row r="44314" spans="1:3" s="566" customFormat="1"/>
    <row r="44315" spans="1:3" s="566" customFormat="1"/>
    <row r="44316" spans="1:3" s="566" customFormat="1"/>
    <row r="44317" spans="1:3" s="566" customFormat="1"/>
    <row r="44318" spans="1:3" s="566" customFormat="1"/>
    <row r="44319" spans="1:3" s="566" customFormat="1"/>
    <row r="44320" spans="1:3" s="566" customFormat="1"/>
    <row r="44321" spans="1:3" s="566" customFormat="1"/>
    <row r="44322" spans="1:3" s="566" customFormat="1"/>
    <row r="44323" spans="1:3" s="566" customFormat="1"/>
    <row r="44324" spans="1:3" s="566" customFormat="1"/>
    <row r="44325" spans="1:3" s="566" customFormat="1"/>
    <row r="44326" spans="1:3" s="566" customFormat="1"/>
    <row r="44327" spans="1:3" s="566" customFormat="1"/>
    <row r="44328" spans="1:3" s="566" customFormat="1"/>
    <row r="44329" spans="1:3" s="566" customFormat="1"/>
    <row r="44330" spans="1:3" s="566" customFormat="1"/>
    <row r="44331" spans="1:3" s="566" customFormat="1"/>
    <row r="44332" spans="1:3" s="566" customFormat="1"/>
    <row r="44333" spans="1:3" s="566" customFormat="1"/>
    <row r="44334" spans="1:3" s="566" customFormat="1"/>
    <row r="44335" spans="1:3" s="566" customFormat="1"/>
    <row r="44336" spans="1:3" s="566" customFormat="1"/>
    <row r="44337" spans="1:3" s="566" customFormat="1"/>
    <row r="44338" spans="1:3" s="566" customFormat="1"/>
    <row r="44339" spans="1:3" s="566" customFormat="1"/>
    <row r="44340" spans="1:3" s="566" customFormat="1"/>
    <row r="44341" spans="1:3" s="566" customFormat="1"/>
    <row r="44342" spans="1:3" s="566" customFormat="1"/>
    <row r="44343" spans="1:3" s="566" customFormat="1"/>
    <row r="44344" spans="1:3" s="566" customFormat="1"/>
    <row r="44345" spans="1:3" s="566" customFormat="1"/>
    <row r="44346" spans="1:3" s="566" customFormat="1"/>
    <row r="44347" spans="1:3" s="566" customFormat="1"/>
    <row r="44348" spans="1:3" s="566" customFormat="1"/>
    <row r="44349" spans="1:3" s="566" customFormat="1"/>
    <row r="44350" spans="1:3" s="566" customFormat="1"/>
    <row r="44351" spans="1:3" s="566" customFormat="1"/>
    <row r="44352" spans="1:3" s="566" customFormat="1"/>
    <row r="44353" spans="1:3" s="566" customFormat="1"/>
    <row r="44354" spans="1:3" s="566" customFormat="1"/>
    <row r="44355" spans="1:3" s="566" customFormat="1"/>
    <row r="44356" spans="1:3" s="566" customFormat="1"/>
    <row r="44357" spans="1:3" s="566" customFormat="1"/>
    <row r="44358" spans="1:3" s="566" customFormat="1"/>
    <row r="44359" spans="1:3" s="566" customFormat="1"/>
    <row r="44360" spans="1:3" s="566" customFormat="1"/>
    <row r="44361" spans="1:3" s="566" customFormat="1"/>
    <row r="44362" spans="1:3" s="566" customFormat="1"/>
    <row r="44363" spans="1:3" s="566" customFormat="1"/>
    <row r="44364" spans="1:3" s="566" customFormat="1"/>
    <row r="44365" spans="1:3" s="566" customFormat="1"/>
    <row r="44366" spans="1:3" s="566" customFormat="1"/>
    <row r="44367" spans="1:3" s="566" customFormat="1"/>
    <row r="44368" spans="1:3" s="566" customFormat="1"/>
    <row r="44369" spans="1:3" s="566" customFormat="1"/>
    <row r="44370" spans="1:3" s="566" customFormat="1"/>
    <row r="44371" spans="1:3" s="566" customFormat="1"/>
    <row r="44372" spans="1:3" s="566" customFormat="1"/>
    <row r="44373" spans="1:3" s="566" customFormat="1"/>
    <row r="44374" spans="1:3" s="566" customFormat="1"/>
    <row r="44375" spans="1:3" s="566" customFormat="1"/>
    <row r="44376" spans="1:3" s="566" customFormat="1"/>
    <row r="44377" spans="1:3" s="566" customFormat="1"/>
    <row r="44378" spans="1:3" s="566" customFormat="1"/>
    <row r="44379" spans="1:3" s="566" customFormat="1"/>
    <row r="44380" spans="1:3" s="566" customFormat="1"/>
    <row r="44381" spans="1:3" s="566" customFormat="1"/>
    <row r="44382" spans="1:3" s="566" customFormat="1"/>
    <row r="44383" spans="1:3" s="566" customFormat="1"/>
    <row r="44384" spans="1:3" s="566" customFormat="1"/>
    <row r="44385" spans="1:3" s="566" customFormat="1"/>
    <row r="44386" spans="1:3" s="566" customFormat="1"/>
    <row r="44387" spans="1:3" s="566" customFormat="1"/>
    <row r="44388" spans="1:3" s="566" customFormat="1"/>
    <row r="44389" spans="1:3" s="566" customFormat="1"/>
    <row r="44390" spans="1:3" s="566" customFormat="1"/>
    <row r="44391" spans="1:3" s="566" customFormat="1"/>
    <row r="44392" spans="1:3" s="566" customFormat="1"/>
    <row r="44393" spans="1:3" s="566" customFormat="1"/>
    <row r="44394" spans="1:3" s="566" customFormat="1"/>
    <row r="44395" spans="1:3" s="566" customFormat="1"/>
    <row r="44396" spans="1:3" s="566" customFormat="1"/>
    <row r="44397" spans="1:3" s="566" customFormat="1"/>
    <row r="44398" spans="1:3" s="566" customFormat="1"/>
    <row r="44399" spans="1:3" s="566" customFormat="1"/>
    <row r="44400" spans="1:3" s="566" customFormat="1"/>
    <row r="44401" spans="1:3" s="566" customFormat="1"/>
    <row r="44402" spans="1:3" s="566" customFormat="1"/>
    <row r="44403" spans="1:3" s="566" customFormat="1"/>
    <row r="44404" spans="1:3" s="566" customFormat="1"/>
    <row r="44405" spans="1:3" s="566" customFormat="1"/>
    <row r="44406" spans="1:3" s="566" customFormat="1"/>
    <row r="44407" spans="1:3" s="566" customFormat="1"/>
    <row r="44408" spans="1:3" s="566" customFormat="1"/>
    <row r="44409" spans="1:3" s="566" customFormat="1"/>
    <row r="44410" spans="1:3" s="566" customFormat="1"/>
    <row r="44411" spans="1:3" s="566" customFormat="1"/>
    <row r="44412" spans="1:3" s="566" customFormat="1"/>
    <row r="44413" spans="1:3" s="566" customFormat="1"/>
    <row r="44414" spans="1:3" s="566" customFormat="1"/>
    <row r="44415" spans="1:3" s="566" customFormat="1"/>
    <row r="44416" spans="1:3" s="566" customFormat="1"/>
    <row r="44417" spans="1:3" s="566" customFormat="1"/>
    <row r="44418" spans="1:3" s="566" customFormat="1"/>
    <row r="44419" spans="1:3" s="566" customFormat="1"/>
    <row r="44420" spans="1:3" s="566" customFormat="1"/>
    <row r="44421" spans="1:3" s="566" customFormat="1"/>
    <row r="44422" spans="1:3" s="566" customFormat="1"/>
    <row r="44423" spans="1:3" s="566" customFormat="1"/>
    <row r="44424" spans="1:3" s="566" customFormat="1"/>
    <row r="44425" spans="1:3" s="566" customFormat="1"/>
    <row r="44426" spans="1:3" s="566" customFormat="1"/>
    <row r="44427" spans="1:3" s="566" customFormat="1"/>
    <row r="44428" spans="1:3" s="566" customFormat="1"/>
    <row r="44429" spans="1:3" s="566" customFormat="1"/>
    <row r="44430" spans="1:3" s="566" customFormat="1"/>
    <row r="44431" spans="1:3" s="566" customFormat="1"/>
    <row r="44432" spans="1:3" s="566" customFormat="1"/>
    <row r="44433" spans="1:3" s="566" customFormat="1"/>
    <row r="44434" spans="1:3" s="566" customFormat="1"/>
    <row r="44435" spans="1:3" s="566" customFormat="1"/>
    <row r="44436" spans="1:3" s="566" customFormat="1"/>
    <row r="44437" spans="1:3" s="566" customFormat="1"/>
    <row r="44438" spans="1:3" s="566" customFormat="1"/>
    <row r="44439" spans="1:3" s="566" customFormat="1"/>
    <row r="44440" spans="1:3" s="566" customFormat="1"/>
    <row r="44441" spans="1:3" s="566" customFormat="1"/>
    <row r="44442" spans="1:3" s="566" customFormat="1"/>
    <row r="44443" spans="1:3" s="566" customFormat="1"/>
    <row r="44444" spans="1:3" s="566" customFormat="1"/>
    <row r="44445" spans="1:3" s="566" customFormat="1"/>
    <row r="44446" spans="1:3" s="566" customFormat="1"/>
    <row r="44447" spans="1:3" s="566" customFormat="1"/>
    <row r="44448" spans="1:3" s="566" customFormat="1"/>
    <row r="44449" spans="1:3" s="566" customFormat="1"/>
    <row r="44450" spans="1:3" s="566" customFormat="1"/>
    <row r="44451" spans="1:3" s="566" customFormat="1"/>
    <row r="44452" spans="1:3" s="566" customFormat="1"/>
    <row r="44453" spans="1:3" s="566" customFormat="1"/>
    <row r="44454" spans="1:3" s="566" customFormat="1"/>
    <row r="44455" spans="1:3" s="566" customFormat="1"/>
    <row r="44456" spans="1:3" s="566" customFormat="1"/>
    <row r="44457" spans="1:3" s="566" customFormat="1"/>
    <row r="44458" spans="1:3" s="566" customFormat="1"/>
    <row r="44459" spans="1:3" s="566" customFormat="1"/>
    <row r="44460" spans="1:3" s="566" customFormat="1"/>
    <row r="44461" spans="1:3" s="566" customFormat="1"/>
    <row r="44462" spans="1:3" s="566" customFormat="1"/>
    <row r="44463" spans="1:3" s="566" customFormat="1"/>
    <row r="44464" spans="1:3" s="566" customFormat="1"/>
    <row r="44465" spans="1:3" s="566" customFormat="1"/>
    <row r="44466" spans="1:3" s="566" customFormat="1"/>
    <row r="44467" spans="1:3" s="566" customFormat="1"/>
    <row r="44468" spans="1:3" s="566" customFormat="1"/>
    <row r="44469" spans="1:3" s="566" customFormat="1"/>
    <row r="44470" spans="1:3" s="566" customFormat="1"/>
    <row r="44471" spans="1:3" s="566" customFormat="1"/>
    <row r="44472" spans="1:3" s="566" customFormat="1"/>
    <row r="44473" spans="1:3" s="566" customFormat="1"/>
    <row r="44474" spans="1:3" s="566" customFormat="1"/>
    <row r="44475" spans="1:3" s="566" customFormat="1"/>
    <row r="44476" spans="1:3" s="566" customFormat="1"/>
    <row r="44477" spans="1:3" s="566" customFormat="1"/>
    <row r="44478" spans="1:3" s="566" customFormat="1"/>
    <row r="44479" spans="1:3" s="566" customFormat="1"/>
    <row r="44480" spans="1:3" s="566" customFormat="1"/>
    <row r="44481" spans="1:3" s="566" customFormat="1"/>
    <row r="44482" spans="1:3" s="566" customFormat="1"/>
    <row r="44483" spans="1:3" s="566" customFormat="1"/>
    <row r="44484" spans="1:3" s="566" customFormat="1"/>
    <row r="44485" spans="1:3" s="566" customFormat="1"/>
    <row r="44486" spans="1:3" s="566" customFormat="1"/>
    <row r="44487" spans="1:3" s="566" customFormat="1"/>
    <row r="44488" spans="1:3" s="566" customFormat="1"/>
    <row r="44489" spans="1:3" s="566" customFormat="1"/>
    <row r="44490" spans="1:3" s="566" customFormat="1"/>
    <row r="44491" spans="1:3" s="566" customFormat="1"/>
    <row r="44492" spans="1:3" s="566" customFormat="1"/>
    <row r="44493" spans="1:3" s="566" customFormat="1"/>
    <row r="44494" spans="1:3" s="566" customFormat="1"/>
    <row r="44495" spans="1:3" s="566" customFormat="1"/>
    <row r="44496" spans="1:3" s="566" customFormat="1"/>
    <row r="44497" spans="1:3" s="566" customFormat="1"/>
    <row r="44498" spans="1:3" s="566" customFormat="1"/>
    <row r="44499" spans="1:3" s="566" customFormat="1"/>
    <row r="44500" spans="1:3" s="566" customFormat="1"/>
    <row r="44501" spans="1:3" s="566" customFormat="1"/>
    <row r="44502" spans="1:3" s="566" customFormat="1"/>
    <row r="44503" spans="1:3" s="566" customFormat="1"/>
    <row r="44504" spans="1:3" s="566" customFormat="1"/>
    <row r="44505" spans="1:3" s="566" customFormat="1"/>
    <row r="44506" spans="1:3" s="566" customFormat="1"/>
    <row r="44507" spans="1:3" s="566" customFormat="1"/>
    <row r="44508" spans="1:3" s="566" customFormat="1"/>
    <row r="44509" spans="1:3" s="566" customFormat="1"/>
    <row r="44510" spans="1:3" s="566" customFormat="1"/>
    <row r="44511" spans="1:3" s="566" customFormat="1"/>
    <row r="44512" spans="1:3" s="566" customFormat="1"/>
    <row r="44513" spans="1:3" s="566" customFormat="1"/>
    <row r="44514" spans="1:3" s="566" customFormat="1"/>
    <row r="44515" spans="1:3" s="566" customFormat="1"/>
    <row r="44516" spans="1:3" s="566" customFormat="1"/>
    <row r="44517" spans="1:3" s="566" customFormat="1"/>
    <row r="44518" spans="1:3" s="566" customFormat="1"/>
    <row r="44519" spans="1:3" s="566" customFormat="1"/>
    <row r="44520" spans="1:3" s="566" customFormat="1"/>
    <row r="44521" spans="1:3" s="566" customFormat="1"/>
    <row r="44522" spans="1:3" s="566" customFormat="1"/>
    <row r="44523" spans="1:3" s="566" customFormat="1"/>
    <row r="44524" spans="1:3" s="566" customFormat="1"/>
    <row r="44525" spans="1:3" s="566" customFormat="1"/>
    <row r="44526" spans="1:3" s="566" customFormat="1"/>
    <row r="44527" spans="1:3" s="566" customFormat="1"/>
    <row r="44528" spans="1:3" s="566" customFormat="1"/>
    <row r="44529" spans="1:3" s="566" customFormat="1"/>
    <row r="44530" spans="1:3" s="566" customFormat="1"/>
    <row r="44531" spans="1:3" s="566" customFormat="1"/>
    <row r="44532" spans="1:3" s="566" customFormat="1"/>
    <row r="44533" spans="1:3" s="566" customFormat="1"/>
    <row r="44534" spans="1:3" s="566" customFormat="1"/>
    <row r="44535" spans="1:3" s="566" customFormat="1"/>
    <row r="44536" spans="1:3" s="566" customFormat="1"/>
    <row r="44537" spans="1:3" s="566" customFormat="1"/>
    <row r="44538" spans="1:3" s="566" customFormat="1"/>
    <row r="44539" spans="1:3" s="566" customFormat="1"/>
    <row r="44540" spans="1:3" s="566" customFormat="1"/>
    <row r="44541" spans="1:3" s="566" customFormat="1"/>
    <row r="44542" spans="1:3" s="566" customFormat="1"/>
    <row r="44543" spans="1:3" s="566" customFormat="1"/>
    <row r="44544" spans="1:3" s="566" customFormat="1"/>
    <row r="44545" spans="1:3" s="566" customFormat="1"/>
    <row r="44546" spans="1:3" s="566" customFormat="1"/>
    <row r="44547" spans="1:3" s="566" customFormat="1"/>
    <row r="44548" spans="1:3" s="566" customFormat="1"/>
    <row r="44549" spans="1:3" s="566" customFormat="1"/>
    <row r="44550" spans="1:3" s="566" customFormat="1"/>
    <row r="44551" spans="1:3" s="566" customFormat="1"/>
    <row r="44552" spans="1:3" s="566" customFormat="1"/>
    <row r="44553" spans="1:3" s="566" customFormat="1"/>
    <row r="44554" spans="1:3" s="566" customFormat="1"/>
    <row r="44555" spans="1:3" s="566" customFormat="1"/>
    <row r="44556" spans="1:3" s="566" customFormat="1"/>
    <row r="44557" spans="1:3" s="566" customFormat="1"/>
    <row r="44558" spans="1:3" s="566" customFormat="1"/>
    <row r="44559" spans="1:3" s="566" customFormat="1"/>
    <row r="44560" spans="1:3" s="566" customFormat="1"/>
    <row r="44561" spans="1:3" s="566" customFormat="1"/>
    <row r="44562" spans="1:3" s="566" customFormat="1"/>
    <row r="44563" spans="1:3" s="566" customFormat="1"/>
    <row r="44564" spans="1:3" s="566" customFormat="1"/>
    <row r="44565" spans="1:3" s="566" customFormat="1"/>
    <row r="44566" spans="1:3" s="566" customFormat="1"/>
    <row r="44567" spans="1:3" s="566" customFormat="1"/>
    <row r="44568" spans="1:3" s="566" customFormat="1"/>
    <row r="44569" spans="1:3" s="566" customFormat="1"/>
    <row r="44570" spans="1:3" s="566" customFormat="1"/>
    <row r="44571" spans="1:3" s="566" customFormat="1"/>
    <row r="44572" spans="1:3" s="566" customFormat="1"/>
    <row r="44573" spans="1:3" s="566" customFormat="1"/>
    <row r="44574" spans="1:3" s="566" customFormat="1"/>
    <row r="44575" spans="1:3" s="566" customFormat="1"/>
    <row r="44576" spans="1:3" s="566" customFormat="1"/>
    <row r="44577" spans="1:3" s="566" customFormat="1"/>
    <row r="44578" spans="1:3" s="566" customFormat="1"/>
    <row r="44579" spans="1:3" s="566" customFormat="1"/>
    <row r="44580" spans="1:3" s="566" customFormat="1"/>
    <row r="44581" spans="1:3" s="566" customFormat="1"/>
    <row r="44582" spans="1:3" s="566" customFormat="1"/>
    <row r="44583" spans="1:3" s="566" customFormat="1"/>
    <row r="44584" spans="1:3" s="566" customFormat="1"/>
    <row r="44585" spans="1:3" s="566" customFormat="1"/>
    <row r="44586" spans="1:3" s="566" customFormat="1"/>
    <row r="44587" spans="1:3" s="566" customFormat="1"/>
    <row r="44588" spans="1:3" s="566" customFormat="1"/>
    <row r="44589" spans="1:3" s="566" customFormat="1"/>
    <row r="44590" spans="1:3" s="566" customFormat="1"/>
    <row r="44591" spans="1:3" s="566" customFormat="1"/>
    <row r="44592" spans="1:3" s="566" customFormat="1"/>
    <row r="44593" spans="1:3" s="566" customFormat="1"/>
    <row r="44594" spans="1:3" s="566" customFormat="1"/>
    <row r="44595" spans="1:3" s="566" customFormat="1"/>
    <row r="44596" spans="1:3" s="566" customFormat="1"/>
    <row r="44597" spans="1:3" s="566" customFormat="1"/>
    <row r="44598" spans="1:3" s="566" customFormat="1"/>
    <row r="44599" spans="1:3" s="566" customFormat="1"/>
    <row r="44600" spans="1:3" s="566" customFormat="1"/>
    <row r="44601" spans="1:3" s="566" customFormat="1"/>
    <row r="44602" spans="1:3" s="566" customFormat="1"/>
    <row r="44603" spans="1:3" s="566" customFormat="1"/>
    <row r="44604" spans="1:3" s="566" customFormat="1"/>
    <row r="44605" spans="1:3" s="566" customFormat="1"/>
    <row r="44606" spans="1:3" s="566" customFormat="1"/>
    <row r="44607" spans="1:3" s="566" customFormat="1"/>
    <row r="44608" spans="1:3" s="566" customFormat="1"/>
    <row r="44609" spans="1:3" s="566" customFormat="1"/>
    <row r="44610" spans="1:3" s="566" customFormat="1"/>
    <row r="44611" spans="1:3" s="566" customFormat="1"/>
    <row r="44612" spans="1:3" s="566" customFormat="1"/>
    <row r="44613" spans="1:3" s="566" customFormat="1"/>
    <row r="44614" spans="1:3" s="566" customFormat="1"/>
    <row r="44615" spans="1:3" s="566" customFormat="1"/>
    <row r="44616" spans="1:3" s="566" customFormat="1"/>
    <row r="44617" spans="1:3" s="566" customFormat="1"/>
    <row r="44618" spans="1:3" s="566" customFormat="1"/>
    <row r="44619" spans="1:3" s="566" customFormat="1"/>
    <row r="44620" spans="1:3" s="566" customFormat="1"/>
    <row r="44621" spans="1:3" s="566" customFormat="1"/>
    <row r="44622" spans="1:3" s="566" customFormat="1"/>
    <row r="44623" spans="1:3" s="566" customFormat="1"/>
    <row r="44624" spans="1:3" s="566" customFormat="1"/>
    <row r="44625" spans="1:3" s="566" customFormat="1"/>
    <row r="44626" spans="1:3" s="566" customFormat="1"/>
    <row r="44627" spans="1:3" s="566" customFormat="1"/>
    <row r="44628" spans="1:3" s="566" customFormat="1"/>
    <row r="44629" spans="1:3" s="566" customFormat="1"/>
    <row r="44630" spans="1:3" s="566" customFormat="1"/>
    <row r="44631" spans="1:3" s="566" customFormat="1"/>
    <row r="44632" spans="1:3" s="566" customFormat="1"/>
    <row r="44633" spans="1:3" s="566" customFormat="1"/>
    <row r="44634" spans="1:3" s="566" customFormat="1"/>
    <row r="44635" spans="1:3" s="566" customFormat="1"/>
    <row r="44636" spans="1:3" s="566" customFormat="1"/>
    <row r="44637" spans="1:3" s="566" customFormat="1"/>
    <row r="44638" spans="1:3" s="566" customFormat="1"/>
    <row r="44639" spans="1:3" s="566" customFormat="1"/>
    <row r="44640" spans="1:3" s="566" customFormat="1"/>
    <row r="44641" spans="1:3" s="566" customFormat="1"/>
    <row r="44642" spans="1:3" s="566" customFormat="1"/>
    <row r="44643" spans="1:3" s="566" customFormat="1"/>
    <row r="44644" spans="1:3" s="566" customFormat="1"/>
    <row r="44645" spans="1:3" s="566" customFormat="1"/>
    <row r="44646" spans="1:3" s="566" customFormat="1"/>
    <row r="44647" spans="1:3" s="566" customFormat="1"/>
    <row r="44648" spans="1:3" s="566" customFormat="1"/>
    <row r="44649" spans="1:3" s="566" customFormat="1"/>
    <row r="44650" spans="1:3" s="566" customFormat="1"/>
    <row r="44651" spans="1:3" s="566" customFormat="1"/>
    <row r="44652" spans="1:3" s="566" customFormat="1"/>
    <row r="44653" spans="1:3" s="566" customFormat="1"/>
    <row r="44654" spans="1:3" s="566" customFormat="1"/>
    <row r="44655" spans="1:3" s="566" customFormat="1"/>
    <row r="44656" spans="1:3" s="566" customFormat="1"/>
    <row r="44657" spans="1:3" s="566" customFormat="1"/>
    <row r="44658" spans="1:3" s="566" customFormat="1"/>
    <row r="44659" spans="1:3" s="566" customFormat="1"/>
    <row r="44660" spans="1:3" s="566" customFormat="1"/>
    <row r="44661" spans="1:3" s="566" customFormat="1"/>
    <row r="44662" spans="1:3" s="566" customFormat="1"/>
    <row r="44663" spans="1:3" s="566" customFormat="1"/>
    <row r="44664" spans="1:3" s="566" customFormat="1"/>
    <row r="44665" spans="1:3" s="566" customFormat="1"/>
    <row r="44666" spans="1:3" s="566" customFormat="1"/>
    <row r="44667" spans="1:3" s="566" customFormat="1"/>
    <row r="44668" spans="1:3" s="566" customFormat="1"/>
    <row r="44669" spans="1:3" s="566" customFormat="1"/>
    <row r="44670" spans="1:3" s="566" customFormat="1"/>
    <row r="44671" spans="1:3" s="566" customFormat="1"/>
    <row r="44672" spans="1:3" s="566" customFormat="1"/>
    <row r="44673" spans="1:3" s="566" customFormat="1"/>
    <row r="44674" spans="1:3" s="566" customFormat="1"/>
    <row r="44675" spans="1:3" s="566" customFormat="1"/>
    <row r="44676" spans="1:3" s="566" customFormat="1"/>
    <row r="44677" spans="1:3" s="566" customFormat="1"/>
    <row r="44678" spans="1:3" s="566" customFormat="1"/>
    <row r="44679" spans="1:3" s="566" customFormat="1"/>
    <row r="44680" spans="1:3" s="566" customFormat="1"/>
    <row r="44681" spans="1:3" s="566" customFormat="1"/>
    <row r="44682" spans="1:3" s="566" customFormat="1"/>
    <row r="44683" spans="1:3" s="566" customFormat="1"/>
    <row r="44684" spans="1:3" s="566" customFormat="1"/>
    <row r="44685" spans="1:3" s="566" customFormat="1"/>
    <row r="44686" spans="1:3" s="566" customFormat="1"/>
    <row r="44687" spans="1:3" s="566" customFormat="1"/>
    <row r="44688" spans="1:3" s="566" customFormat="1"/>
    <row r="44689" spans="1:3" s="566" customFormat="1"/>
    <row r="44690" spans="1:3" s="566" customFormat="1"/>
    <row r="44691" spans="1:3" s="566" customFormat="1"/>
    <row r="44692" spans="1:3" s="566" customFormat="1"/>
    <row r="44693" spans="1:3" s="566" customFormat="1"/>
    <row r="44694" spans="1:3" s="566" customFormat="1"/>
    <row r="44695" spans="1:3" s="566" customFormat="1"/>
    <row r="44696" spans="1:3" s="566" customFormat="1"/>
    <row r="44697" spans="1:3" s="566" customFormat="1"/>
    <row r="44698" spans="1:3" s="566" customFormat="1"/>
    <row r="44699" spans="1:3" s="566" customFormat="1"/>
    <row r="44700" spans="1:3" s="566" customFormat="1"/>
    <row r="44701" spans="1:3" s="566" customFormat="1"/>
    <row r="44702" spans="1:3" s="566" customFormat="1"/>
    <row r="44703" spans="1:3" s="566" customFormat="1"/>
    <row r="44704" spans="1:3" s="566" customFormat="1"/>
    <row r="44705" spans="1:3" s="566" customFormat="1"/>
    <row r="44706" spans="1:3" s="566" customFormat="1"/>
    <row r="44707" spans="1:3" s="566" customFormat="1"/>
    <row r="44708" spans="1:3" s="566" customFormat="1"/>
    <row r="44709" spans="1:3" s="566" customFormat="1"/>
    <row r="44710" spans="1:3" s="566" customFormat="1"/>
    <row r="44711" spans="1:3" s="566" customFormat="1"/>
    <row r="44712" spans="1:3" s="566" customFormat="1"/>
    <row r="44713" spans="1:3" s="566" customFormat="1"/>
    <row r="44714" spans="1:3" s="566" customFormat="1"/>
    <row r="44715" spans="1:3" s="566" customFormat="1"/>
    <row r="44716" spans="1:3" s="566" customFormat="1"/>
    <row r="44717" spans="1:3" s="566" customFormat="1"/>
    <row r="44718" spans="1:3" s="566" customFormat="1"/>
    <row r="44719" spans="1:3" s="566" customFormat="1"/>
    <row r="44720" spans="1:3" s="566" customFormat="1"/>
    <row r="44721" spans="1:3" s="566" customFormat="1"/>
    <row r="44722" spans="1:3" s="566" customFormat="1"/>
    <row r="44723" spans="1:3" s="566" customFormat="1"/>
    <row r="44724" spans="1:3" s="566" customFormat="1"/>
    <row r="44725" spans="1:3" s="566" customFormat="1"/>
    <row r="44726" spans="1:3" s="566" customFormat="1"/>
    <row r="44727" spans="1:3" s="566" customFormat="1"/>
    <row r="44728" spans="1:3" s="566" customFormat="1"/>
    <row r="44729" spans="1:3" s="566" customFormat="1"/>
    <row r="44730" spans="1:3" s="566" customFormat="1"/>
    <row r="44731" spans="1:3" s="566" customFormat="1"/>
    <row r="44732" spans="1:3" s="566" customFormat="1"/>
    <row r="44733" spans="1:3" s="566" customFormat="1"/>
    <row r="44734" spans="1:3" s="566" customFormat="1"/>
    <row r="44735" spans="1:3" s="566" customFormat="1"/>
    <row r="44736" spans="1:3" s="566" customFormat="1"/>
    <row r="44737" spans="1:3" s="566" customFormat="1"/>
    <row r="44738" spans="1:3" s="566" customFormat="1"/>
    <row r="44739" spans="1:3" s="566" customFormat="1"/>
    <row r="44740" spans="1:3" s="566" customFormat="1"/>
    <row r="44741" spans="1:3" s="566" customFormat="1"/>
    <row r="44742" spans="1:3" s="566" customFormat="1"/>
    <row r="44743" spans="1:3" s="566" customFormat="1"/>
    <row r="44744" spans="1:3" s="566" customFormat="1"/>
    <row r="44745" spans="1:3" s="566" customFormat="1"/>
    <row r="44746" spans="1:3" s="566" customFormat="1"/>
    <row r="44747" spans="1:3" s="566" customFormat="1"/>
    <row r="44748" spans="1:3" s="566" customFormat="1"/>
    <row r="44749" spans="1:3" s="566" customFormat="1"/>
    <row r="44750" spans="1:3" s="566" customFormat="1"/>
    <row r="44751" spans="1:3" s="566" customFormat="1"/>
    <row r="44752" spans="1:3" s="566" customFormat="1"/>
    <row r="44753" spans="1:3" s="566" customFormat="1"/>
    <row r="44754" spans="1:3" s="566" customFormat="1"/>
    <row r="44755" spans="1:3" s="566" customFormat="1"/>
    <row r="44756" spans="1:3" s="566" customFormat="1"/>
    <row r="44757" spans="1:3" s="566" customFormat="1"/>
    <row r="44758" spans="1:3" s="566" customFormat="1"/>
    <row r="44759" spans="1:3" s="566" customFormat="1"/>
    <row r="44760" spans="1:3" s="566" customFormat="1"/>
    <row r="44761" spans="1:3" s="566" customFormat="1"/>
    <row r="44762" spans="1:3" s="566" customFormat="1"/>
    <row r="44763" spans="1:3" s="566" customFormat="1"/>
    <row r="44764" spans="1:3" s="566" customFormat="1"/>
    <row r="44765" spans="1:3" s="566" customFormat="1"/>
    <row r="44766" spans="1:3" s="566" customFormat="1"/>
    <row r="44767" spans="1:3" s="566" customFormat="1"/>
    <row r="44768" spans="1:3" s="566" customFormat="1"/>
    <row r="44769" spans="1:3" s="566" customFormat="1"/>
    <row r="44770" spans="1:3" s="566" customFormat="1"/>
    <row r="44771" spans="1:3" s="566" customFormat="1"/>
    <row r="44772" spans="1:3" s="566" customFormat="1"/>
    <row r="44773" spans="1:3" s="566" customFormat="1"/>
    <row r="44774" spans="1:3" s="566" customFormat="1"/>
    <row r="44775" spans="1:3" s="566" customFormat="1"/>
    <row r="44776" spans="1:3" s="566" customFormat="1"/>
    <row r="44777" spans="1:3" s="566" customFormat="1"/>
    <row r="44778" spans="1:3" s="566" customFormat="1"/>
    <row r="44779" spans="1:3" s="566" customFormat="1"/>
    <row r="44780" spans="1:3" s="566" customFormat="1"/>
    <row r="44781" spans="1:3" s="566" customFormat="1"/>
    <row r="44782" spans="1:3" s="566" customFormat="1"/>
    <row r="44783" spans="1:3" s="566" customFormat="1"/>
    <row r="44784" spans="1:3" s="566" customFormat="1"/>
    <row r="44785" spans="1:3" s="566" customFormat="1"/>
    <row r="44786" spans="1:3" s="566" customFormat="1"/>
    <row r="44787" spans="1:3" s="566" customFormat="1"/>
    <row r="44788" spans="1:3" s="566" customFormat="1"/>
    <row r="44789" spans="1:3" s="566" customFormat="1"/>
    <row r="44790" spans="1:3" s="566" customFormat="1"/>
    <row r="44791" spans="1:3" s="566" customFormat="1"/>
    <row r="44792" spans="1:3" s="566" customFormat="1"/>
    <row r="44793" spans="1:3" s="566" customFormat="1"/>
    <row r="44794" spans="1:3" s="566" customFormat="1"/>
    <row r="44795" spans="1:3" s="566" customFormat="1"/>
    <row r="44796" spans="1:3" s="566" customFormat="1"/>
    <row r="44797" spans="1:3" s="566" customFormat="1"/>
    <row r="44798" spans="1:3" s="566" customFormat="1"/>
    <row r="44799" spans="1:3" s="566" customFormat="1"/>
    <row r="44800" spans="1:3" s="566" customFormat="1"/>
    <row r="44801" spans="1:3" s="566" customFormat="1"/>
    <row r="44802" spans="1:3" s="566" customFormat="1"/>
    <row r="44803" spans="1:3" s="566" customFormat="1"/>
    <row r="44804" spans="1:3" s="566" customFormat="1"/>
    <row r="44805" spans="1:3" s="566" customFormat="1"/>
    <row r="44806" spans="1:3" s="566" customFormat="1"/>
    <row r="44807" spans="1:3" s="566" customFormat="1"/>
    <row r="44808" spans="1:3" s="566" customFormat="1"/>
    <row r="44809" spans="1:3" s="566" customFormat="1"/>
    <row r="44810" spans="1:3" s="566" customFormat="1"/>
    <row r="44811" spans="1:3" s="566" customFormat="1"/>
    <row r="44812" spans="1:3" s="566" customFormat="1"/>
    <row r="44813" spans="1:3" s="566" customFormat="1"/>
    <row r="44814" spans="1:3" s="566" customFormat="1"/>
    <row r="44815" spans="1:3" s="566" customFormat="1"/>
    <row r="44816" spans="1:3" s="566" customFormat="1"/>
    <row r="44817" spans="1:3" s="566" customFormat="1"/>
    <row r="44818" spans="1:3" s="566" customFormat="1"/>
    <row r="44819" spans="1:3" s="566" customFormat="1"/>
    <row r="44820" spans="1:3" s="566" customFormat="1"/>
    <row r="44821" spans="1:3" s="566" customFormat="1"/>
    <row r="44822" spans="1:3" s="566" customFormat="1"/>
    <row r="44823" spans="1:3" s="566" customFormat="1"/>
    <row r="44824" spans="1:3" s="566" customFormat="1"/>
    <row r="44825" spans="1:3" s="566" customFormat="1"/>
    <row r="44826" spans="1:3" s="566" customFormat="1"/>
    <row r="44827" spans="1:3" s="566" customFormat="1"/>
    <row r="44828" spans="1:3" s="566" customFormat="1"/>
    <row r="44829" spans="1:3" s="566" customFormat="1"/>
    <row r="44830" spans="1:3" s="566" customFormat="1"/>
    <row r="44831" spans="1:3" s="566" customFormat="1"/>
    <row r="44832" spans="1:3" s="566" customFormat="1"/>
    <row r="44833" spans="1:3" s="566" customFormat="1"/>
    <row r="44834" spans="1:3" s="566" customFormat="1"/>
    <row r="44835" spans="1:3" s="566" customFormat="1"/>
    <row r="44836" spans="1:3" s="566" customFormat="1"/>
    <row r="44837" spans="1:3" s="566" customFormat="1"/>
    <row r="44838" spans="1:3" s="566" customFormat="1"/>
    <row r="44839" spans="1:3" s="566" customFormat="1"/>
    <row r="44840" spans="1:3" s="566" customFormat="1"/>
    <row r="44841" spans="1:3" s="566" customFormat="1"/>
    <row r="44842" spans="1:3" s="566" customFormat="1"/>
    <row r="44843" spans="1:3" s="566" customFormat="1"/>
    <row r="44844" spans="1:3" s="566" customFormat="1"/>
    <row r="44845" spans="1:3" s="566" customFormat="1"/>
    <row r="44846" spans="1:3" s="566" customFormat="1"/>
    <row r="44847" spans="1:3" s="566" customFormat="1"/>
    <row r="44848" spans="1:3" s="566" customFormat="1"/>
    <row r="44849" spans="1:3" s="566" customFormat="1"/>
    <row r="44850" spans="1:3" s="566" customFormat="1"/>
    <row r="44851" spans="1:3" s="566" customFormat="1"/>
    <row r="44852" spans="1:3" s="566" customFormat="1"/>
    <row r="44853" spans="1:3" s="566" customFormat="1"/>
    <row r="44854" spans="1:3" s="566" customFormat="1"/>
    <row r="44855" spans="1:3" s="566" customFormat="1"/>
    <row r="44856" spans="1:3" s="566" customFormat="1"/>
    <row r="44857" spans="1:3" s="566" customFormat="1"/>
    <row r="44858" spans="1:3" s="566" customFormat="1"/>
    <row r="44859" spans="1:3" s="566" customFormat="1"/>
    <row r="44860" spans="1:3" s="566" customFormat="1"/>
    <row r="44861" spans="1:3" s="566" customFormat="1"/>
    <row r="44862" spans="1:3" s="566" customFormat="1"/>
    <row r="44863" spans="1:3" s="566" customFormat="1"/>
    <row r="44864" spans="1:3" s="566" customFormat="1"/>
    <row r="44865" spans="1:3" s="566" customFormat="1"/>
    <row r="44866" spans="1:3" s="566" customFormat="1"/>
    <row r="44867" spans="1:3" s="566" customFormat="1"/>
    <row r="44868" spans="1:3" s="566" customFormat="1"/>
    <row r="44869" spans="1:3" s="566" customFormat="1"/>
    <row r="44870" spans="1:3" s="566" customFormat="1"/>
    <row r="44871" spans="1:3" s="566" customFormat="1"/>
    <row r="44872" spans="1:3" s="566" customFormat="1"/>
    <row r="44873" spans="1:3" s="566" customFormat="1"/>
    <row r="44874" spans="1:3" s="566" customFormat="1"/>
    <row r="44875" spans="1:3" s="566" customFormat="1"/>
    <row r="44876" spans="1:3" s="566" customFormat="1"/>
    <row r="44877" spans="1:3" s="566" customFormat="1"/>
    <row r="44878" spans="1:3" s="566" customFormat="1"/>
    <row r="44879" spans="1:3" s="566" customFormat="1"/>
    <row r="44880" spans="1:3" s="566" customFormat="1"/>
    <row r="44881" spans="1:3" s="566" customFormat="1"/>
    <row r="44882" spans="1:3" s="566" customFormat="1"/>
    <row r="44883" spans="1:3" s="566" customFormat="1"/>
    <row r="44884" spans="1:3" s="566" customFormat="1"/>
    <row r="44885" spans="1:3" s="566" customFormat="1"/>
    <row r="44886" spans="1:3" s="566" customFormat="1"/>
    <row r="44887" spans="1:3" s="566" customFormat="1"/>
    <row r="44888" spans="1:3" s="566" customFormat="1"/>
    <row r="44889" spans="1:3" s="566" customFormat="1"/>
    <row r="44890" spans="1:3" s="566" customFormat="1"/>
    <row r="44891" spans="1:3" s="566" customFormat="1"/>
    <row r="44892" spans="1:3" s="566" customFormat="1"/>
    <row r="44893" spans="1:3" s="566" customFormat="1"/>
    <row r="44894" spans="1:3" s="566" customFormat="1"/>
    <row r="44895" spans="1:3" s="566" customFormat="1"/>
    <row r="44896" spans="1:3" s="566" customFormat="1"/>
    <row r="44897" spans="1:3" s="566" customFormat="1"/>
    <row r="44898" spans="1:3" s="566" customFormat="1"/>
    <row r="44899" spans="1:3" s="566" customFormat="1"/>
    <row r="44900" spans="1:3" s="566" customFormat="1"/>
    <row r="44901" spans="1:3" s="566" customFormat="1"/>
    <row r="44902" spans="1:3" s="566" customFormat="1"/>
    <row r="44903" spans="1:3" s="566" customFormat="1"/>
    <row r="44904" spans="1:3" s="566" customFormat="1"/>
    <row r="44905" spans="1:3" s="566" customFormat="1"/>
    <row r="44906" spans="1:3" s="566" customFormat="1"/>
    <row r="44907" spans="1:3" s="566" customFormat="1"/>
    <row r="44908" spans="1:3" s="566" customFormat="1"/>
    <row r="44909" spans="1:3" s="566" customFormat="1"/>
    <row r="44910" spans="1:3" s="566" customFormat="1"/>
    <row r="44911" spans="1:3" s="566" customFormat="1"/>
    <row r="44912" spans="1:3" s="566" customFormat="1"/>
    <row r="44913" spans="1:3" s="566" customFormat="1"/>
    <row r="44914" spans="1:3" s="566" customFormat="1"/>
    <row r="44915" spans="1:3" s="566" customFormat="1"/>
    <row r="44916" spans="1:3" s="566" customFormat="1"/>
    <row r="44917" spans="1:3" s="566" customFormat="1"/>
    <row r="44918" spans="1:3" s="566" customFormat="1"/>
    <row r="44919" spans="1:3" s="566" customFormat="1"/>
    <row r="44920" spans="1:3" s="566" customFormat="1"/>
    <row r="44921" spans="1:3" s="566" customFormat="1"/>
    <row r="44922" spans="1:3" s="566" customFormat="1"/>
    <row r="44923" spans="1:3" s="566" customFormat="1"/>
    <row r="44924" spans="1:3" s="566" customFormat="1"/>
    <row r="44925" spans="1:3" s="566" customFormat="1"/>
    <row r="44926" spans="1:3" s="566" customFormat="1"/>
    <row r="44927" spans="1:3" s="566" customFormat="1"/>
    <row r="44928" spans="1:3" s="566" customFormat="1"/>
    <row r="44929" spans="1:3" s="566" customFormat="1"/>
    <row r="44930" spans="1:3" s="566" customFormat="1"/>
    <row r="44931" spans="1:3" s="566" customFormat="1"/>
    <row r="44932" spans="1:3" s="566" customFormat="1"/>
    <row r="44933" spans="1:3" s="566" customFormat="1"/>
    <row r="44934" spans="1:3" s="566" customFormat="1"/>
    <row r="44935" spans="1:3" s="566" customFormat="1"/>
    <row r="44936" spans="1:3" s="566" customFormat="1"/>
    <row r="44937" spans="1:3" s="566" customFormat="1"/>
    <row r="44938" spans="1:3" s="566" customFormat="1"/>
    <row r="44939" spans="1:3" s="566" customFormat="1"/>
    <row r="44940" spans="1:3" s="566" customFormat="1"/>
    <row r="44941" spans="1:3" s="566" customFormat="1"/>
    <row r="44942" spans="1:3" s="566" customFormat="1"/>
    <row r="44943" spans="1:3" s="566" customFormat="1"/>
    <row r="44944" spans="1:3" s="566" customFormat="1"/>
    <row r="44945" spans="1:3" s="566" customFormat="1"/>
    <row r="44946" spans="1:3" s="566" customFormat="1"/>
    <row r="44947" spans="1:3" s="566" customFormat="1"/>
    <row r="44948" spans="1:3" s="566" customFormat="1"/>
    <row r="44949" spans="1:3" s="566" customFormat="1"/>
    <row r="44950" spans="1:3" s="566" customFormat="1"/>
    <row r="44951" spans="1:3" s="566" customFormat="1"/>
    <row r="44952" spans="1:3" s="566" customFormat="1"/>
    <row r="44953" spans="1:3" s="566" customFormat="1"/>
    <row r="44954" spans="1:3" s="566" customFormat="1"/>
    <row r="44955" spans="1:3" s="566" customFormat="1"/>
    <row r="44956" spans="1:3" s="566" customFormat="1"/>
    <row r="44957" spans="1:3" s="566" customFormat="1"/>
    <row r="44958" spans="1:3" s="566" customFormat="1"/>
    <row r="44959" spans="1:3" s="566" customFormat="1"/>
    <row r="44960" spans="1:3" s="566" customFormat="1"/>
    <row r="44961" spans="1:3" s="566" customFormat="1"/>
    <row r="44962" spans="1:3" s="566" customFormat="1"/>
    <row r="44963" spans="1:3" s="566" customFormat="1"/>
    <row r="44964" spans="1:3" s="566" customFormat="1"/>
    <row r="44965" spans="1:3" s="566" customFormat="1"/>
    <row r="44966" spans="1:3" s="566" customFormat="1"/>
    <row r="44967" spans="1:3" s="566" customFormat="1"/>
    <row r="44968" spans="1:3" s="566" customFormat="1"/>
    <row r="44969" spans="1:3" s="566" customFormat="1"/>
    <row r="44970" spans="1:3" s="566" customFormat="1"/>
    <row r="44971" spans="1:3" s="566" customFormat="1"/>
    <row r="44972" spans="1:3" s="566" customFormat="1"/>
    <row r="44973" spans="1:3" s="566" customFormat="1"/>
    <row r="44974" spans="1:3" s="566" customFormat="1"/>
    <row r="44975" spans="1:3" s="566" customFormat="1"/>
    <row r="44976" spans="1:3" s="566" customFormat="1"/>
    <row r="44977" spans="1:3" s="566" customFormat="1"/>
    <row r="44978" spans="1:3" s="566" customFormat="1"/>
    <row r="44979" spans="1:3" s="566" customFormat="1"/>
    <row r="44980" spans="1:3" s="566" customFormat="1"/>
    <row r="44981" spans="1:3" s="566" customFormat="1"/>
    <row r="44982" spans="1:3" s="566" customFormat="1"/>
    <row r="44983" spans="1:3" s="566" customFormat="1"/>
    <row r="44984" spans="1:3" s="566" customFormat="1"/>
    <row r="44985" spans="1:3" s="566" customFormat="1"/>
    <row r="44986" spans="1:3" s="566" customFormat="1"/>
    <row r="44987" spans="1:3" s="566" customFormat="1"/>
    <row r="44988" spans="1:3" s="566" customFormat="1"/>
    <row r="44989" spans="1:3" s="566" customFormat="1"/>
    <row r="44990" spans="1:3" s="566" customFormat="1"/>
    <row r="44991" spans="1:3" s="566" customFormat="1"/>
    <row r="44992" spans="1:3" s="566" customFormat="1"/>
    <row r="44993" spans="1:3" s="566" customFormat="1"/>
    <row r="44994" spans="1:3" s="566" customFormat="1"/>
    <row r="44995" spans="1:3" s="566" customFormat="1"/>
    <row r="44996" spans="1:3" s="566" customFormat="1"/>
    <row r="44997" spans="1:3" s="566" customFormat="1"/>
    <row r="44998" spans="1:3" s="566" customFormat="1"/>
    <row r="44999" spans="1:3" s="566" customFormat="1"/>
    <row r="45000" spans="1:3" s="566" customFormat="1"/>
    <row r="45001" spans="1:3" s="566" customFormat="1"/>
    <row r="45002" spans="1:3" s="566" customFormat="1"/>
    <row r="45003" spans="1:3" s="566" customFormat="1"/>
    <row r="45004" spans="1:3" s="566" customFormat="1"/>
    <row r="45005" spans="1:3" s="566" customFormat="1"/>
    <row r="45006" spans="1:3" s="566" customFormat="1"/>
    <row r="45007" spans="1:3" s="566" customFormat="1"/>
    <row r="45008" spans="1:3" s="566" customFormat="1"/>
    <row r="45009" spans="1:3" s="566" customFormat="1"/>
    <row r="45010" spans="1:3" s="566" customFormat="1"/>
    <row r="45011" spans="1:3" s="566" customFormat="1"/>
    <row r="45012" spans="1:3" s="566" customFormat="1"/>
    <row r="45013" spans="1:3" s="566" customFormat="1"/>
    <row r="45014" spans="1:3" s="566" customFormat="1"/>
    <row r="45015" spans="1:3" s="566" customFormat="1"/>
    <row r="45016" spans="1:3" s="566" customFormat="1"/>
    <row r="45017" spans="1:3" s="566" customFormat="1"/>
    <row r="45018" spans="1:3" s="566" customFormat="1"/>
    <row r="45019" spans="1:3" s="566" customFormat="1"/>
    <row r="45020" spans="1:3" s="566" customFormat="1"/>
    <row r="45021" spans="1:3" s="566" customFormat="1"/>
    <row r="45022" spans="1:3" s="566" customFormat="1"/>
    <row r="45023" spans="1:3" s="566" customFormat="1"/>
    <row r="45024" spans="1:3" s="566" customFormat="1"/>
    <row r="45025" spans="1:3" s="566" customFormat="1"/>
    <row r="45026" spans="1:3" s="566" customFormat="1"/>
    <row r="45027" spans="1:3" s="566" customFormat="1"/>
    <row r="45028" spans="1:3" s="566" customFormat="1"/>
    <row r="45029" spans="1:3" s="566" customFormat="1"/>
    <row r="45030" spans="1:3" s="566" customFormat="1"/>
    <row r="45031" spans="1:3" s="566" customFormat="1"/>
    <row r="45032" spans="1:3" s="566" customFormat="1"/>
    <row r="45033" spans="1:3" s="566" customFormat="1"/>
    <row r="45034" spans="1:3" s="566" customFormat="1"/>
    <row r="45035" spans="1:3" s="566" customFormat="1"/>
    <row r="45036" spans="1:3" s="566" customFormat="1"/>
    <row r="45037" spans="1:3" s="566" customFormat="1"/>
    <row r="45038" spans="1:3" s="566" customFormat="1"/>
    <row r="45039" spans="1:3" s="566" customFormat="1"/>
    <row r="45040" spans="1:3" s="566" customFormat="1"/>
    <row r="45041" spans="1:3" s="566" customFormat="1"/>
    <row r="45042" spans="1:3" s="566" customFormat="1"/>
    <row r="45043" spans="1:3" s="566" customFormat="1"/>
    <row r="45044" spans="1:3" s="566" customFormat="1"/>
    <row r="45045" spans="1:3" s="566" customFormat="1"/>
    <row r="45046" spans="1:3" s="566" customFormat="1"/>
    <row r="45047" spans="1:3" s="566" customFormat="1"/>
    <row r="45048" spans="1:3" s="566" customFormat="1"/>
    <row r="45049" spans="1:3" s="566" customFormat="1"/>
    <row r="45050" spans="1:3" s="566" customFormat="1"/>
    <row r="45051" spans="1:3" s="566" customFormat="1"/>
    <row r="45052" spans="1:3" s="566" customFormat="1"/>
    <row r="45053" spans="1:3" s="566" customFormat="1"/>
    <row r="45054" spans="1:3" s="566" customFormat="1"/>
    <row r="45055" spans="1:3" s="566" customFormat="1"/>
    <row r="45056" spans="1:3" s="566" customFormat="1"/>
    <row r="45057" spans="1:3" s="566" customFormat="1"/>
    <row r="45058" spans="1:3" s="566" customFormat="1"/>
    <row r="45059" spans="1:3" s="566" customFormat="1"/>
    <row r="45060" spans="1:3" s="566" customFormat="1"/>
    <row r="45061" spans="1:3" s="566" customFormat="1"/>
    <row r="45062" spans="1:3" s="566" customFormat="1"/>
    <row r="45063" spans="1:3" s="566" customFormat="1"/>
    <row r="45064" spans="1:3" s="566" customFormat="1"/>
    <row r="45065" spans="1:3" s="566" customFormat="1"/>
    <row r="45066" spans="1:3" s="566" customFormat="1"/>
    <row r="45067" spans="1:3" s="566" customFormat="1"/>
    <row r="45068" spans="1:3" s="566" customFormat="1"/>
    <row r="45069" spans="1:3" s="566" customFormat="1"/>
    <row r="45070" spans="1:3" s="566" customFormat="1"/>
    <row r="45071" spans="1:3" s="566" customFormat="1"/>
    <row r="45072" spans="1:3" s="566" customFormat="1"/>
    <row r="45073" spans="1:3" s="566" customFormat="1"/>
    <row r="45074" spans="1:3" s="566" customFormat="1"/>
    <row r="45075" spans="1:3" s="566" customFormat="1"/>
    <row r="45076" spans="1:3" s="566" customFormat="1"/>
    <row r="45077" spans="1:3" s="566" customFormat="1"/>
    <row r="45078" spans="1:3" s="566" customFormat="1"/>
    <row r="45079" spans="1:3" s="566" customFormat="1"/>
    <row r="45080" spans="1:3" s="566" customFormat="1"/>
    <row r="45081" spans="1:3" s="566" customFormat="1"/>
    <row r="45082" spans="1:3" s="566" customFormat="1"/>
    <row r="45083" spans="1:3" s="566" customFormat="1"/>
    <row r="45084" spans="1:3" s="566" customFormat="1"/>
    <row r="45085" spans="1:3" s="566" customFormat="1"/>
    <row r="45086" spans="1:3" s="566" customFormat="1"/>
    <row r="45087" spans="1:3" s="566" customFormat="1"/>
    <row r="45088" spans="1:3" s="566" customFormat="1"/>
    <row r="45089" spans="1:3" s="566" customFormat="1"/>
    <row r="45090" spans="1:3" s="566" customFormat="1"/>
    <row r="45091" spans="1:3" s="566" customFormat="1"/>
    <row r="45092" spans="1:3" s="566" customFormat="1"/>
    <row r="45093" spans="1:3" s="566" customFormat="1"/>
    <row r="45094" spans="1:3" s="566" customFormat="1"/>
    <row r="45095" spans="1:3" s="566" customFormat="1"/>
    <row r="45096" spans="1:3" s="566" customFormat="1"/>
    <row r="45097" spans="1:3" s="566" customFormat="1"/>
    <row r="45098" spans="1:3" s="566" customFormat="1"/>
    <row r="45099" spans="1:3" s="566" customFormat="1"/>
    <row r="45100" spans="1:3" s="566" customFormat="1"/>
    <row r="45101" spans="1:3" s="566" customFormat="1"/>
    <row r="45102" spans="1:3" s="566" customFormat="1"/>
    <row r="45103" spans="1:3" s="566" customFormat="1"/>
    <row r="45104" spans="1:3" s="566" customFormat="1"/>
    <row r="45105" spans="1:3" s="566" customFormat="1"/>
    <row r="45106" spans="1:3" s="566" customFormat="1"/>
    <row r="45107" spans="1:3" s="566" customFormat="1"/>
    <row r="45108" spans="1:3" s="566" customFormat="1"/>
    <row r="45109" spans="1:3" s="566" customFormat="1"/>
    <row r="45110" spans="1:3" s="566" customFormat="1"/>
    <row r="45111" spans="1:3" s="566" customFormat="1"/>
    <row r="45112" spans="1:3" s="566" customFormat="1"/>
    <row r="45113" spans="1:3" s="566" customFormat="1"/>
    <row r="45114" spans="1:3" s="566" customFormat="1"/>
    <row r="45115" spans="1:3" s="566" customFormat="1"/>
    <row r="45116" spans="1:3" s="566" customFormat="1"/>
    <row r="45117" spans="1:3" s="566" customFormat="1"/>
    <row r="45118" spans="1:3" s="566" customFormat="1"/>
    <row r="45119" spans="1:3" s="566" customFormat="1"/>
    <row r="45120" spans="1:3" s="566" customFormat="1"/>
    <row r="45121" spans="1:3" s="566" customFormat="1"/>
    <row r="45122" spans="1:3" s="566" customFormat="1"/>
    <row r="45123" spans="1:3" s="566" customFormat="1"/>
    <row r="45124" spans="1:3" s="566" customFormat="1"/>
    <row r="45125" spans="1:3" s="566" customFormat="1"/>
    <row r="45126" spans="1:3" s="566" customFormat="1"/>
    <row r="45127" spans="1:3" s="566" customFormat="1"/>
    <row r="45128" spans="1:3" s="566" customFormat="1"/>
    <row r="45129" spans="1:3" s="566" customFormat="1"/>
    <row r="45130" spans="1:3" s="566" customFormat="1"/>
    <row r="45131" spans="1:3" s="566" customFormat="1"/>
    <row r="45132" spans="1:3" s="566" customFormat="1"/>
    <row r="45133" spans="1:3" s="566" customFormat="1"/>
    <row r="45134" spans="1:3" s="566" customFormat="1"/>
    <row r="45135" spans="1:3" s="566" customFormat="1"/>
    <row r="45136" spans="1:3" s="566" customFormat="1"/>
    <row r="45137" spans="1:3" s="566" customFormat="1"/>
    <row r="45138" spans="1:3" s="566" customFormat="1"/>
    <row r="45139" spans="1:3" s="566" customFormat="1"/>
    <row r="45140" spans="1:3" s="566" customFormat="1"/>
    <row r="45141" spans="1:3" s="566" customFormat="1"/>
    <row r="45142" spans="1:3" s="566" customFormat="1"/>
    <row r="45143" spans="1:3" s="566" customFormat="1"/>
    <row r="45144" spans="1:3" s="566" customFormat="1"/>
    <row r="45145" spans="1:3" s="566" customFormat="1"/>
    <row r="45146" spans="1:3" s="566" customFormat="1"/>
    <row r="45147" spans="1:3" s="566" customFormat="1"/>
    <row r="45148" spans="1:3" s="566" customFormat="1"/>
    <row r="45149" spans="1:3" s="566" customFormat="1"/>
    <row r="45150" spans="1:3" s="566" customFormat="1"/>
    <row r="45151" spans="1:3" s="566" customFormat="1"/>
    <row r="45152" spans="1:3" s="566" customFormat="1"/>
    <row r="45153" spans="1:3" s="566" customFormat="1"/>
    <row r="45154" spans="1:3" s="566" customFormat="1"/>
    <row r="45155" spans="1:3" s="566" customFormat="1"/>
    <row r="45156" spans="1:3" s="566" customFormat="1"/>
    <row r="45157" spans="1:3" s="566" customFormat="1"/>
    <row r="45158" spans="1:3" s="566" customFormat="1"/>
    <row r="45159" spans="1:3" s="566" customFormat="1"/>
    <row r="45160" spans="1:3" s="566" customFormat="1"/>
    <row r="45161" spans="1:3" s="566" customFormat="1"/>
    <row r="45162" spans="1:3" s="566" customFormat="1"/>
    <row r="45163" spans="1:3" s="566" customFormat="1"/>
    <row r="45164" spans="1:3" s="566" customFormat="1"/>
    <row r="45165" spans="1:3" s="566" customFormat="1"/>
    <row r="45166" spans="1:3" s="566" customFormat="1"/>
    <row r="45167" spans="1:3" s="566" customFormat="1"/>
    <row r="45168" spans="1:3" s="566" customFormat="1"/>
    <row r="45169" spans="1:3" s="566" customFormat="1"/>
    <row r="45170" spans="1:3" s="566" customFormat="1"/>
    <row r="45171" spans="1:3" s="566" customFormat="1"/>
    <row r="45172" spans="1:3" s="566" customFormat="1"/>
    <row r="45173" spans="1:3" s="566" customFormat="1"/>
    <row r="45174" spans="1:3" s="566" customFormat="1"/>
    <row r="45175" spans="1:3" s="566" customFormat="1"/>
    <row r="45176" spans="1:3" s="566" customFormat="1"/>
    <row r="45177" spans="1:3" s="566" customFormat="1"/>
    <row r="45178" spans="1:3" s="566" customFormat="1"/>
    <row r="45179" spans="1:3" s="566" customFormat="1"/>
    <row r="45180" spans="1:3" s="566" customFormat="1"/>
    <row r="45181" spans="1:3" s="566" customFormat="1"/>
    <row r="45182" spans="1:3" s="566" customFormat="1"/>
    <row r="45183" spans="1:3" s="566" customFormat="1"/>
    <row r="45184" spans="1:3" s="566" customFormat="1"/>
    <row r="45185" spans="1:3" s="566" customFormat="1"/>
    <row r="45186" spans="1:3" s="566" customFormat="1"/>
    <row r="45187" spans="1:3" s="566" customFormat="1"/>
    <row r="45188" spans="1:3" s="566" customFormat="1"/>
    <row r="45189" spans="1:3" s="566" customFormat="1"/>
    <row r="45190" spans="1:3" s="566" customFormat="1"/>
    <row r="45191" spans="1:3" s="566" customFormat="1"/>
    <row r="45192" spans="1:3" s="566" customFormat="1"/>
    <row r="45193" spans="1:3" s="566" customFormat="1"/>
    <row r="45194" spans="1:3" s="566" customFormat="1"/>
    <row r="45195" spans="1:3" s="566" customFormat="1"/>
    <row r="45196" spans="1:3" s="566" customFormat="1"/>
    <row r="45197" spans="1:3" s="566" customFormat="1"/>
    <row r="45198" spans="1:3" s="566" customFormat="1"/>
    <row r="45199" spans="1:3" s="566" customFormat="1"/>
    <row r="45200" spans="1:3" s="566" customFormat="1"/>
    <row r="45201" spans="1:3" s="566" customFormat="1"/>
    <row r="45202" spans="1:3" s="566" customFormat="1"/>
    <row r="45203" spans="1:3" s="566" customFormat="1"/>
    <row r="45204" spans="1:3" s="566" customFormat="1"/>
    <row r="45205" spans="1:3" s="566" customFormat="1"/>
    <row r="45206" spans="1:3" s="566" customFormat="1"/>
    <row r="45207" spans="1:3" s="566" customFormat="1"/>
    <row r="45208" spans="1:3" s="566" customFormat="1"/>
    <row r="45209" spans="1:3" s="566" customFormat="1"/>
    <row r="45210" spans="1:3" s="566" customFormat="1"/>
    <row r="45211" spans="1:3" s="566" customFormat="1"/>
    <row r="45212" spans="1:3" s="566" customFormat="1"/>
    <row r="45213" spans="1:3" s="566" customFormat="1"/>
    <row r="45214" spans="1:3" s="566" customFormat="1"/>
    <row r="45215" spans="1:3" s="566" customFormat="1"/>
    <row r="45216" spans="1:3" s="566" customFormat="1"/>
    <row r="45217" spans="1:3" s="566" customFormat="1"/>
    <row r="45218" spans="1:3" s="566" customFormat="1"/>
    <row r="45219" spans="1:3" s="566" customFormat="1"/>
    <row r="45220" spans="1:3" s="566" customFormat="1"/>
    <row r="45221" spans="1:3" s="566" customFormat="1"/>
    <row r="45222" spans="1:3" s="566" customFormat="1"/>
    <row r="45223" spans="1:3" s="566" customFormat="1"/>
    <row r="45224" spans="1:3" s="566" customFormat="1"/>
    <row r="45225" spans="1:3" s="566" customFormat="1"/>
    <row r="45226" spans="1:3" s="566" customFormat="1"/>
    <row r="45227" spans="1:3" s="566" customFormat="1"/>
    <row r="45228" spans="1:3" s="566" customFormat="1"/>
    <row r="45229" spans="1:3" s="566" customFormat="1"/>
    <row r="45230" spans="1:3" s="566" customFormat="1"/>
    <row r="45231" spans="1:3" s="566" customFormat="1"/>
    <row r="45232" spans="1:3" s="566" customFormat="1"/>
    <row r="45233" spans="1:3" s="566" customFormat="1"/>
    <row r="45234" spans="1:3" s="566" customFormat="1"/>
    <row r="45235" spans="1:3" s="566" customFormat="1"/>
    <row r="45236" spans="1:3" s="566" customFormat="1"/>
    <row r="45237" spans="1:3" s="566" customFormat="1"/>
    <row r="45238" spans="1:3" s="566" customFormat="1"/>
    <row r="45239" spans="1:3" s="566" customFormat="1"/>
    <row r="45240" spans="1:3" s="566" customFormat="1"/>
    <row r="45241" spans="1:3" s="566" customFormat="1"/>
    <row r="45242" spans="1:3" s="566" customFormat="1"/>
    <row r="45243" spans="1:3" s="566" customFormat="1"/>
    <row r="45244" spans="1:3" s="566" customFormat="1"/>
    <row r="45245" spans="1:3" s="566" customFormat="1"/>
    <row r="45246" spans="1:3" s="566" customFormat="1"/>
    <row r="45247" spans="1:3" s="566" customFormat="1"/>
    <row r="45248" spans="1:3" s="566" customFormat="1"/>
    <row r="45249" spans="1:3" s="566" customFormat="1"/>
    <row r="45250" spans="1:3" s="566" customFormat="1"/>
    <row r="45251" spans="1:3" s="566" customFormat="1"/>
    <row r="45252" spans="1:3" s="566" customFormat="1"/>
    <row r="45253" spans="1:3" s="566" customFormat="1"/>
    <row r="45254" spans="1:3" s="566" customFormat="1"/>
    <row r="45255" spans="1:3" s="566" customFormat="1"/>
    <row r="45256" spans="1:3" s="566" customFormat="1"/>
    <row r="45257" spans="1:3" s="566" customFormat="1"/>
    <row r="45258" spans="1:3" s="566" customFormat="1"/>
    <row r="45259" spans="1:3" s="566" customFormat="1"/>
    <row r="45260" spans="1:3" s="566" customFormat="1"/>
    <row r="45261" spans="1:3" s="566" customFormat="1"/>
    <row r="45262" spans="1:3" s="566" customFormat="1"/>
    <row r="45263" spans="1:3" s="566" customFormat="1"/>
    <row r="45264" spans="1:3" s="566" customFormat="1"/>
    <row r="45265" spans="1:3" s="566" customFormat="1"/>
    <row r="45266" spans="1:3" s="566" customFormat="1"/>
    <row r="45267" spans="1:3" s="566" customFormat="1"/>
    <row r="45268" spans="1:3" s="566" customFormat="1"/>
    <row r="45269" spans="1:3" s="566" customFormat="1"/>
    <row r="45270" spans="1:3" s="566" customFormat="1"/>
    <row r="45271" spans="1:3" s="566" customFormat="1"/>
    <row r="45272" spans="1:3" s="566" customFormat="1"/>
    <row r="45273" spans="1:3" s="566" customFormat="1"/>
    <row r="45274" spans="1:3" s="566" customFormat="1"/>
    <row r="45275" spans="1:3" s="566" customFormat="1"/>
    <row r="45276" spans="1:3" s="566" customFormat="1"/>
    <row r="45277" spans="1:3" s="566" customFormat="1"/>
    <row r="45278" spans="1:3" s="566" customFormat="1"/>
    <row r="45279" spans="1:3" s="566" customFormat="1"/>
    <row r="45280" spans="1:3" s="566" customFormat="1"/>
    <row r="45281" spans="1:3" s="566" customFormat="1"/>
    <row r="45282" spans="1:3" s="566" customFormat="1"/>
    <row r="45283" spans="1:3" s="566" customFormat="1"/>
    <row r="45284" spans="1:3" s="566" customFormat="1"/>
    <row r="45285" spans="1:3" s="566" customFormat="1"/>
    <row r="45286" spans="1:3" s="566" customFormat="1"/>
    <row r="45287" spans="1:3" s="566" customFormat="1"/>
    <row r="45288" spans="1:3" s="566" customFormat="1"/>
    <row r="45289" spans="1:3" s="566" customFormat="1"/>
    <row r="45290" spans="1:3" s="566" customFormat="1"/>
    <row r="45291" spans="1:3" s="566" customFormat="1"/>
    <row r="45292" spans="1:3" s="566" customFormat="1"/>
    <row r="45293" spans="1:3" s="566" customFormat="1"/>
    <row r="45294" spans="1:3" s="566" customFormat="1"/>
    <row r="45295" spans="1:3" s="566" customFormat="1"/>
    <row r="45296" spans="1:3" s="566" customFormat="1"/>
    <row r="45297" spans="1:3" s="566" customFormat="1"/>
    <row r="45298" spans="1:3" s="566" customFormat="1"/>
    <row r="45299" spans="1:3" s="566" customFormat="1"/>
    <row r="45300" spans="1:3" s="566" customFormat="1"/>
    <row r="45301" spans="1:3" s="566" customFormat="1"/>
    <row r="45302" spans="1:3" s="566" customFormat="1"/>
    <row r="45303" spans="1:3" s="566" customFormat="1"/>
    <row r="45304" spans="1:3" s="566" customFormat="1"/>
    <row r="45305" spans="1:3" s="566" customFormat="1"/>
    <row r="45306" spans="1:3" s="566" customFormat="1"/>
    <row r="45307" spans="1:3" s="566" customFormat="1"/>
    <row r="45308" spans="1:3" s="566" customFormat="1"/>
    <row r="45309" spans="1:3" s="566" customFormat="1"/>
    <row r="45310" spans="1:3" s="566" customFormat="1"/>
    <row r="45311" spans="1:3" s="566" customFormat="1"/>
    <row r="45312" spans="1:3" s="566" customFormat="1"/>
    <row r="45313" spans="1:3" s="566" customFormat="1"/>
    <row r="45314" spans="1:3" s="566" customFormat="1"/>
    <row r="45315" spans="1:3" s="566" customFormat="1"/>
    <row r="45316" spans="1:3" s="566" customFormat="1"/>
    <row r="45317" spans="1:3" s="566" customFormat="1"/>
    <row r="45318" spans="1:3" s="566" customFormat="1"/>
    <row r="45319" spans="1:3" s="566" customFormat="1"/>
    <row r="45320" spans="1:3" s="566" customFormat="1"/>
    <row r="45321" spans="1:3" s="566" customFormat="1"/>
    <row r="45322" spans="1:3" s="566" customFormat="1"/>
    <row r="45323" spans="1:3" s="566" customFormat="1"/>
    <row r="45324" spans="1:3" s="566" customFormat="1"/>
    <row r="45325" spans="1:3" s="566" customFormat="1"/>
    <row r="45326" spans="1:3" s="566" customFormat="1"/>
    <row r="45327" spans="1:3" s="566" customFormat="1"/>
    <row r="45328" spans="1:3" s="566" customFormat="1"/>
    <row r="45329" spans="1:3" s="566" customFormat="1"/>
    <row r="45330" spans="1:3" s="566" customFormat="1"/>
    <row r="45331" spans="1:3" s="566" customFormat="1"/>
    <row r="45332" spans="1:3" s="566" customFormat="1"/>
    <row r="45333" spans="1:3" s="566" customFormat="1"/>
    <row r="45334" spans="1:3" s="566" customFormat="1"/>
    <row r="45335" spans="1:3" s="566" customFormat="1"/>
    <row r="45336" spans="1:3" s="566" customFormat="1"/>
    <row r="45337" spans="1:3" s="566" customFormat="1"/>
    <row r="45338" spans="1:3" s="566" customFormat="1"/>
    <row r="45339" spans="1:3" s="566" customFormat="1"/>
    <row r="45340" spans="1:3" s="566" customFormat="1"/>
    <row r="45341" spans="1:3" s="566" customFormat="1"/>
    <row r="45342" spans="1:3" s="566" customFormat="1"/>
    <row r="45343" spans="1:3" s="566" customFormat="1"/>
    <row r="45344" spans="1:3" s="566" customFormat="1"/>
    <row r="45345" spans="1:3" s="566" customFormat="1"/>
    <row r="45346" spans="1:3" s="566" customFormat="1"/>
    <row r="45347" spans="1:3" s="566" customFormat="1"/>
    <row r="45348" spans="1:3" s="566" customFormat="1"/>
    <row r="45349" spans="1:3" s="566" customFormat="1"/>
    <row r="45350" spans="1:3" s="566" customFormat="1"/>
    <row r="45351" spans="1:3" s="566" customFormat="1"/>
    <row r="45352" spans="1:3" s="566" customFormat="1"/>
    <row r="45353" spans="1:3" s="566" customFormat="1"/>
    <row r="45354" spans="1:3" s="566" customFormat="1"/>
    <row r="45355" spans="1:3" s="566" customFormat="1"/>
    <row r="45356" spans="1:3" s="566" customFormat="1"/>
    <row r="45357" spans="1:3" s="566" customFormat="1"/>
    <row r="45358" spans="1:3" s="566" customFormat="1"/>
    <row r="45359" spans="1:3" s="566" customFormat="1"/>
    <row r="45360" spans="1:3" s="566" customFormat="1"/>
    <row r="45361" spans="1:3" s="566" customFormat="1"/>
    <row r="45362" spans="1:3" s="566" customFormat="1"/>
    <row r="45363" spans="1:3" s="566" customFormat="1"/>
    <row r="45364" spans="1:3" s="566" customFormat="1"/>
    <row r="45365" spans="1:3" s="566" customFormat="1"/>
    <row r="45366" spans="1:3" s="566" customFormat="1"/>
    <row r="45367" spans="1:3" s="566" customFormat="1"/>
    <row r="45368" spans="1:3" s="566" customFormat="1"/>
    <row r="45369" spans="1:3" s="566" customFormat="1"/>
    <row r="45370" spans="1:3" s="566" customFormat="1"/>
    <row r="45371" spans="1:3" s="566" customFormat="1"/>
    <row r="45372" spans="1:3" s="566" customFormat="1"/>
    <row r="45373" spans="1:3" s="566" customFormat="1"/>
    <row r="45374" spans="1:3" s="566" customFormat="1"/>
    <row r="45375" spans="1:3" s="566" customFormat="1"/>
    <row r="45376" spans="1:3" s="566" customFormat="1"/>
    <row r="45377" spans="1:3" s="566" customFormat="1"/>
    <row r="45378" spans="1:3" s="566" customFormat="1"/>
    <row r="45379" spans="1:3" s="566" customFormat="1"/>
    <row r="45380" spans="1:3" s="566" customFormat="1"/>
    <row r="45381" spans="1:3" s="566" customFormat="1"/>
    <row r="45382" spans="1:3" s="566" customFormat="1"/>
    <row r="45383" spans="1:3" s="566" customFormat="1"/>
    <row r="45384" spans="1:3" s="566" customFormat="1"/>
    <row r="45385" spans="1:3" s="566" customFormat="1"/>
    <row r="45386" spans="1:3" s="566" customFormat="1"/>
    <row r="45387" spans="1:3" s="566" customFormat="1"/>
    <row r="45388" spans="1:3" s="566" customFormat="1"/>
    <row r="45389" spans="1:3" s="566" customFormat="1"/>
    <row r="45390" spans="1:3" s="566" customFormat="1"/>
    <row r="45391" spans="1:3" s="566" customFormat="1"/>
    <row r="45392" spans="1:3" s="566" customFormat="1"/>
    <row r="45393" spans="1:3" s="566" customFormat="1"/>
    <row r="45394" spans="1:3" s="566" customFormat="1"/>
    <row r="45395" spans="1:3" s="566" customFormat="1"/>
    <row r="45396" spans="1:3" s="566" customFormat="1"/>
    <row r="45397" spans="1:3" s="566" customFormat="1"/>
    <row r="45398" spans="1:3" s="566" customFormat="1"/>
    <row r="45399" spans="1:3" s="566" customFormat="1"/>
    <row r="45400" spans="1:3" s="566" customFormat="1"/>
    <row r="45401" spans="1:3" s="566" customFormat="1"/>
    <row r="45402" spans="1:3" s="566" customFormat="1"/>
    <row r="45403" spans="1:3" s="566" customFormat="1"/>
    <row r="45404" spans="1:3" s="566" customFormat="1"/>
    <row r="45405" spans="1:3" s="566" customFormat="1"/>
    <row r="45406" spans="1:3" s="566" customFormat="1"/>
    <row r="45407" spans="1:3" s="566" customFormat="1"/>
    <row r="45408" spans="1:3" s="566" customFormat="1"/>
    <row r="45409" spans="1:3" s="566" customFormat="1"/>
    <row r="45410" spans="1:3" s="566" customFormat="1"/>
    <row r="45411" spans="1:3" s="566" customFormat="1"/>
    <row r="45412" spans="1:3" s="566" customFormat="1"/>
    <row r="45413" spans="1:3" s="566" customFormat="1"/>
    <row r="45414" spans="1:3" s="566" customFormat="1"/>
    <row r="45415" spans="1:3" s="566" customFormat="1"/>
    <row r="45416" spans="1:3" s="566" customFormat="1"/>
    <row r="45417" spans="1:3" s="566" customFormat="1"/>
    <row r="45418" spans="1:3" s="566" customFormat="1"/>
    <row r="45419" spans="1:3" s="566" customFormat="1"/>
    <row r="45420" spans="1:3" s="566" customFormat="1"/>
    <row r="45421" spans="1:3" s="566" customFormat="1"/>
    <row r="45422" spans="1:3" s="566" customFormat="1"/>
    <row r="45423" spans="1:3" s="566" customFormat="1"/>
    <row r="45424" spans="1:3" s="566" customFormat="1"/>
    <row r="45425" spans="1:3" s="566" customFormat="1"/>
    <row r="45426" spans="1:3" s="566" customFormat="1"/>
    <row r="45427" spans="1:3" s="566" customFormat="1"/>
    <row r="45428" spans="1:3" s="566" customFormat="1"/>
    <row r="45429" spans="1:3" s="566" customFormat="1"/>
    <row r="45430" spans="1:3" s="566" customFormat="1"/>
    <row r="45431" spans="1:3" s="566" customFormat="1"/>
    <row r="45432" spans="1:3" s="566" customFormat="1"/>
    <row r="45433" spans="1:3" s="566" customFormat="1"/>
    <row r="45434" spans="1:3" s="566" customFormat="1"/>
    <row r="45435" spans="1:3" s="566" customFormat="1"/>
    <row r="45436" spans="1:3" s="566" customFormat="1"/>
    <row r="45437" spans="1:3" s="566" customFormat="1"/>
    <row r="45438" spans="1:3" s="566" customFormat="1"/>
    <row r="45439" spans="1:3" s="566" customFormat="1"/>
    <row r="45440" spans="1:3" s="566" customFormat="1"/>
    <row r="45441" spans="1:3" s="566" customFormat="1"/>
    <row r="45442" spans="1:3" s="566" customFormat="1"/>
    <row r="45443" spans="1:3" s="566" customFormat="1"/>
    <row r="45444" spans="1:3" s="566" customFormat="1"/>
    <row r="45445" spans="1:3" s="566" customFormat="1"/>
    <row r="45446" spans="1:3" s="566" customFormat="1"/>
    <row r="45447" spans="1:3" s="566" customFormat="1"/>
    <row r="45448" spans="1:3" s="566" customFormat="1"/>
    <row r="45449" spans="1:3" s="566" customFormat="1"/>
    <row r="45450" spans="1:3" s="566" customFormat="1"/>
    <row r="45451" spans="1:3" s="566" customFormat="1"/>
    <row r="45452" spans="1:3" s="566" customFormat="1"/>
    <row r="45453" spans="1:3" s="566" customFormat="1"/>
    <row r="45454" spans="1:3" s="566" customFormat="1"/>
    <row r="45455" spans="1:3" s="566" customFormat="1"/>
    <row r="45456" spans="1:3" s="566" customFormat="1"/>
    <row r="45457" spans="1:3" s="566" customFormat="1"/>
    <row r="45458" spans="1:3" s="566" customFormat="1"/>
    <row r="45459" spans="1:3" s="566" customFormat="1"/>
    <row r="45460" spans="1:3" s="566" customFormat="1"/>
    <row r="45461" spans="1:3" s="566" customFormat="1"/>
    <row r="45462" spans="1:3" s="566" customFormat="1"/>
    <row r="45463" spans="1:3" s="566" customFormat="1"/>
    <row r="45464" spans="1:3" s="566" customFormat="1"/>
    <row r="45465" spans="1:3" s="566" customFormat="1"/>
    <row r="45466" spans="1:3" s="566" customFormat="1"/>
    <row r="45467" spans="1:3" s="566" customFormat="1"/>
    <row r="45468" spans="1:3" s="566" customFormat="1"/>
    <row r="45469" spans="1:3" s="566" customFormat="1"/>
    <row r="45470" spans="1:3" s="566" customFormat="1"/>
    <row r="45471" spans="1:3" s="566" customFormat="1"/>
    <row r="45472" spans="1:3" s="566" customFormat="1"/>
    <row r="45473" spans="1:3" s="566" customFormat="1"/>
    <row r="45474" spans="1:3" s="566" customFormat="1"/>
    <row r="45475" spans="1:3" s="566" customFormat="1"/>
    <row r="45476" spans="1:3" s="566" customFormat="1"/>
    <row r="45477" spans="1:3" s="566" customFormat="1"/>
    <row r="45478" spans="1:3" s="566" customFormat="1"/>
    <row r="45479" spans="1:3" s="566" customFormat="1"/>
    <row r="45480" spans="1:3" s="566" customFormat="1"/>
    <row r="45481" spans="1:3" s="566" customFormat="1"/>
    <row r="45482" spans="1:3" s="566" customFormat="1"/>
    <row r="45483" spans="1:3" s="566" customFormat="1"/>
    <row r="45484" spans="1:3" s="566" customFormat="1"/>
    <row r="45485" spans="1:3" s="566" customFormat="1"/>
    <row r="45486" spans="1:3" s="566" customFormat="1"/>
    <row r="45487" spans="1:3" s="566" customFormat="1"/>
    <row r="45488" spans="1:3" s="566" customFormat="1"/>
    <row r="45489" spans="1:3" s="566" customFormat="1"/>
    <row r="45490" spans="1:3" s="566" customFormat="1"/>
    <row r="45491" spans="1:3" s="566" customFormat="1"/>
    <row r="45492" spans="1:3" s="566" customFormat="1"/>
    <row r="45493" spans="1:3" s="566" customFormat="1"/>
    <row r="45494" spans="1:3" s="566" customFormat="1"/>
    <row r="45495" spans="1:3" s="566" customFormat="1"/>
    <row r="45496" spans="1:3" s="566" customFormat="1"/>
    <row r="45497" spans="1:3" s="566" customFormat="1"/>
    <row r="45498" spans="1:3" s="566" customFormat="1"/>
    <row r="45499" spans="1:3" s="566" customFormat="1"/>
    <row r="45500" spans="1:3" s="566" customFormat="1"/>
    <row r="45501" spans="1:3" s="566" customFormat="1"/>
    <row r="45502" spans="1:3" s="566" customFormat="1"/>
    <row r="45503" spans="1:3" s="566" customFormat="1"/>
    <row r="45504" spans="1:3" s="566" customFormat="1"/>
    <row r="45505" spans="1:3" s="566" customFormat="1"/>
    <row r="45506" spans="1:3" s="566" customFormat="1"/>
    <row r="45507" spans="1:3" s="566" customFormat="1"/>
    <row r="45508" spans="1:3" s="566" customFormat="1"/>
    <row r="45509" spans="1:3" s="566" customFormat="1"/>
    <row r="45510" spans="1:3" s="566" customFormat="1"/>
    <row r="45511" spans="1:3" s="566" customFormat="1"/>
    <row r="45512" spans="1:3" s="566" customFormat="1"/>
    <row r="45513" spans="1:3" s="566" customFormat="1"/>
    <row r="45514" spans="1:3" s="566" customFormat="1"/>
    <row r="45515" spans="1:3" s="566" customFormat="1"/>
    <row r="45516" spans="1:3" s="566" customFormat="1"/>
    <row r="45517" spans="1:3" s="566" customFormat="1"/>
    <row r="45518" spans="1:3" s="566" customFormat="1"/>
    <row r="45519" spans="1:3" s="566" customFormat="1"/>
    <row r="45520" spans="1:3" s="566" customFormat="1"/>
    <row r="45521" spans="1:3" s="566" customFormat="1"/>
    <row r="45522" spans="1:3" s="566" customFormat="1"/>
    <row r="45523" spans="1:3" s="566" customFormat="1"/>
    <row r="45524" spans="1:3" s="566" customFormat="1"/>
    <row r="45525" spans="1:3" s="566" customFormat="1"/>
    <row r="45526" spans="1:3" s="566" customFormat="1"/>
    <row r="45527" spans="1:3" s="566" customFormat="1"/>
    <row r="45528" spans="1:3" s="566" customFormat="1"/>
    <row r="45529" spans="1:3" s="566" customFormat="1"/>
    <row r="45530" spans="1:3" s="566" customFormat="1"/>
    <row r="45531" spans="1:3" s="566" customFormat="1"/>
    <row r="45532" spans="1:3" s="566" customFormat="1"/>
    <row r="45533" spans="1:3" s="566" customFormat="1"/>
    <row r="45534" spans="1:3" s="566" customFormat="1"/>
    <row r="45535" spans="1:3" s="566" customFormat="1"/>
    <row r="45536" spans="1:3" s="566" customFormat="1"/>
    <row r="45537" spans="1:3" s="566" customFormat="1"/>
    <row r="45538" spans="1:3" s="566" customFormat="1"/>
    <row r="45539" spans="1:3" s="566" customFormat="1"/>
    <row r="45540" spans="1:3" s="566" customFormat="1"/>
    <row r="45541" spans="1:3" s="566" customFormat="1"/>
    <row r="45542" spans="1:3" s="566" customFormat="1"/>
    <row r="45543" spans="1:3" s="566" customFormat="1"/>
    <row r="45544" spans="1:3" s="566" customFormat="1"/>
    <row r="45545" spans="1:3" s="566" customFormat="1"/>
    <row r="45546" spans="1:3" s="566" customFormat="1"/>
    <row r="45547" spans="1:3" s="566" customFormat="1"/>
    <row r="45548" spans="1:3" s="566" customFormat="1"/>
    <row r="45549" spans="1:3" s="566" customFormat="1"/>
    <row r="45550" spans="1:3" s="566" customFormat="1"/>
    <row r="45551" spans="1:3" s="566" customFormat="1"/>
    <row r="45552" spans="1:3" s="566" customFormat="1"/>
    <row r="45553" spans="1:3" s="566" customFormat="1"/>
    <row r="45554" spans="1:3" s="566" customFormat="1"/>
    <row r="45555" spans="1:3" s="566" customFormat="1"/>
    <row r="45556" spans="1:3" s="566" customFormat="1"/>
    <row r="45557" spans="1:3" s="566" customFormat="1"/>
    <row r="45558" spans="1:3" s="566" customFormat="1"/>
    <row r="45559" spans="1:3" s="566" customFormat="1"/>
    <row r="45560" spans="1:3" s="566" customFormat="1"/>
    <row r="45561" spans="1:3" s="566" customFormat="1"/>
    <row r="45562" spans="1:3" s="566" customFormat="1"/>
    <row r="45563" spans="1:3" s="566" customFormat="1"/>
    <row r="45564" spans="1:3" s="566" customFormat="1"/>
    <row r="45565" spans="1:3" s="566" customFormat="1"/>
    <row r="45566" spans="1:3" s="566" customFormat="1"/>
    <row r="45567" spans="1:3" s="566" customFormat="1"/>
    <row r="45568" spans="1:3" s="566" customFormat="1"/>
    <row r="45569" spans="1:3" s="566" customFormat="1"/>
    <row r="45570" spans="1:3" s="566" customFormat="1"/>
    <row r="45571" spans="1:3" s="566" customFormat="1"/>
    <row r="45572" spans="1:3" s="566" customFormat="1"/>
    <row r="45573" spans="1:3" s="566" customFormat="1"/>
    <row r="45574" spans="1:3" s="566" customFormat="1"/>
    <row r="45575" spans="1:3" s="566" customFormat="1"/>
    <row r="45576" spans="1:3" s="566" customFormat="1"/>
    <row r="45577" spans="1:3" s="566" customFormat="1"/>
    <row r="45578" spans="1:3" s="566" customFormat="1"/>
    <row r="45579" spans="1:3" s="566" customFormat="1"/>
    <row r="45580" spans="1:3" s="566" customFormat="1"/>
    <row r="45581" spans="1:3" s="566" customFormat="1"/>
    <row r="45582" spans="1:3" s="566" customFormat="1"/>
    <row r="45583" spans="1:3" s="566" customFormat="1"/>
    <row r="45584" spans="1:3" s="566" customFormat="1"/>
    <row r="45585" spans="1:3" s="566" customFormat="1"/>
    <row r="45586" spans="1:3" s="566" customFormat="1"/>
    <row r="45587" spans="1:3" s="566" customFormat="1"/>
    <row r="45588" spans="1:3" s="566" customFormat="1"/>
    <row r="45589" spans="1:3" s="566" customFormat="1"/>
    <row r="45590" spans="1:3" s="566" customFormat="1"/>
    <row r="45591" spans="1:3" s="566" customFormat="1"/>
    <row r="45592" spans="1:3" s="566" customFormat="1"/>
    <row r="45593" spans="1:3" s="566" customFormat="1"/>
    <row r="45594" spans="1:3" s="566" customFormat="1"/>
    <row r="45595" spans="1:3" s="566" customFormat="1"/>
    <row r="45596" spans="1:3" s="566" customFormat="1"/>
    <row r="45597" spans="1:3" s="566" customFormat="1"/>
    <row r="45598" spans="1:3" s="566" customFormat="1"/>
    <row r="45599" spans="1:3" s="566" customFormat="1"/>
    <row r="45600" spans="1:3" s="566" customFormat="1"/>
    <row r="45601" spans="1:3" s="566" customFormat="1"/>
    <row r="45602" spans="1:3" s="566" customFormat="1"/>
    <row r="45603" spans="1:3" s="566" customFormat="1"/>
    <row r="45604" spans="1:3" s="566" customFormat="1"/>
    <row r="45605" spans="1:3" s="566" customFormat="1"/>
    <row r="45606" spans="1:3" s="566" customFormat="1"/>
    <row r="45607" spans="1:3" s="566" customFormat="1"/>
    <row r="45608" spans="1:3" s="566" customFormat="1"/>
    <row r="45609" spans="1:3" s="566" customFormat="1"/>
    <row r="45610" spans="1:3" s="566" customFormat="1"/>
    <row r="45611" spans="1:3" s="566" customFormat="1"/>
    <row r="45612" spans="1:3" s="566" customFormat="1"/>
    <row r="45613" spans="1:3" s="566" customFormat="1"/>
    <row r="45614" spans="1:3" s="566" customFormat="1"/>
    <row r="45615" spans="1:3" s="566" customFormat="1"/>
    <row r="45616" spans="1:3" s="566" customFormat="1"/>
    <row r="45617" spans="1:3" s="566" customFormat="1"/>
    <row r="45618" spans="1:3" s="566" customFormat="1"/>
    <row r="45619" spans="1:3" s="566" customFormat="1"/>
    <row r="45620" spans="1:3" s="566" customFormat="1"/>
    <row r="45621" spans="1:3" s="566" customFormat="1"/>
    <row r="45622" spans="1:3" s="566" customFormat="1"/>
    <row r="45623" spans="1:3" s="566" customFormat="1"/>
    <row r="45624" spans="1:3" s="566" customFormat="1"/>
    <row r="45625" spans="1:3" s="566" customFormat="1"/>
    <row r="45626" spans="1:3" s="566" customFormat="1"/>
    <row r="45627" spans="1:3" s="566" customFormat="1"/>
    <row r="45628" spans="1:3" s="566" customFormat="1"/>
    <row r="45629" spans="1:3" s="566" customFormat="1"/>
    <row r="45630" spans="1:3" s="566" customFormat="1"/>
    <row r="45631" spans="1:3" s="566" customFormat="1"/>
    <row r="45632" spans="1:3" s="566" customFormat="1"/>
    <row r="45633" spans="1:3" s="566" customFormat="1"/>
    <row r="45634" spans="1:3" s="566" customFormat="1"/>
    <row r="45635" spans="1:3" s="566" customFormat="1"/>
    <row r="45636" spans="1:3" s="566" customFormat="1"/>
    <row r="45637" spans="1:3" s="566" customFormat="1"/>
    <row r="45638" spans="1:3" s="566" customFormat="1"/>
    <row r="45639" spans="1:3" s="566" customFormat="1"/>
    <row r="45640" spans="1:3" s="566" customFormat="1"/>
    <row r="45641" spans="1:3" s="566" customFormat="1"/>
    <row r="45642" spans="1:3" s="566" customFormat="1"/>
    <row r="45643" spans="1:3" s="566" customFormat="1"/>
    <row r="45644" spans="1:3" s="566" customFormat="1"/>
    <row r="45645" spans="1:3" s="566" customFormat="1"/>
    <row r="45646" spans="1:3" s="566" customFormat="1"/>
    <row r="45647" spans="1:3" s="566" customFormat="1"/>
    <row r="45648" spans="1:3" s="566" customFormat="1"/>
    <row r="45649" spans="1:3" s="566" customFormat="1"/>
    <row r="45650" spans="1:3" s="566" customFormat="1"/>
    <row r="45651" spans="1:3" s="566" customFormat="1"/>
    <row r="45652" spans="1:3" s="566" customFormat="1"/>
    <row r="45653" spans="1:3" s="566" customFormat="1"/>
    <row r="45654" spans="1:3" s="566" customFormat="1"/>
    <row r="45655" spans="1:3" s="566" customFormat="1"/>
    <row r="45656" spans="1:3" s="566" customFormat="1"/>
    <row r="45657" spans="1:3" s="566" customFormat="1"/>
    <row r="45658" spans="1:3" s="566" customFormat="1"/>
    <row r="45659" spans="1:3" s="566" customFormat="1"/>
    <row r="45660" spans="1:3" s="566" customFormat="1"/>
    <row r="45661" spans="1:3" s="566" customFormat="1"/>
    <row r="45662" spans="1:3" s="566" customFormat="1"/>
    <row r="45663" spans="1:3" s="566" customFormat="1"/>
    <row r="45664" spans="1:3" s="566" customFormat="1"/>
    <row r="45665" spans="1:3" s="566" customFormat="1"/>
    <row r="45666" spans="1:3" s="566" customFormat="1"/>
    <row r="45667" spans="1:3" s="566" customFormat="1"/>
    <row r="45668" spans="1:3" s="566" customFormat="1"/>
    <row r="45669" spans="1:3" s="566" customFormat="1"/>
    <row r="45670" spans="1:3" s="566" customFormat="1"/>
    <row r="45671" spans="1:3" s="566" customFormat="1"/>
    <row r="45672" spans="1:3" s="566" customFormat="1"/>
    <row r="45673" spans="1:3" s="566" customFormat="1"/>
    <row r="45674" spans="1:3" s="566" customFormat="1"/>
    <row r="45675" spans="1:3" s="566" customFormat="1"/>
    <row r="45676" spans="1:3" s="566" customFormat="1"/>
    <row r="45677" spans="1:3" s="566" customFormat="1"/>
    <row r="45678" spans="1:3" s="566" customFormat="1"/>
    <row r="45679" spans="1:3" s="566" customFormat="1"/>
    <row r="45680" spans="1:3" s="566" customFormat="1"/>
    <row r="45681" spans="1:3" s="566" customFormat="1"/>
    <row r="45682" spans="1:3" s="566" customFormat="1"/>
    <row r="45683" spans="1:3" s="566" customFormat="1"/>
    <row r="45684" spans="1:3" s="566" customFormat="1"/>
    <row r="45685" spans="1:3" s="566" customFormat="1"/>
    <row r="45686" spans="1:3" s="566" customFormat="1"/>
    <row r="45687" spans="1:3" s="566" customFormat="1"/>
    <row r="45688" spans="1:3" s="566" customFormat="1"/>
    <row r="45689" spans="1:3" s="566" customFormat="1"/>
    <row r="45690" spans="1:3" s="566" customFormat="1"/>
    <row r="45691" spans="1:3" s="566" customFormat="1"/>
    <row r="45692" spans="1:3" s="566" customFormat="1"/>
    <row r="45693" spans="1:3" s="566" customFormat="1"/>
    <row r="45694" spans="1:3" s="566" customFormat="1"/>
    <row r="45695" spans="1:3" s="566" customFormat="1"/>
    <row r="45696" spans="1:3" s="566" customFormat="1"/>
    <row r="45697" spans="1:3" s="566" customFormat="1"/>
    <row r="45698" spans="1:3" s="566" customFormat="1"/>
    <row r="45699" spans="1:3" s="566" customFormat="1"/>
    <row r="45700" spans="1:3" s="566" customFormat="1"/>
    <row r="45701" spans="1:3" s="566" customFormat="1"/>
    <row r="45702" spans="1:3" s="566" customFormat="1"/>
    <row r="45703" spans="1:3" s="566" customFormat="1"/>
    <row r="45704" spans="1:3" s="566" customFormat="1"/>
    <row r="45705" spans="1:3" s="566" customFormat="1"/>
    <row r="45706" spans="1:3" s="566" customFormat="1"/>
    <row r="45707" spans="1:3" s="566" customFormat="1"/>
    <row r="45708" spans="1:3" s="566" customFormat="1"/>
    <row r="45709" spans="1:3" s="566" customFormat="1"/>
    <row r="45710" spans="1:3" s="566" customFormat="1"/>
    <row r="45711" spans="1:3" s="566" customFormat="1"/>
    <row r="45712" spans="1:3" s="566" customFormat="1"/>
    <row r="45713" spans="1:3" s="566" customFormat="1"/>
    <row r="45714" spans="1:3" s="566" customFormat="1"/>
    <row r="45715" spans="1:3" s="566" customFormat="1"/>
    <row r="45716" spans="1:3" s="566" customFormat="1"/>
    <row r="45717" spans="1:3" s="566" customFormat="1"/>
    <row r="45718" spans="1:3" s="566" customFormat="1"/>
    <row r="45719" spans="1:3" s="566" customFormat="1"/>
    <row r="45720" spans="1:3" s="566" customFormat="1"/>
    <row r="45721" spans="1:3" s="566" customFormat="1"/>
    <row r="45722" spans="1:3" s="566" customFormat="1"/>
    <row r="45723" spans="1:3" s="566" customFormat="1"/>
    <row r="45724" spans="1:3" s="566" customFormat="1"/>
    <row r="45725" spans="1:3" s="566" customFormat="1"/>
    <row r="45726" spans="1:3" s="566" customFormat="1"/>
    <row r="45727" spans="1:3" s="566" customFormat="1"/>
    <row r="45728" spans="1:3" s="566" customFormat="1"/>
    <row r="45729" spans="1:3" s="566" customFormat="1"/>
    <row r="45730" spans="1:3" s="566" customFormat="1"/>
    <row r="45731" spans="1:3" s="566" customFormat="1"/>
    <row r="45732" spans="1:3" s="566" customFormat="1"/>
    <row r="45733" spans="1:3" s="566" customFormat="1"/>
    <row r="45734" spans="1:3" s="566" customFormat="1"/>
    <row r="45735" spans="1:3" s="566" customFormat="1"/>
    <row r="45736" spans="1:3" s="566" customFormat="1"/>
    <row r="45737" spans="1:3" s="566" customFormat="1"/>
    <row r="45738" spans="1:3" s="566" customFormat="1"/>
    <row r="45739" spans="1:3" s="566" customFormat="1"/>
    <row r="45740" spans="1:3" s="566" customFormat="1"/>
    <row r="45741" spans="1:3" s="566" customFormat="1"/>
    <row r="45742" spans="1:3" s="566" customFormat="1"/>
    <row r="45743" spans="1:3" s="566" customFormat="1"/>
    <row r="45744" spans="1:3" s="566" customFormat="1"/>
    <row r="45745" spans="1:3" s="566" customFormat="1"/>
    <row r="45746" spans="1:3" s="566" customFormat="1"/>
    <row r="45747" spans="1:3" s="566" customFormat="1"/>
    <row r="45748" spans="1:3" s="566" customFormat="1"/>
    <row r="45749" spans="1:3" s="566" customFormat="1"/>
    <row r="45750" spans="1:3" s="566" customFormat="1"/>
    <row r="45751" spans="1:3" s="566" customFormat="1"/>
    <row r="45752" spans="1:3" s="566" customFormat="1"/>
    <row r="45753" spans="1:3" s="566" customFormat="1"/>
    <row r="45754" spans="1:3" s="566" customFormat="1"/>
    <row r="45755" spans="1:3" s="566" customFormat="1"/>
    <row r="45756" spans="1:3" s="566" customFormat="1"/>
    <row r="45757" spans="1:3" s="566" customFormat="1"/>
    <row r="45758" spans="1:3" s="566" customFormat="1"/>
    <row r="45759" spans="1:3" s="566" customFormat="1"/>
    <row r="45760" spans="1:3" s="566" customFormat="1"/>
    <row r="45761" spans="1:3" s="566" customFormat="1"/>
    <row r="45762" spans="1:3" s="566" customFormat="1"/>
    <row r="45763" spans="1:3" s="566" customFormat="1"/>
    <row r="45764" spans="1:3" s="566" customFormat="1"/>
    <row r="45765" spans="1:3" s="566" customFormat="1"/>
    <row r="45766" spans="1:3" s="566" customFormat="1"/>
    <row r="45767" spans="1:3" s="566" customFormat="1"/>
    <row r="45768" spans="1:3" s="566" customFormat="1"/>
    <row r="45769" spans="1:3" s="566" customFormat="1"/>
    <row r="45770" spans="1:3" s="566" customFormat="1"/>
    <row r="45771" spans="1:3" s="566" customFormat="1"/>
    <row r="45772" spans="1:3" s="566" customFormat="1"/>
    <row r="45773" spans="1:3" s="566" customFormat="1"/>
    <row r="45774" spans="1:3" s="566" customFormat="1"/>
    <row r="45775" spans="1:3" s="566" customFormat="1"/>
    <row r="45776" spans="1:3" s="566" customFormat="1"/>
    <row r="45777" spans="1:3" s="566" customFormat="1"/>
    <row r="45778" spans="1:3" s="566" customFormat="1"/>
    <row r="45779" spans="1:3" s="566" customFormat="1"/>
    <row r="45780" spans="1:3" s="566" customFormat="1"/>
    <row r="45781" spans="1:3" s="566" customFormat="1"/>
    <row r="45782" spans="1:3" s="566" customFormat="1"/>
    <row r="45783" spans="1:3" s="566" customFormat="1"/>
    <row r="45784" spans="1:3" s="566" customFormat="1"/>
    <row r="45785" spans="1:3" s="566" customFormat="1"/>
    <row r="45786" spans="1:3" s="566" customFormat="1"/>
    <row r="45787" spans="1:3" s="566" customFormat="1"/>
    <row r="45788" spans="1:3" s="566" customFormat="1"/>
    <row r="45789" spans="1:3" s="566" customFormat="1"/>
    <row r="45790" spans="1:3" s="566" customFormat="1"/>
    <row r="45791" spans="1:3" s="566" customFormat="1"/>
    <row r="45792" spans="1:3" s="566" customFormat="1"/>
    <row r="45793" spans="1:3" s="566" customFormat="1"/>
    <row r="45794" spans="1:3" s="566" customFormat="1"/>
    <row r="45795" spans="1:3" s="566" customFormat="1"/>
    <row r="45796" spans="1:3" s="566" customFormat="1"/>
    <row r="45797" spans="1:3" s="566" customFormat="1"/>
    <row r="45798" spans="1:3" s="566" customFormat="1"/>
    <row r="45799" spans="1:3" s="566" customFormat="1"/>
    <row r="45800" spans="1:3" s="566" customFormat="1"/>
    <row r="45801" spans="1:3" s="566" customFormat="1"/>
    <row r="45802" spans="1:3" s="566" customFormat="1"/>
    <row r="45803" spans="1:3" s="566" customFormat="1"/>
    <row r="45804" spans="1:3" s="566" customFormat="1"/>
    <row r="45805" spans="1:3" s="566" customFormat="1"/>
    <row r="45806" spans="1:3" s="566" customFormat="1"/>
    <row r="45807" spans="1:3" s="566" customFormat="1"/>
    <row r="45808" spans="1:3" s="566" customFormat="1"/>
    <row r="45809" spans="1:3" s="566" customFormat="1"/>
    <row r="45810" spans="1:3" s="566" customFormat="1"/>
    <row r="45811" spans="1:3" s="566" customFormat="1"/>
    <row r="45812" spans="1:3" s="566" customFormat="1"/>
    <row r="45813" spans="1:3" s="566" customFormat="1"/>
    <row r="45814" spans="1:3" s="566" customFormat="1"/>
    <row r="45815" spans="1:3" s="566" customFormat="1"/>
    <row r="45816" spans="1:3" s="566" customFormat="1"/>
    <row r="45817" spans="1:3" s="566" customFormat="1"/>
    <row r="45818" spans="1:3" s="566" customFormat="1"/>
    <row r="45819" spans="1:3" s="566" customFormat="1"/>
    <row r="45820" spans="1:3" s="566" customFormat="1"/>
    <row r="45821" spans="1:3" s="566" customFormat="1"/>
    <row r="45822" spans="1:3" s="566" customFormat="1"/>
    <row r="45823" spans="1:3" s="566" customFormat="1"/>
    <row r="45824" spans="1:3" s="566" customFormat="1"/>
    <row r="45825" spans="1:3" s="566" customFormat="1"/>
    <row r="45826" spans="1:3" s="566" customFormat="1"/>
    <row r="45827" spans="1:3" s="566" customFormat="1"/>
    <row r="45828" spans="1:3" s="566" customFormat="1"/>
    <row r="45829" spans="1:3" s="566" customFormat="1"/>
    <row r="45830" spans="1:3" s="566" customFormat="1"/>
    <row r="45831" spans="1:3" s="566" customFormat="1"/>
    <row r="45832" spans="1:3" s="566" customFormat="1"/>
    <row r="45833" spans="1:3" s="566" customFormat="1"/>
    <row r="45834" spans="1:3" s="566" customFormat="1"/>
    <row r="45835" spans="1:3" s="566" customFormat="1"/>
    <row r="45836" spans="1:3" s="566" customFormat="1"/>
    <row r="45837" spans="1:3" s="566" customFormat="1"/>
    <row r="45838" spans="1:3" s="566" customFormat="1"/>
    <row r="45839" spans="1:3" s="566" customFormat="1"/>
    <row r="45840" spans="1:3" s="566" customFormat="1"/>
    <row r="45841" spans="1:3" s="566" customFormat="1"/>
    <row r="45842" spans="1:3" s="566" customFormat="1"/>
    <row r="45843" spans="1:3" s="566" customFormat="1"/>
    <row r="45844" spans="1:3" s="566" customFormat="1"/>
    <row r="45845" spans="1:3" s="566" customFormat="1"/>
    <row r="45846" spans="1:3" s="566" customFormat="1"/>
    <row r="45847" spans="1:3" s="566" customFormat="1"/>
    <row r="45848" spans="1:3" s="566" customFormat="1"/>
    <row r="45849" spans="1:3" s="566" customFormat="1"/>
    <row r="45850" spans="1:3" s="566" customFormat="1"/>
    <row r="45851" spans="1:3" s="566" customFormat="1"/>
    <row r="45852" spans="1:3" s="566" customFormat="1"/>
    <row r="45853" spans="1:3" s="566" customFormat="1"/>
    <row r="45854" spans="1:3" s="566" customFormat="1"/>
    <row r="45855" spans="1:3" s="566" customFormat="1"/>
    <row r="45856" spans="1:3" s="566" customFormat="1"/>
    <row r="45857" spans="1:3" s="566" customFormat="1"/>
    <row r="45858" spans="1:3" s="566" customFormat="1"/>
    <row r="45859" spans="1:3" s="566" customFormat="1"/>
    <row r="45860" spans="1:3" s="566" customFormat="1"/>
    <row r="45861" spans="1:3" s="566" customFormat="1"/>
    <row r="45862" spans="1:3" s="566" customFormat="1"/>
    <row r="45863" spans="1:3" s="566" customFormat="1"/>
    <row r="45864" spans="1:3" s="566" customFormat="1"/>
    <row r="45865" spans="1:3" s="566" customFormat="1"/>
    <row r="45866" spans="1:3" s="566" customFormat="1"/>
    <row r="45867" spans="1:3" s="566" customFormat="1"/>
    <row r="45868" spans="1:3" s="566" customFormat="1"/>
    <row r="45869" spans="1:3" s="566" customFormat="1"/>
    <row r="45870" spans="1:3" s="566" customFormat="1"/>
    <row r="45871" spans="1:3" s="566" customFormat="1"/>
    <row r="45872" spans="1:3" s="566" customFormat="1"/>
    <row r="45873" spans="1:3" s="566" customFormat="1"/>
    <row r="45874" spans="1:3" s="566" customFormat="1"/>
    <row r="45875" spans="1:3" s="566" customFormat="1"/>
    <row r="45876" spans="1:3" s="566" customFormat="1"/>
    <row r="45877" spans="1:3" s="566" customFormat="1"/>
    <row r="45878" spans="1:3" s="566" customFormat="1"/>
    <row r="45879" spans="1:3" s="566" customFormat="1"/>
    <row r="45880" spans="1:3" s="566" customFormat="1"/>
    <row r="45881" spans="1:3" s="566" customFormat="1"/>
    <row r="45882" spans="1:3" s="566" customFormat="1"/>
    <row r="45883" spans="1:3" s="566" customFormat="1"/>
    <row r="45884" spans="1:3" s="566" customFormat="1"/>
    <row r="45885" spans="1:3" s="566" customFormat="1"/>
    <row r="45886" spans="1:3" s="566" customFormat="1"/>
    <row r="45887" spans="1:3" s="566" customFormat="1"/>
    <row r="45888" spans="1:3" s="566" customFormat="1"/>
    <row r="45889" spans="1:3" s="566" customFormat="1"/>
    <row r="45890" spans="1:3" s="566" customFormat="1"/>
    <row r="45891" spans="1:3" s="566" customFormat="1"/>
    <row r="45892" spans="1:3" s="566" customFormat="1"/>
    <row r="45893" spans="1:3" s="566" customFormat="1"/>
    <row r="45894" spans="1:3" s="566" customFormat="1"/>
    <row r="45895" spans="1:3" s="566" customFormat="1"/>
    <row r="45896" spans="1:3" s="566" customFormat="1"/>
    <row r="45897" spans="1:3" s="566" customFormat="1"/>
    <row r="45898" spans="1:3" s="566" customFormat="1"/>
    <row r="45899" spans="1:3" s="566" customFormat="1"/>
    <row r="45900" spans="1:3" s="566" customFormat="1"/>
    <row r="45901" spans="1:3" s="566" customFormat="1"/>
    <row r="45902" spans="1:3" s="566" customFormat="1"/>
    <row r="45903" spans="1:3" s="566" customFormat="1"/>
    <row r="45904" spans="1:3" s="566" customFormat="1"/>
    <row r="45905" spans="1:3" s="566" customFormat="1"/>
    <row r="45906" spans="1:3" s="566" customFormat="1"/>
    <row r="45907" spans="1:3" s="566" customFormat="1"/>
    <row r="45908" spans="1:3" s="566" customFormat="1"/>
    <row r="45909" spans="1:3" s="566" customFormat="1"/>
    <row r="45910" spans="1:3" s="566" customFormat="1"/>
    <row r="45911" spans="1:3" s="566" customFormat="1"/>
    <row r="45912" spans="1:3" s="566" customFormat="1"/>
    <row r="45913" spans="1:3" s="566" customFormat="1"/>
    <row r="45914" spans="1:3" s="566" customFormat="1"/>
    <row r="45915" spans="1:3" s="566" customFormat="1"/>
    <row r="45916" spans="1:3" s="566" customFormat="1"/>
    <row r="45917" spans="1:3" s="566" customFormat="1"/>
    <row r="45918" spans="1:3" s="566" customFormat="1"/>
    <row r="45919" spans="1:3" s="566" customFormat="1"/>
    <row r="45920" spans="1:3" s="566" customFormat="1"/>
    <row r="45921" spans="1:3" s="566" customFormat="1"/>
    <row r="45922" spans="1:3" s="566" customFormat="1"/>
    <row r="45923" spans="1:3" s="566" customFormat="1"/>
    <row r="45924" spans="1:3" s="566" customFormat="1"/>
    <row r="45925" spans="1:3" s="566" customFormat="1"/>
    <row r="45926" spans="1:3" s="566" customFormat="1"/>
    <row r="45927" spans="1:3" s="566" customFormat="1"/>
    <row r="45928" spans="1:3" s="566" customFormat="1"/>
    <row r="45929" spans="1:3" s="566" customFormat="1"/>
    <row r="45930" spans="1:3" s="566" customFormat="1"/>
    <row r="45931" spans="1:3" s="566" customFormat="1"/>
    <row r="45932" spans="1:3" s="566" customFormat="1"/>
    <row r="45933" spans="1:3" s="566" customFormat="1"/>
    <row r="45934" spans="1:3" s="566" customFormat="1"/>
    <row r="45935" spans="1:3" s="566" customFormat="1"/>
    <row r="45936" spans="1:3" s="566" customFormat="1"/>
    <row r="45937" spans="1:3" s="566" customFormat="1"/>
    <row r="45938" spans="1:3" s="566" customFormat="1"/>
    <row r="45939" spans="1:3" s="566" customFormat="1"/>
    <row r="45940" spans="1:3" s="566" customFormat="1"/>
    <row r="45941" spans="1:3" s="566" customFormat="1"/>
    <row r="45942" spans="1:3" s="566" customFormat="1"/>
    <row r="45943" spans="1:3" s="566" customFormat="1"/>
    <row r="45944" spans="1:3" s="566" customFormat="1"/>
    <row r="45945" spans="1:3" s="566" customFormat="1"/>
    <row r="45946" spans="1:3" s="566" customFormat="1"/>
    <row r="45947" spans="1:3" s="566" customFormat="1"/>
    <row r="45948" spans="1:3" s="566" customFormat="1"/>
    <row r="45949" spans="1:3" s="566" customFormat="1"/>
    <row r="45950" spans="1:3" s="566" customFormat="1"/>
    <row r="45951" spans="1:3" s="566" customFormat="1"/>
    <row r="45952" spans="1:3" s="566" customFormat="1"/>
    <row r="45953" spans="1:3" s="566" customFormat="1"/>
    <row r="45954" spans="1:3" s="566" customFormat="1"/>
    <row r="45955" spans="1:3" s="566" customFormat="1"/>
    <row r="45956" spans="1:3" s="566" customFormat="1"/>
    <row r="45957" spans="1:3" s="566" customFormat="1"/>
    <row r="45958" spans="1:3" s="566" customFormat="1"/>
    <row r="45959" spans="1:3" s="566" customFormat="1"/>
    <row r="45960" spans="1:3" s="566" customFormat="1"/>
    <row r="45961" spans="1:3" s="566" customFormat="1"/>
    <row r="45962" spans="1:3" s="566" customFormat="1"/>
    <row r="45963" spans="1:3" s="566" customFormat="1"/>
    <row r="45964" spans="1:3" s="566" customFormat="1"/>
    <row r="45965" spans="1:3" s="566" customFormat="1"/>
    <row r="45966" spans="1:3" s="566" customFormat="1"/>
    <row r="45967" spans="1:3" s="566" customFormat="1"/>
    <row r="45968" spans="1:3" s="566" customFormat="1"/>
    <row r="45969" spans="1:3" s="566" customFormat="1"/>
    <row r="45970" spans="1:3" s="566" customFormat="1"/>
    <row r="45971" spans="1:3" s="566" customFormat="1"/>
    <row r="45972" spans="1:3" s="566" customFormat="1"/>
    <row r="45973" spans="1:3" s="566" customFormat="1"/>
    <row r="45974" spans="1:3" s="566" customFormat="1"/>
    <row r="45975" spans="1:3" s="566" customFormat="1"/>
    <row r="45976" spans="1:3" s="566" customFormat="1"/>
    <row r="45977" spans="1:3" s="566" customFormat="1"/>
    <row r="45978" spans="1:3" s="566" customFormat="1"/>
    <row r="45979" spans="1:3" s="566" customFormat="1"/>
    <row r="45980" spans="1:3" s="566" customFormat="1"/>
    <row r="45981" spans="1:3" s="566" customFormat="1"/>
    <row r="45982" spans="1:3" s="566" customFormat="1"/>
    <row r="45983" spans="1:3" s="566" customFormat="1"/>
    <row r="45984" spans="1:3" s="566" customFormat="1"/>
    <row r="45985" spans="1:3" s="566" customFormat="1"/>
    <row r="45986" spans="1:3" s="566" customFormat="1"/>
    <row r="45987" spans="1:3" s="566" customFormat="1"/>
    <row r="45988" spans="1:3" s="566" customFormat="1"/>
    <row r="45989" spans="1:3" s="566" customFormat="1"/>
    <row r="45990" spans="1:3" s="566" customFormat="1"/>
    <row r="45991" spans="1:3" s="566" customFormat="1"/>
    <row r="45992" spans="1:3" s="566" customFormat="1"/>
    <row r="45993" spans="1:3" s="566" customFormat="1"/>
    <row r="45994" spans="1:3" s="566" customFormat="1"/>
    <row r="45995" spans="1:3" s="566" customFormat="1"/>
    <row r="45996" spans="1:3" s="566" customFormat="1"/>
    <row r="45997" spans="1:3" s="566" customFormat="1"/>
    <row r="45998" spans="1:3" s="566" customFormat="1"/>
    <row r="45999" spans="1:3" s="566" customFormat="1"/>
    <row r="46000" spans="1:3" s="566" customFormat="1"/>
    <row r="46001" spans="1:3" s="566" customFormat="1"/>
    <row r="46002" spans="1:3" s="566" customFormat="1"/>
    <row r="46003" spans="1:3" s="566" customFormat="1"/>
    <row r="46004" spans="1:3" s="566" customFormat="1"/>
    <row r="46005" spans="1:3" s="566" customFormat="1"/>
    <row r="46006" spans="1:3" s="566" customFormat="1"/>
    <row r="46007" spans="1:3" s="566" customFormat="1"/>
    <row r="46008" spans="1:3" s="566" customFormat="1"/>
    <row r="46009" spans="1:3" s="566" customFormat="1"/>
    <row r="46010" spans="1:3" s="566" customFormat="1"/>
    <row r="46011" spans="1:3" s="566" customFormat="1"/>
    <row r="46012" spans="1:3" s="566" customFormat="1"/>
    <row r="46013" spans="1:3" s="566" customFormat="1"/>
    <row r="46014" spans="1:3" s="566" customFormat="1"/>
    <row r="46015" spans="1:3" s="566" customFormat="1"/>
    <row r="46016" spans="1:3" s="566" customFormat="1"/>
    <row r="46017" spans="1:3" s="566" customFormat="1"/>
    <row r="46018" spans="1:3" s="566" customFormat="1"/>
    <row r="46019" spans="1:3" s="566" customFormat="1"/>
    <row r="46020" spans="1:3" s="566" customFormat="1"/>
    <row r="46021" spans="1:3" s="566" customFormat="1"/>
    <row r="46022" spans="1:3" s="566" customFormat="1"/>
    <row r="46023" spans="1:3" s="566" customFormat="1"/>
    <row r="46024" spans="1:3" s="566" customFormat="1"/>
    <row r="46025" spans="1:3" s="566" customFormat="1"/>
    <row r="46026" spans="1:3" s="566" customFormat="1"/>
    <row r="46027" spans="1:3" s="566" customFormat="1"/>
    <row r="46028" spans="1:3" s="566" customFormat="1"/>
    <row r="46029" spans="1:3" s="566" customFormat="1"/>
    <row r="46030" spans="1:3" s="566" customFormat="1"/>
    <row r="46031" spans="1:3" s="566" customFormat="1"/>
    <row r="46032" spans="1:3" s="566" customFormat="1"/>
    <row r="46033" spans="1:3" s="566" customFormat="1"/>
    <row r="46034" spans="1:3" s="566" customFormat="1"/>
    <row r="46035" spans="1:3" s="566" customFormat="1"/>
    <row r="46036" spans="1:3" s="566" customFormat="1"/>
    <row r="46037" spans="1:3" s="566" customFormat="1"/>
    <row r="46038" spans="1:3" s="566" customFormat="1"/>
    <row r="46039" spans="1:3" s="566" customFormat="1"/>
    <row r="46040" spans="1:3" s="566" customFormat="1"/>
    <row r="46041" spans="1:3" s="566" customFormat="1"/>
    <row r="46042" spans="1:3" s="566" customFormat="1"/>
    <row r="46043" spans="1:3" s="566" customFormat="1"/>
    <row r="46044" spans="1:3" s="566" customFormat="1"/>
    <row r="46045" spans="1:3" s="566" customFormat="1"/>
    <row r="46046" spans="1:3" s="566" customFormat="1"/>
    <row r="46047" spans="1:3" s="566" customFormat="1"/>
    <row r="46048" spans="1:3" s="566" customFormat="1"/>
    <row r="46049" spans="1:3" s="566" customFormat="1"/>
    <row r="46050" spans="1:3" s="566" customFormat="1"/>
    <row r="46051" spans="1:3" s="566" customFormat="1"/>
    <row r="46052" spans="1:3" s="566" customFormat="1"/>
    <row r="46053" spans="1:3" s="566" customFormat="1"/>
    <row r="46054" spans="1:3" s="566" customFormat="1"/>
    <row r="46055" spans="1:3" s="566" customFormat="1"/>
    <row r="46056" spans="1:3" s="566" customFormat="1"/>
    <row r="46057" spans="1:3" s="566" customFormat="1"/>
    <row r="46058" spans="1:3" s="566" customFormat="1"/>
    <row r="46059" spans="1:3" s="566" customFormat="1"/>
    <row r="46060" spans="1:3" s="566" customFormat="1"/>
    <row r="46061" spans="1:3" s="566" customFormat="1"/>
    <row r="46062" spans="1:3" s="566" customFormat="1"/>
    <row r="46063" spans="1:3" s="566" customFormat="1"/>
    <row r="46064" spans="1:3" s="566" customFormat="1"/>
    <row r="46065" spans="1:3" s="566" customFormat="1"/>
    <row r="46066" spans="1:3" s="566" customFormat="1"/>
    <row r="46067" spans="1:3" s="566" customFormat="1"/>
    <row r="46068" spans="1:3" s="566" customFormat="1"/>
    <row r="46069" spans="1:3" s="566" customFormat="1"/>
    <row r="46070" spans="1:3" s="566" customFormat="1"/>
    <row r="46071" spans="1:3" s="566" customFormat="1"/>
    <row r="46072" spans="1:3" s="566" customFormat="1"/>
    <row r="46073" spans="1:3" s="566" customFormat="1"/>
    <row r="46074" spans="1:3" s="566" customFormat="1"/>
    <row r="46075" spans="1:3" s="566" customFormat="1"/>
    <row r="46076" spans="1:3" s="566" customFormat="1"/>
    <row r="46077" spans="1:3" s="566" customFormat="1"/>
    <row r="46078" spans="1:3" s="566" customFormat="1"/>
    <row r="46079" spans="1:3" s="566" customFormat="1"/>
    <row r="46080" spans="1:3" s="566" customFormat="1"/>
    <row r="46081" spans="1:3" s="566" customFormat="1"/>
    <row r="46082" spans="1:3" s="566" customFormat="1"/>
    <row r="46083" spans="1:3" s="566" customFormat="1"/>
    <row r="46084" spans="1:3" s="566" customFormat="1"/>
    <row r="46085" spans="1:3" s="566" customFormat="1"/>
    <row r="46086" spans="1:3" s="566" customFormat="1"/>
    <row r="46087" spans="1:3" s="566" customFormat="1"/>
    <row r="46088" spans="1:3" s="566" customFormat="1"/>
    <row r="46089" spans="1:3" s="566" customFormat="1"/>
    <row r="46090" spans="1:3" s="566" customFormat="1"/>
    <row r="46091" spans="1:3" s="566" customFormat="1"/>
    <row r="46092" spans="1:3" s="566" customFormat="1"/>
    <row r="46093" spans="1:3" s="566" customFormat="1"/>
    <row r="46094" spans="1:3" s="566" customFormat="1"/>
    <row r="46095" spans="1:3" s="566" customFormat="1"/>
    <row r="46096" spans="1:3" s="566" customFormat="1"/>
    <row r="46097" spans="1:3" s="566" customFormat="1"/>
    <row r="46098" spans="1:3" s="566" customFormat="1"/>
    <row r="46099" spans="1:3" s="566" customFormat="1"/>
    <row r="46100" spans="1:3" s="566" customFormat="1"/>
    <row r="46101" spans="1:3" s="566" customFormat="1"/>
    <row r="46102" spans="1:3" s="566" customFormat="1"/>
    <row r="46103" spans="1:3" s="566" customFormat="1"/>
    <row r="46104" spans="1:3" s="566" customFormat="1"/>
    <row r="46105" spans="1:3" s="566" customFormat="1"/>
    <row r="46106" spans="1:3" s="566" customFormat="1"/>
    <row r="46107" spans="1:3" s="566" customFormat="1"/>
    <row r="46108" spans="1:3" s="566" customFormat="1"/>
    <row r="46109" spans="1:3" s="566" customFormat="1"/>
    <row r="46110" spans="1:3" s="566" customFormat="1"/>
    <row r="46111" spans="1:3" s="566" customFormat="1"/>
    <row r="46112" spans="1:3" s="566" customFormat="1"/>
    <row r="46113" spans="1:3" s="566" customFormat="1"/>
    <row r="46114" spans="1:3" s="566" customFormat="1"/>
    <row r="46115" spans="1:3" s="566" customFormat="1"/>
    <row r="46116" spans="1:3" s="566" customFormat="1"/>
    <row r="46117" spans="1:3" s="566" customFormat="1"/>
    <row r="46118" spans="1:3" s="566" customFormat="1"/>
    <row r="46119" spans="1:3" s="566" customFormat="1"/>
    <row r="46120" spans="1:3" s="566" customFormat="1"/>
    <row r="46121" spans="1:3" s="566" customFormat="1"/>
    <row r="46122" spans="1:3" s="566" customFormat="1"/>
    <row r="46123" spans="1:3" s="566" customFormat="1"/>
    <row r="46124" spans="1:3" s="566" customFormat="1"/>
    <row r="46125" spans="1:3" s="566" customFormat="1"/>
    <row r="46126" spans="1:3" s="566" customFormat="1"/>
    <row r="46127" spans="1:3" s="566" customFormat="1"/>
    <row r="46128" spans="1:3" s="566" customFormat="1"/>
    <row r="46129" spans="1:3" s="566" customFormat="1"/>
    <row r="46130" spans="1:3" s="566" customFormat="1"/>
    <row r="46131" spans="1:3" s="566" customFormat="1"/>
    <row r="46132" spans="1:3" s="566" customFormat="1"/>
    <row r="46133" spans="1:3" s="566" customFormat="1"/>
    <row r="46134" spans="1:3" s="566" customFormat="1"/>
    <row r="46135" spans="1:3" s="566" customFormat="1"/>
    <row r="46136" spans="1:3" s="566" customFormat="1"/>
    <row r="46137" spans="1:3" s="566" customFormat="1"/>
    <row r="46138" spans="1:3" s="566" customFormat="1"/>
    <row r="46139" spans="1:3" s="566" customFormat="1"/>
    <row r="46140" spans="1:3" s="566" customFormat="1"/>
    <row r="46141" spans="1:3" s="566" customFormat="1"/>
    <row r="46142" spans="1:3" s="566" customFormat="1"/>
    <row r="46143" spans="1:3" s="566" customFormat="1"/>
    <row r="46144" spans="1:3" s="566" customFormat="1"/>
    <row r="46145" spans="1:3" s="566" customFormat="1"/>
    <row r="46146" spans="1:3" s="566" customFormat="1"/>
    <row r="46147" spans="1:3" s="566" customFormat="1"/>
    <row r="46148" spans="1:3" s="566" customFormat="1"/>
    <row r="46149" spans="1:3" s="566" customFormat="1"/>
    <row r="46150" spans="1:3" s="566" customFormat="1"/>
    <row r="46151" spans="1:3" s="566" customFormat="1"/>
    <row r="46152" spans="1:3" s="566" customFormat="1"/>
    <row r="46153" spans="1:3" s="566" customFormat="1"/>
    <row r="46154" spans="1:3" s="566" customFormat="1"/>
    <row r="46155" spans="1:3" s="566" customFormat="1"/>
    <row r="46156" spans="1:3" s="566" customFormat="1"/>
    <row r="46157" spans="1:3" s="566" customFormat="1"/>
    <row r="46158" spans="1:3" s="566" customFormat="1"/>
    <row r="46159" spans="1:3" s="566" customFormat="1"/>
    <row r="46160" spans="1:3" s="566" customFormat="1"/>
    <row r="46161" spans="1:3" s="566" customFormat="1"/>
    <row r="46162" spans="1:3" s="566" customFormat="1"/>
    <row r="46163" spans="1:3" s="566" customFormat="1"/>
    <row r="46164" spans="1:3" s="566" customFormat="1"/>
    <row r="46165" spans="1:3" s="566" customFormat="1"/>
    <row r="46166" spans="1:3" s="566" customFormat="1"/>
    <row r="46167" spans="1:3" s="566" customFormat="1"/>
    <row r="46168" spans="1:3" s="566" customFormat="1"/>
    <row r="46169" spans="1:3" s="566" customFormat="1"/>
    <row r="46170" spans="1:3" s="566" customFormat="1"/>
    <row r="46171" spans="1:3" s="566" customFormat="1"/>
    <row r="46172" spans="1:3" s="566" customFormat="1"/>
    <row r="46173" spans="1:3" s="566" customFormat="1"/>
    <row r="46174" spans="1:3" s="566" customFormat="1"/>
    <row r="46175" spans="1:3" s="566" customFormat="1"/>
    <row r="46176" spans="1:3" s="566" customFormat="1"/>
    <row r="46177" spans="1:3" s="566" customFormat="1"/>
    <row r="46178" spans="1:3" s="566" customFormat="1"/>
    <row r="46179" spans="1:3" s="566" customFormat="1"/>
    <row r="46180" spans="1:3" s="566" customFormat="1"/>
    <row r="46181" spans="1:3" s="566" customFormat="1"/>
    <row r="46182" spans="1:3" s="566" customFormat="1"/>
    <row r="46183" spans="1:3" s="566" customFormat="1"/>
    <row r="46184" spans="1:3" s="566" customFormat="1"/>
    <row r="46185" spans="1:3" s="566" customFormat="1"/>
    <row r="46186" spans="1:3" s="566" customFormat="1"/>
    <row r="46187" spans="1:3" s="566" customFormat="1"/>
    <row r="46188" spans="1:3" s="566" customFormat="1"/>
    <row r="46189" spans="1:3" s="566" customFormat="1"/>
    <row r="46190" spans="1:3" s="566" customFormat="1"/>
    <row r="46191" spans="1:3" s="566" customFormat="1"/>
    <row r="46192" spans="1:3" s="566" customFormat="1"/>
    <row r="46193" spans="1:3" s="566" customFormat="1"/>
    <row r="46194" spans="1:3" s="566" customFormat="1"/>
    <row r="46195" spans="1:3" s="566" customFormat="1"/>
    <row r="46196" spans="1:3" s="566" customFormat="1"/>
    <row r="46197" spans="1:3" s="566" customFormat="1"/>
    <row r="46198" spans="1:3" s="566" customFormat="1"/>
    <row r="46199" spans="1:3" s="566" customFormat="1"/>
    <row r="46200" spans="1:3" s="566" customFormat="1"/>
    <row r="46201" spans="1:3" s="566" customFormat="1"/>
    <row r="46202" spans="1:3" s="566" customFormat="1"/>
    <row r="46203" spans="1:3" s="566" customFormat="1"/>
    <row r="46204" spans="1:3" s="566" customFormat="1"/>
    <row r="46205" spans="1:3" s="566" customFormat="1"/>
    <row r="46206" spans="1:3" s="566" customFormat="1"/>
    <row r="46207" spans="1:3" s="566" customFormat="1"/>
    <row r="46208" spans="1:3" s="566" customFormat="1"/>
    <row r="46209" spans="1:3" s="566" customFormat="1"/>
    <row r="46210" spans="1:3" s="566" customFormat="1"/>
    <row r="46211" spans="1:3" s="566" customFormat="1"/>
    <row r="46212" spans="1:3" s="566" customFormat="1"/>
    <row r="46213" spans="1:3" s="566" customFormat="1"/>
    <row r="46214" spans="1:3" s="566" customFormat="1"/>
    <row r="46215" spans="1:3" s="566" customFormat="1"/>
    <row r="46216" spans="1:3" s="566" customFormat="1"/>
    <row r="46217" spans="1:3" s="566" customFormat="1"/>
    <row r="46218" spans="1:3" s="566" customFormat="1"/>
    <row r="46219" spans="1:3" s="566" customFormat="1"/>
    <row r="46220" spans="1:3" s="566" customFormat="1"/>
    <row r="46221" spans="1:3" s="566" customFormat="1"/>
    <row r="46222" spans="1:3" s="566" customFormat="1"/>
    <row r="46223" spans="1:3" s="566" customFormat="1"/>
    <row r="46224" spans="1:3" s="566" customFormat="1"/>
    <row r="46225" spans="1:3" s="566" customFormat="1"/>
    <row r="46226" spans="1:3" s="566" customFormat="1"/>
    <row r="46227" spans="1:3" s="566" customFormat="1"/>
    <row r="46228" spans="1:3" s="566" customFormat="1"/>
    <row r="46229" spans="1:3" s="566" customFormat="1"/>
    <row r="46230" spans="1:3" s="566" customFormat="1"/>
    <row r="46231" spans="1:3" s="566" customFormat="1"/>
    <row r="46232" spans="1:3" s="566" customFormat="1"/>
    <row r="46233" spans="1:3" s="566" customFormat="1"/>
    <row r="46234" spans="1:3" s="566" customFormat="1"/>
    <row r="46235" spans="1:3" s="566" customFormat="1"/>
    <row r="46236" spans="1:3" s="566" customFormat="1"/>
    <row r="46237" spans="1:3" s="566" customFormat="1"/>
    <row r="46238" spans="1:3" s="566" customFormat="1"/>
    <row r="46239" spans="1:3" s="566" customFormat="1"/>
    <row r="46240" spans="1:3" s="566" customFormat="1"/>
    <row r="46241" spans="1:3" s="566" customFormat="1"/>
    <row r="46242" spans="1:3" s="566" customFormat="1"/>
    <row r="46243" spans="1:3" s="566" customFormat="1"/>
    <row r="46244" spans="1:3" s="566" customFormat="1"/>
    <row r="46245" spans="1:3" s="566" customFormat="1"/>
    <row r="46246" spans="1:3" s="566" customFormat="1"/>
    <row r="46247" spans="1:3" s="566" customFormat="1"/>
    <row r="46248" spans="1:3" s="566" customFormat="1"/>
    <row r="46249" spans="1:3" s="566" customFormat="1"/>
    <row r="46250" spans="1:3" s="566" customFormat="1"/>
    <row r="46251" spans="1:3" s="566" customFormat="1"/>
    <row r="46252" spans="1:3" s="566" customFormat="1"/>
    <row r="46253" spans="1:3" s="566" customFormat="1"/>
    <row r="46254" spans="1:3" s="566" customFormat="1"/>
    <row r="46255" spans="1:3" s="566" customFormat="1"/>
    <row r="46256" spans="1:3" s="566" customFormat="1"/>
    <row r="46257" spans="1:3" s="566" customFormat="1"/>
    <row r="46258" spans="1:3" s="566" customFormat="1"/>
    <row r="46259" spans="1:3" s="566" customFormat="1"/>
    <row r="46260" spans="1:3" s="566" customFormat="1"/>
    <row r="46261" spans="1:3" s="566" customFormat="1"/>
    <row r="46262" spans="1:3" s="566" customFormat="1"/>
    <row r="46263" spans="1:3" s="566" customFormat="1"/>
    <row r="46264" spans="1:3" s="566" customFormat="1"/>
    <row r="46265" spans="1:3" s="566" customFormat="1"/>
    <row r="46266" spans="1:3" s="566" customFormat="1"/>
    <row r="46267" spans="1:3" s="566" customFormat="1"/>
    <row r="46268" spans="1:3" s="566" customFormat="1"/>
    <row r="46269" spans="1:3" s="566" customFormat="1"/>
    <row r="46270" spans="1:3" s="566" customFormat="1"/>
    <row r="46271" spans="1:3" s="566" customFormat="1"/>
    <row r="46272" spans="1:3" s="566" customFormat="1"/>
    <row r="46273" spans="1:3" s="566" customFormat="1"/>
    <row r="46274" spans="1:3" s="566" customFormat="1"/>
    <row r="46275" spans="1:3" s="566" customFormat="1"/>
    <row r="46276" spans="1:3" s="566" customFormat="1"/>
    <row r="46277" spans="1:3" s="566" customFormat="1"/>
    <row r="46278" spans="1:3" s="566" customFormat="1"/>
    <row r="46279" spans="1:3" s="566" customFormat="1"/>
    <row r="46280" spans="1:3" s="566" customFormat="1"/>
    <row r="46281" spans="1:3" s="566" customFormat="1"/>
    <row r="46282" spans="1:3" s="566" customFormat="1"/>
    <row r="46283" spans="1:3" s="566" customFormat="1"/>
    <row r="46284" spans="1:3" s="566" customFormat="1"/>
    <row r="46285" spans="1:3" s="566" customFormat="1"/>
    <row r="46286" spans="1:3" s="566" customFormat="1"/>
    <row r="46287" spans="1:3" s="566" customFormat="1"/>
    <row r="46288" spans="1:3" s="566" customFormat="1"/>
    <row r="46289" spans="1:3" s="566" customFormat="1"/>
    <row r="46290" spans="1:3" s="566" customFormat="1"/>
    <row r="46291" spans="1:3" s="566" customFormat="1"/>
    <row r="46292" spans="1:3" s="566" customFormat="1"/>
    <row r="46293" spans="1:3" s="566" customFormat="1"/>
    <row r="46294" spans="1:3" s="566" customFormat="1"/>
    <row r="46295" spans="1:3" s="566" customFormat="1"/>
    <row r="46296" spans="1:3" s="566" customFormat="1"/>
    <row r="46297" spans="1:3" s="566" customFormat="1"/>
    <row r="46298" spans="1:3" s="566" customFormat="1"/>
    <row r="46299" spans="1:3" s="566" customFormat="1"/>
    <row r="46300" spans="1:3" s="566" customFormat="1"/>
    <row r="46301" spans="1:3" s="566" customFormat="1"/>
    <row r="46302" spans="1:3" s="566" customFormat="1"/>
    <row r="46303" spans="1:3" s="566" customFormat="1"/>
    <row r="46304" spans="1:3" s="566" customFormat="1"/>
    <row r="46305" spans="1:3" s="566" customFormat="1"/>
    <row r="46306" spans="1:3" s="566" customFormat="1"/>
    <row r="46307" spans="1:3" s="566" customFormat="1"/>
    <row r="46308" spans="1:3" s="566" customFormat="1"/>
    <row r="46309" spans="1:3" s="566" customFormat="1"/>
    <row r="46310" spans="1:3" s="566" customFormat="1"/>
    <row r="46311" spans="1:3" s="566" customFormat="1"/>
    <row r="46312" spans="1:3" s="566" customFormat="1"/>
    <row r="46313" spans="1:3" s="566" customFormat="1"/>
    <row r="46314" spans="1:3" s="566" customFormat="1"/>
    <row r="46315" spans="1:3" s="566" customFormat="1"/>
    <row r="46316" spans="1:3" s="566" customFormat="1"/>
    <row r="46317" spans="1:3" s="566" customFormat="1"/>
    <row r="46318" spans="1:3" s="566" customFormat="1"/>
    <row r="46319" spans="1:3" s="566" customFormat="1"/>
    <row r="46320" spans="1:3" s="566" customFormat="1"/>
    <row r="46321" spans="1:3" s="566" customFormat="1"/>
    <row r="46322" spans="1:3" s="566" customFormat="1"/>
    <row r="46323" spans="1:3" s="566" customFormat="1"/>
    <row r="46324" spans="1:3" s="566" customFormat="1"/>
    <row r="46325" spans="1:3" s="566" customFormat="1"/>
    <row r="46326" spans="1:3" s="566" customFormat="1"/>
    <row r="46327" spans="1:3" s="566" customFormat="1"/>
    <row r="46328" spans="1:3" s="566" customFormat="1"/>
    <row r="46329" spans="1:3" s="566" customFormat="1"/>
    <row r="46330" spans="1:3" s="566" customFormat="1"/>
    <row r="46331" spans="1:3" s="566" customFormat="1"/>
    <row r="46332" spans="1:3" s="566" customFormat="1"/>
    <row r="46333" spans="1:3" s="566" customFormat="1"/>
    <row r="46334" spans="1:3" s="566" customFormat="1"/>
    <row r="46335" spans="1:3" s="566" customFormat="1"/>
    <row r="46336" spans="1:3" s="566" customFormat="1"/>
    <row r="46337" spans="1:3" s="566" customFormat="1"/>
    <row r="46338" spans="1:3" s="566" customFormat="1"/>
    <row r="46339" spans="1:3" s="566" customFormat="1"/>
    <row r="46340" spans="1:3" s="566" customFormat="1"/>
    <row r="46341" spans="1:3" s="566" customFormat="1"/>
    <row r="46342" spans="1:3" s="566" customFormat="1"/>
    <row r="46343" spans="1:3" s="566" customFormat="1"/>
    <row r="46344" spans="1:3" s="566" customFormat="1"/>
    <row r="46345" spans="1:3" s="566" customFormat="1"/>
    <row r="46346" spans="1:3" s="566" customFormat="1"/>
    <row r="46347" spans="1:3" s="566" customFormat="1"/>
    <row r="46348" spans="1:3" s="566" customFormat="1"/>
    <row r="46349" spans="1:3" s="566" customFormat="1"/>
    <row r="46350" spans="1:3" s="566" customFormat="1"/>
    <row r="46351" spans="1:3" s="566" customFormat="1"/>
    <row r="46352" spans="1:3" s="566" customFormat="1"/>
    <row r="46353" spans="1:3" s="566" customFormat="1"/>
    <row r="46354" spans="1:3" s="566" customFormat="1"/>
    <row r="46355" spans="1:3" s="566" customFormat="1"/>
    <row r="46356" spans="1:3" s="566" customFormat="1"/>
    <row r="46357" spans="1:3" s="566" customFormat="1"/>
    <row r="46358" spans="1:3" s="566" customFormat="1"/>
    <row r="46359" spans="1:3" s="566" customFormat="1"/>
    <row r="46360" spans="1:3" s="566" customFormat="1"/>
    <row r="46361" spans="1:3" s="566" customFormat="1"/>
    <row r="46362" spans="1:3" s="566" customFormat="1"/>
    <row r="46363" spans="1:3" s="566" customFormat="1"/>
    <row r="46364" spans="1:3" s="566" customFormat="1"/>
    <row r="46365" spans="1:3" s="566" customFormat="1"/>
    <row r="46366" spans="1:3" s="566" customFormat="1"/>
    <row r="46367" spans="1:3" s="566" customFormat="1"/>
    <row r="46368" spans="1:3" s="566" customFormat="1"/>
    <row r="46369" spans="1:3" s="566" customFormat="1"/>
    <row r="46370" spans="1:3" s="566" customFormat="1"/>
    <row r="46371" spans="1:3" s="566" customFormat="1"/>
    <row r="46372" spans="1:3" s="566" customFormat="1"/>
    <row r="46373" spans="1:3" s="566" customFormat="1"/>
    <row r="46374" spans="1:3" s="566" customFormat="1"/>
    <row r="46375" spans="1:3" s="566" customFormat="1"/>
    <row r="46376" spans="1:3" s="566" customFormat="1"/>
    <row r="46377" spans="1:3" s="566" customFormat="1"/>
    <row r="46378" spans="1:3" s="566" customFormat="1"/>
    <row r="46379" spans="1:3" s="566" customFormat="1"/>
    <row r="46380" spans="1:3" s="566" customFormat="1"/>
    <row r="46381" spans="1:3" s="566" customFormat="1"/>
    <row r="46382" spans="1:3" s="566" customFormat="1"/>
    <row r="46383" spans="1:3" s="566" customFormat="1"/>
    <row r="46384" spans="1:3" s="566" customFormat="1"/>
    <row r="46385" spans="1:3" s="566" customFormat="1"/>
    <row r="46386" spans="1:3" s="566" customFormat="1"/>
    <row r="46387" spans="1:3" s="566" customFormat="1"/>
    <row r="46388" spans="1:3" s="566" customFormat="1"/>
    <row r="46389" spans="1:3" s="566" customFormat="1"/>
    <row r="46390" spans="1:3" s="566" customFormat="1"/>
    <row r="46391" spans="1:3" s="566" customFormat="1"/>
    <row r="46392" spans="1:3" s="566" customFormat="1"/>
    <row r="46393" spans="1:3" s="566" customFormat="1"/>
    <row r="46394" spans="1:3" s="566" customFormat="1"/>
    <row r="46395" spans="1:3" s="566" customFormat="1"/>
    <row r="46396" spans="1:3" s="566" customFormat="1"/>
    <row r="46397" spans="1:3" s="566" customFormat="1"/>
    <row r="46398" spans="1:3" s="566" customFormat="1"/>
    <row r="46399" spans="1:3" s="566" customFormat="1"/>
    <row r="46400" spans="1:3" s="566" customFormat="1"/>
    <row r="46401" spans="1:3" s="566" customFormat="1"/>
    <row r="46402" spans="1:3" s="566" customFormat="1"/>
    <row r="46403" spans="1:3" s="566" customFormat="1"/>
    <row r="46404" spans="1:3" s="566" customFormat="1"/>
    <row r="46405" spans="1:3" s="566" customFormat="1"/>
    <row r="46406" spans="1:3" s="566" customFormat="1"/>
    <row r="46407" spans="1:3" s="566" customFormat="1"/>
    <row r="46408" spans="1:3" s="566" customFormat="1"/>
    <row r="46409" spans="1:3" s="566" customFormat="1"/>
    <row r="46410" spans="1:3" s="566" customFormat="1"/>
    <row r="46411" spans="1:3" s="566" customFormat="1"/>
    <row r="46412" spans="1:3" s="566" customFormat="1"/>
    <row r="46413" spans="1:3" s="566" customFormat="1"/>
    <row r="46414" spans="1:3" s="566" customFormat="1"/>
    <row r="46415" spans="1:3" s="566" customFormat="1"/>
    <row r="46416" spans="1:3" s="566" customFormat="1"/>
    <row r="46417" spans="1:3" s="566" customFormat="1"/>
    <row r="46418" spans="1:3" s="566" customFormat="1"/>
    <row r="46419" spans="1:3" s="566" customFormat="1"/>
    <row r="46420" spans="1:3" s="566" customFormat="1"/>
    <row r="46421" spans="1:3" s="566" customFormat="1"/>
    <row r="46422" spans="1:3" s="566" customFormat="1"/>
    <row r="46423" spans="1:3" s="566" customFormat="1"/>
    <row r="46424" spans="1:3" s="566" customFormat="1"/>
    <row r="46425" spans="1:3" s="566" customFormat="1"/>
    <row r="46426" spans="1:3" s="566" customFormat="1"/>
    <row r="46427" spans="1:3" s="566" customFormat="1"/>
    <row r="46428" spans="1:3" s="566" customFormat="1"/>
    <row r="46429" spans="1:3" s="566" customFormat="1"/>
    <row r="46430" spans="1:3" s="566" customFormat="1"/>
    <row r="46431" spans="1:3" s="566" customFormat="1"/>
    <row r="46432" spans="1:3" s="566" customFormat="1"/>
    <row r="46433" spans="1:3" s="566" customFormat="1"/>
    <row r="46434" spans="1:3" s="566" customFormat="1"/>
    <row r="46435" spans="1:3" s="566" customFormat="1"/>
    <row r="46436" spans="1:3" s="566" customFormat="1"/>
    <row r="46437" spans="1:3" s="566" customFormat="1"/>
    <row r="46438" spans="1:3" s="566" customFormat="1"/>
    <row r="46439" spans="1:3" s="566" customFormat="1"/>
    <row r="46440" spans="1:3" s="566" customFormat="1"/>
    <row r="46441" spans="1:3" s="566" customFormat="1"/>
    <row r="46442" spans="1:3" s="566" customFormat="1"/>
    <row r="46443" spans="1:3" s="566" customFormat="1"/>
    <row r="46444" spans="1:3" s="566" customFormat="1"/>
    <row r="46445" spans="1:3" s="566" customFormat="1"/>
    <row r="46446" spans="1:3" s="566" customFormat="1"/>
    <row r="46447" spans="1:3" s="566" customFormat="1"/>
    <row r="46448" spans="1:3" s="566" customFormat="1"/>
    <row r="46449" spans="1:3" s="566" customFormat="1"/>
    <row r="46450" spans="1:3" s="566" customFormat="1"/>
    <row r="46451" spans="1:3" s="566" customFormat="1"/>
    <row r="46452" spans="1:3" s="566" customFormat="1"/>
    <row r="46453" spans="1:3" s="566" customFormat="1"/>
    <row r="46454" spans="1:3" s="566" customFormat="1"/>
    <row r="46455" spans="1:3" s="566" customFormat="1"/>
    <row r="46456" spans="1:3" s="566" customFormat="1"/>
    <row r="46457" spans="1:3" s="566" customFormat="1"/>
    <row r="46458" spans="1:3" s="566" customFormat="1"/>
    <row r="46459" spans="1:3" s="566" customFormat="1"/>
    <row r="46460" spans="1:3" s="566" customFormat="1"/>
    <row r="46461" spans="1:3" s="566" customFormat="1"/>
    <row r="46462" spans="1:3" s="566" customFormat="1"/>
    <row r="46463" spans="1:3" s="566" customFormat="1"/>
    <row r="46464" spans="1:3" s="566" customFormat="1"/>
    <row r="46465" spans="1:3" s="566" customFormat="1"/>
    <row r="46466" spans="1:3" s="566" customFormat="1"/>
    <row r="46467" spans="1:3" s="566" customFormat="1"/>
    <row r="46468" spans="1:3" s="566" customFormat="1"/>
    <row r="46469" spans="1:3" s="566" customFormat="1"/>
    <row r="46470" spans="1:3" s="566" customFormat="1"/>
    <row r="46471" spans="1:3" s="566" customFormat="1"/>
    <row r="46472" spans="1:3" s="566" customFormat="1"/>
    <row r="46473" spans="1:3" s="566" customFormat="1"/>
    <row r="46474" spans="1:3" s="566" customFormat="1"/>
    <row r="46475" spans="1:3" s="566" customFormat="1"/>
    <row r="46476" spans="1:3" s="566" customFormat="1"/>
    <row r="46477" spans="1:3" s="566" customFormat="1"/>
    <row r="46478" spans="1:3" s="566" customFormat="1"/>
    <row r="46479" spans="1:3" s="566" customFormat="1"/>
    <row r="46480" spans="1:3" s="566" customFormat="1"/>
    <row r="46481" spans="1:3" s="566" customFormat="1"/>
    <row r="46482" spans="1:3" s="566" customFormat="1"/>
    <row r="46483" spans="1:3" s="566" customFormat="1"/>
    <row r="46484" spans="1:3" s="566" customFormat="1"/>
    <row r="46485" spans="1:3" s="566" customFormat="1"/>
    <row r="46486" spans="1:3" s="566" customFormat="1"/>
    <row r="46487" spans="1:3" s="566" customFormat="1"/>
    <row r="46488" spans="1:3" s="566" customFormat="1"/>
    <row r="46489" spans="1:3" s="566" customFormat="1"/>
    <row r="46490" spans="1:3" s="566" customFormat="1"/>
    <row r="46491" spans="1:3" s="566" customFormat="1"/>
    <row r="46492" spans="1:3" s="566" customFormat="1"/>
    <row r="46493" spans="1:3" s="566" customFormat="1"/>
    <row r="46494" spans="1:3" s="566" customFormat="1"/>
    <row r="46495" spans="1:3" s="566" customFormat="1"/>
    <row r="46496" spans="1:3" s="566" customFormat="1"/>
    <row r="46497" spans="1:3" s="566" customFormat="1"/>
    <row r="46498" spans="1:3" s="566" customFormat="1"/>
    <row r="46499" spans="1:3" s="566" customFormat="1"/>
    <row r="46500" spans="1:3" s="566" customFormat="1"/>
    <row r="46501" spans="1:3" s="566" customFormat="1"/>
    <row r="46502" spans="1:3" s="566" customFormat="1"/>
    <row r="46503" spans="1:3" s="566" customFormat="1"/>
    <row r="46504" spans="1:3" s="566" customFormat="1"/>
    <row r="46505" spans="1:3" s="566" customFormat="1"/>
    <row r="46506" spans="1:3" s="566" customFormat="1"/>
    <row r="46507" spans="1:3" s="566" customFormat="1"/>
    <row r="46508" spans="1:3" s="566" customFormat="1"/>
    <row r="46509" spans="1:3" s="566" customFormat="1"/>
    <row r="46510" spans="1:3" s="566" customFormat="1"/>
    <row r="46511" spans="1:3" s="566" customFormat="1"/>
    <row r="46512" spans="1:3" s="566" customFormat="1"/>
    <row r="46513" spans="1:3" s="566" customFormat="1"/>
    <row r="46514" spans="1:3" s="566" customFormat="1"/>
    <row r="46515" spans="1:3" s="566" customFormat="1"/>
    <row r="46516" spans="1:3" s="566" customFormat="1"/>
    <row r="46517" spans="1:3" s="566" customFormat="1"/>
    <row r="46518" spans="1:3" s="566" customFormat="1"/>
    <row r="46519" spans="1:3" s="566" customFormat="1"/>
    <row r="46520" spans="1:3" s="566" customFormat="1"/>
    <row r="46521" spans="1:3" s="566" customFormat="1"/>
    <row r="46522" spans="1:3" s="566" customFormat="1"/>
    <row r="46523" spans="1:3" s="566" customFormat="1"/>
    <row r="46524" spans="1:3" s="566" customFormat="1"/>
    <row r="46525" spans="1:3" s="566" customFormat="1"/>
    <row r="46526" spans="1:3" s="566" customFormat="1"/>
    <row r="46527" spans="1:3" s="566" customFormat="1"/>
    <row r="46528" spans="1:3" s="566" customFormat="1"/>
    <row r="46529" spans="1:3" s="566" customFormat="1"/>
    <row r="46530" spans="1:3" s="566" customFormat="1"/>
    <row r="46531" spans="1:3" s="566" customFormat="1"/>
    <row r="46532" spans="1:3" s="566" customFormat="1"/>
    <row r="46533" spans="1:3" s="566" customFormat="1"/>
    <row r="46534" spans="1:3" s="566" customFormat="1"/>
    <row r="46535" spans="1:3" s="566" customFormat="1"/>
    <row r="46536" spans="1:3" s="566" customFormat="1"/>
    <row r="46537" spans="1:3" s="566" customFormat="1"/>
    <row r="46538" spans="1:3" s="566" customFormat="1"/>
    <row r="46539" spans="1:3" s="566" customFormat="1"/>
    <row r="46540" spans="1:3" s="566" customFormat="1"/>
    <row r="46541" spans="1:3" s="566" customFormat="1"/>
    <row r="46542" spans="1:3" s="566" customFormat="1"/>
    <row r="46543" spans="1:3" s="566" customFormat="1"/>
    <row r="46544" spans="1:3" s="566" customFormat="1"/>
    <row r="46545" spans="1:3" s="566" customFormat="1"/>
    <row r="46546" spans="1:3" s="566" customFormat="1"/>
    <row r="46547" spans="1:3" s="566" customFormat="1"/>
    <row r="46548" spans="1:3" s="566" customFormat="1"/>
    <row r="46549" spans="1:3" s="566" customFormat="1"/>
    <row r="46550" spans="1:3" s="566" customFormat="1"/>
    <row r="46551" spans="1:3" s="566" customFormat="1"/>
    <row r="46552" spans="1:3" s="566" customFormat="1"/>
    <row r="46553" spans="1:3" s="566" customFormat="1"/>
    <row r="46554" spans="1:3" s="566" customFormat="1"/>
    <row r="46555" spans="1:3" s="566" customFormat="1"/>
    <row r="46556" spans="1:3" s="566" customFormat="1"/>
    <row r="46557" spans="1:3" s="566" customFormat="1"/>
    <row r="46558" spans="1:3" s="566" customFormat="1"/>
    <row r="46559" spans="1:3" s="566" customFormat="1"/>
    <row r="46560" spans="1:3" s="566" customFormat="1"/>
    <row r="46561" spans="1:3" s="566" customFormat="1"/>
    <row r="46562" spans="1:3" s="566" customFormat="1"/>
    <row r="46563" spans="1:3" s="566" customFormat="1"/>
    <row r="46564" spans="1:3" s="566" customFormat="1"/>
    <row r="46565" spans="1:3" s="566" customFormat="1"/>
    <row r="46566" spans="1:3" s="566" customFormat="1"/>
    <row r="46567" spans="1:3" s="566" customFormat="1"/>
    <row r="46568" spans="1:3" s="566" customFormat="1"/>
    <row r="46569" spans="1:3" s="566" customFormat="1"/>
    <row r="46570" spans="1:3" s="566" customFormat="1"/>
    <row r="46571" spans="1:3" s="566" customFormat="1"/>
    <row r="46572" spans="1:3" s="566" customFormat="1"/>
    <row r="46573" spans="1:3" s="566" customFormat="1"/>
    <row r="46574" spans="1:3" s="566" customFormat="1"/>
    <row r="46575" spans="1:3" s="566" customFormat="1"/>
    <row r="46576" spans="1:3" s="566" customFormat="1"/>
    <row r="46577" spans="1:3" s="566" customFormat="1"/>
    <row r="46578" spans="1:3" s="566" customFormat="1"/>
    <row r="46579" spans="1:3" s="566" customFormat="1"/>
    <row r="46580" spans="1:3" s="566" customFormat="1"/>
    <row r="46581" spans="1:3" s="566" customFormat="1"/>
    <row r="46582" spans="1:3" s="566" customFormat="1"/>
    <row r="46583" spans="1:3" s="566" customFormat="1"/>
    <row r="46584" spans="1:3" s="566" customFormat="1"/>
    <row r="46585" spans="1:3" s="566" customFormat="1"/>
    <row r="46586" spans="1:3" s="566" customFormat="1"/>
    <row r="46587" spans="1:3" s="566" customFormat="1"/>
    <row r="46588" spans="1:3" s="566" customFormat="1"/>
    <row r="46589" spans="1:3" s="566" customFormat="1"/>
    <row r="46590" spans="1:3" s="566" customFormat="1"/>
    <row r="46591" spans="1:3" s="566" customFormat="1"/>
    <row r="46592" spans="1:3" s="566" customFormat="1"/>
    <row r="46593" spans="1:3" s="566" customFormat="1"/>
    <row r="46594" spans="1:3" s="566" customFormat="1"/>
    <row r="46595" spans="1:3" s="566" customFormat="1"/>
    <row r="46596" spans="1:3" s="566" customFormat="1"/>
    <row r="46597" spans="1:3" s="566" customFormat="1"/>
    <row r="46598" spans="1:3" s="566" customFormat="1"/>
    <row r="46599" spans="1:3" s="566" customFormat="1"/>
    <row r="46600" spans="1:3" s="566" customFormat="1"/>
    <row r="46601" spans="1:3" s="566" customFormat="1"/>
    <row r="46602" spans="1:3" s="566" customFormat="1"/>
    <row r="46603" spans="1:3" s="566" customFormat="1"/>
    <row r="46604" spans="1:3" s="566" customFormat="1"/>
    <row r="46605" spans="1:3" s="566" customFormat="1"/>
    <row r="46606" spans="1:3" s="566" customFormat="1"/>
    <row r="46607" spans="1:3" s="566" customFormat="1"/>
    <row r="46608" spans="1:3" s="566" customFormat="1"/>
    <row r="46609" spans="1:3" s="566" customFormat="1"/>
    <row r="46610" spans="1:3" s="566" customFormat="1"/>
    <row r="46611" spans="1:3" s="566" customFormat="1"/>
    <row r="46612" spans="1:3" s="566" customFormat="1"/>
    <row r="46613" spans="1:3" s="566" customFormat="1"/>
    <row r="46614" spans="1:3" s="566" customFormat="1"/>
    <row r="46615" spans="1:3" s="566" customFormat="1"/>
    <row r="46616" spans="1:3" s="566" customFormat="1"/>
    <row r="46617" spans="1:3" s="566" customFormat="1"/>
    <row r="46618" spans="1:3" s="566" customFormat="1"/>
    <row r="46619" spans="1:3" s="566" customFormat="1"/>
    <row r="46620" spans="1:3" s="566" customFormat="1"/>
    <row r="46621" spans="1:3" s="566" customFormat="1"/>
    <row r="46622" spans="1:3" s="566" customFormat="1"/>
    <row r="46623" spans="1:3" s="566" customFormat="1"/>
    <row r="46624" spans="1:3" s="566" customFormat="1"/>
    <row r="46625" spans="1:3" s="566" customFormat="1"/>
    <row r="46626" spans="1:3" s="566" customFormat="1"/>
    <row r="46627" spans="1:3" s="566" customFormat="1"/>
    <row r="46628" spans="1:3" s="566" customFormat="1"/>
    <row r="46629" spans="1:3" s="566" customFormat="1"/>
    <row r="46630" spans="1:3" s="566" customFormat="1"/>
    <row r="46631" spans="1:3" s="566" customFormat="1"/>
    <row r="46632" spans="1:3" s="566" customFormat="1"/>
    <row r="46633" spans="1:3" s="566" customFormat="1"/>
    <row r="46634" spans="1:3" s="566" customFormat="1"/>
    <row r="46635" spans="1:3" s="566" customFormat="1"/>
    <row r="46636" spans="1:3" s="566" customFormat="1"/>
    <row r="46637" spans="1:3" s="566" customFormat="1"/>
    <row r="46638" spans="1:3" s="566" customFormat="1"/>
    <row r="46639" spans="1:3" s="566" customFormat="1"/>
    <row r="46640" spans="1:3" s="566" customFormat="1"/>
    <row r="46641" spans="1:3" s="566" customFormat="1"/>
    <row r="46642" spans="1:3" s="566" customFormat="1"/>
    <row r="46643" spans="1:3" s="566" customFormat="1"/>
    <row r="46644" spans="1:3" s="566" customFormat="1"/>
    <row r="46645" spans="1:3" s="566" customFormat="1"/>
    <row r="46646" spans="1:3" s="566" customFormat="1"/>
    <row r="46647" spans="1:3" s="566" customFormat="1"/>
    <row r="46648" spans="1:3" s="566" customFormat="1"/>
    <row r="46649" spans="1:3" s="566" customFormat="1"/>
    <row r="46650" spans="1:3" s="566" customFormat="1"/>
    <row r="46651" spans="1:3" s="566" customFormat="1"/>
    <row r="46652" spans="1:3" s="566" customFormat="1"/>
    <row r="46653" spans="1:3" s="566" customFormat="1"/>
    <row r="46654" spans="1:3" s="566" customFormat="1"/>
    <row r="46655" spans="1:3" s="566" customFormat="1"/>
    <row r="46656" spans="1:3" s="566" customFormat="1"/>
    <row r="46657" spans="1:3" s="566" customFormat="1"/>
    <row r="46658" spans="1:3" s="566" customFormat="1"/>
    <row r="46659" spans="1:3" s="566" customFormat="1"/>
    <row r="46660" spans="1:3" s="566" customFormat="1"/>
    <row r="46661" spans="1:3" s="566" customFormat="1"/>
    <row r="46662" spans="1:3" s="566" customFormat="1"/>
    <row r="46663" spans="1:3" s="566" customFormat="1"/>
    <row r="46664" spans="1:3" s="566" customFormat="1"/>
    <row r="46665" spans="1:3" s="566" customFormat="1"/>
    <row r="46666" spans="1:3" s="566" customFormat="1"/>
    <row r="46667" spans="1:3" s="566" customFormat="1"/>
    <row r="46668" spans="1:3" s="566" customFormat="1"/>
    <row r="46669" spans="1:3" s="566" customFormat="1"/>
    <row r="46670" spans="1:3" s="566" customFormat="1"/>
    <row r="46671" spans="1:3" s="566" customFormat="1"/>
    <row r="46672" spans="1:3" s="566" customFormat="1"/>
    <row r="46673" spans="1:3" s="566" customFormat="1"/>
    <row r="46674" spans="1:3" s="566" customFormat="1"/>
    <row r="46675" spans="1:3" s="566" customFormat="1"/>
    <row r="46676" spans="1:3" s="566" customFormat="1"/>
    <row r="46677" spans="1:3" s="566" customFormat="1"/>
    <row r="46678" spans="1:3" s="566" customFormat="1"/>
    <row r="46679" spans="1:3" s="566" customFormat="1"/>
    <row r="46680" spans="1:3" s="566" customFormat="1"/>
    <row r="46681" spans="1:3" s="566" customFormat="1"/>
    <row r="46682" spans="1:3" s="566" customFormat="1"/>
    <row r="46683" spans="1:3" s="566" customFormat="1"/>
    <row r="46684" spans="1:3" s="566" customFormat="1"/>
    <row r="46685" spans="1:3" s="566" customFormat="1"/>
    <row r="46686" spans="1:3" s="566" customFormat="1"/>
    <row r="46687" spans="1:3" s="566" customFormat="1"/>
    <row r="46688" spans="1:3" s="566" customFormat="1"/>
    <row r="46689" spans="1:3" s="566" customFormat="1"/>
    <row r="46690" spans="1:3" s="566" customFormat="1"/>
    <row r="46691" spans="1:3" s="566" customFormat="1"/>
    <row r="46692" spans="1:3" s="566" customFormat="1"/>
    <row r="46693" spans="1:3" s="566" customFormat="1"/>
    <row r="46694" spans="1:3" s="566" customFormat="1"/>
    <row r="46695" spans="1:3" s="566" customFormat="1"/>
    <row r="46696" spans="1:3" s="566" customFormat="1"/>
    <row r="46697" spans="1:3" s="566" customFormat="1"/>
    <row r="46698" spans="1:3" s="566" customFormat="1"/>
    <row r="46699" spans="1:3" s="566" customFormat="1"/>
    <row r="46700" spans="1:3" s="566" customFormat="1"/>
    <row r="46701" spans="1:3" s="566" customFormat="1"/>
    <row r="46702" spans="1:3" s="566" customFormat="1"/>
    <row r="46703" spans="1:3" s="566" customFormat="1"/>
    <row r="46704" spans="1:3" s="566" customFormat="1"/>
    <row r="46705" spans="1:3" s="566" customFormat="1"/>
    <row r="46706" spans="1:3" s="566" customFormat="1"/>
    <row r="46707" spans="1:3" s="566" customFormat="1"/>
    <row r="46708" spans="1:3" s="566" customFormat="1"/>
    <row r="46709" spans="1:3" s="566" customFormat="1"/>
    <row r="46710" spans="1:3" s="566" customFormat="1"/>
    <row r="46711" spans="1:3" s="566" customFormat="1"/>
    <row r="46712" spans="1:3" s="566" customFormat="1"/>
    <row r="46713" spans="1:3" s="566" customFormat="1"/>
    <row r="46714" spans="1:3" s="566" customFormat="1"/>
    <row r="46715" spans="1:3" s="566" customFormat="1"/>
    <row r="46716" spans="1:3" s="566" customFormat="1"/>
    <row r="46717" spans="1:3" s="566" customFormat="1"/>
    <row r="46718" spans="1:3" s="566" customFormat="1"/>
    <row r="46719" spans="1:3" s="566" customFormat="1"/>
    <row r="46720" spans="1:3" s="566" customFormat="1"/>
    <row r="46721" spans="1:3" s="566" customFormat="1"/>
    <row r="46722" spans="1:3" s="566" customFormat="1"/>
    <row r="46723" spans="1:3" s="566" customFormat="1"/>
    <row r="46724" spans="1:3" s="566" customFormat="1"/>
    <row r="46725" spans="1:3" s="566" customFormat="1"/>
    <row r="46726" spans="1:3" s="566" customFormat="1"/>
    <row r="46727" spans="1:3" s="566" customFormat="1"/>
    <row r="46728" spans="1:3" s="566" customFormat="1"/>
    <row r="46729" spans="1:3" s="566" customFormat="1"/>
    <row r="46730" spans="1:3" s="566" customFormat="1"/>
    <row r="46731" spans="1:3" s="566" customFormat="1"/>
    <row r="46732" spans="1:3" s="566" customFormat="1"/>
    <row r="46733" spans="1:3" s="566" customFormat="1"/>
    <row r="46734" spans="1:3" s="566" customFormat="1"/>
    <row r="46735" spans="1:3" s="566" customFormat="1"/>
    <row r="46736" spans="1:3" s="566" customFormat="1"/>
    <row r="46737" spans="1:3" s="566" customFormat="1"/>
    <row r="46738" spans="1:3" s="566" customFormat="1"/>
    <row r="46739" spans="1:3" s="566" customFormat="1"/>
    <row r="46740" spans="1:3" s="566" customFormat="1"/>
    <row r="46741" spans="1:3" s="566" customFormat="1"/>
    <row r="46742" spans="1:3" s="566" customFormat="1"/>
    <row r="46743" spans="1:3" s="566" customFormat="1"/>
    <row r="46744" spans="1:3" s="566" customFormat="1"/>
    <row r="46745" spans="1:3" s="566" customFormat="1"/>
    <row r="46746" spans="1:3" s="566" customFormat="1"/>
    <row r="46747" spans="1:3" s="566" customFormat="1"/>
    <row r="46748" spans="1:3" s="566" customFormat="1"/>
    <row r="46749" spans="1:3" s="566" customFormat="1"/>
    <row r="46750" spans="1:3" s="566" customFormat="1"/>
    <row r="46751" spans="1:3" s="566" customFormat="1"/>
    <row r="46752" spans="1:3" s="566" customFormat="1"/>
    <row r="46753" spans="1:3" s="566" customFormat="1"/>
    <row r="46754" spans="1:3" s="566" customFormat="1"/>
    <row r="46755" spans="1:3" s="566" customFormat="1"/>
    <row r="46756" spans="1:3" s="566" customFormat="1"/>
    <row r="46757" spans="1:3" s="566" customFormat="1"/>
    <row r="46758" spans="1:3" s="566" customFormat="1"/>
    <row r="46759" spans="1:3" s="566" customFormat="1"/>
    <row r="46760" spans="1:3" s="566" customFormat="1"/>
    <row r="46761" spans="1:3" s="566" customFormat="1"/>
    <row r="46762" spans="1:3" s="566" customFormat="1"/>
    <row r="46763" spans="1:3" s="566" customFormat="1"/>
    <row r="46764" spans="1:3" s="566" customFormat="1"/>
    <row r="46765" spans="1:3" s="566" customFormat="1"/>
    <row r="46766" spans="1:3" s="566" customFormat="1"/>
    <row r="46767" spans="1:3" s="566" customFormat="1"/>
    <row r="46768" spans="1:3" s="566" customFormat="1"/>
    <row r="46769" spans="1:3" s="566" customFormat="1"/>
    <row r="46770" spans="1:3" s="566" customFormat="1"/>
    <row r="46771" spans="1:3" s="566" customFormat="1"/>
    <row r="46772" spans="1:3" s="566" customFormat="1"/>
    <row r="46773" spans="1:3" s="566" customFormat="1"/>
    <row r="46774" spans="1:3" s="566" customFormat="1"/>
    <row r="46775" spans="1:3" s="566" customFormat="1"/>
    <row r="46776" spans="1:3" s="566" customFormat="1"/>
    <row r="46777" spans="1:3" s="566" customFormat="1"/>
    <row r="46778" spans="1:3" s="566" customFormat="1"/>
    <row r="46779" spans="1:3" s="566" customFormat="1"/>
    <row r="46780" spans="1:3" s="566" customFormat="1"/>
    <row r="46781" spans="1:3" s="566" customFormat="1"/>
    <row r="46782" spans="1:3" s="566" customFormat="1"/>
    <row r="46783" spans="1:3" s="566" customFormat="1"/>
    <row r="46784" spans="1:3" s="566" customFormat="1"/>
    <row r="46785" spans="1:3" s="566" customFormat="1"/>
    <row r="46786" spans="1:3" s="566" customFormat="1"/>
    <row r="46787" spans="1:3" s="566" customFormat="1"/>
    <row r="46788" spans="1:3" s="566" customFormat="1"/>
    <row r="46789" spans="1:3" s="566" customFormat="1"/>
    <row r="46790" spans="1:3" s="566" customFormat="1"/>
    <row r="46791" spans="1:3" s="566" customFormat="1"/>
    <row r="46792" spans="1:3" s="566" customFormat="1"/>
    <row r="46793" spans="1:3" s="566" customFormat="1"/>
    <row r="46794" spans="1:3" s="566" customFormat="1"/>
    <row r="46795" spans="1:3" s="566" customFormat="1"/>
    <row r="46796" spans="1:3" s="566" customFormat="1"/>
    <row r="46797" spans="1:3" s="566" customFormat="1"/>
    <row r="46798" spans="1:3" s="566" customFormat="1"/>
    <row r="46799" spans="1:3" s="566" customFormat="1"/>
    <row r="46800" spans="1:3" s="566" customFormat="1"/>
    <row r="46801" spans="1:3" s="566" customFormat="1"/>
    <row r="46802" spans="1:3" s="566" customFormat="1"/>
    <row r="46803" spans="1:3" s="566" customFormat="1"/>
    <row r="46804" spans="1:3" s="566" customFormat="1"/>
    <row r="46805" spans="1:3" s="566" customFormat="1"/>
    <row r="46806" spans="1:3" s="566" customFormat="1"/>
    <row r="46807" spans="1:3" s="566" customFormat="1"/>
    <row r="46808" spans="1:3" s="566" customFormat="1"/>
    <row r="46809" spans="1:3" s="566" customFormat="1"/>
    <row r="46810" spans="1:3" s="566" customFormat="1"/>
    <row r="46811" spans="1:3" s="566" customFormat="1"/>
    <row r="46812" spans="1:3" s="566" customFormat="1"/>
    <row r="46813" spans="1:3" s="566" customFormat="1"/>
    <row r="46814" spans="1:3" s="566" customFormat="1"/>
    <row r="46815" spans="1:3" s="566" customFormat="1"/>
    <row r="46816" spans="1:3" s="566" customFormat="1"/>
    <row r="46817" spans="1:3" s="566" customFormat="1"/>
    <row r="46818" spans="1:3" s="566" customFormat="1"/>
    <row r="46819" spans="1:3" s="566" customFormat="1"/>
    <row r="46820" spans="1:3" s="566" customFormat="1"/>
    <row r="46821" spans="1:3" s="566" customFormat="1"/>
    <row r="46822" spans="1:3" s="566" customFormat="1"/>
    <row r="46823" spans="1:3" s="566" customFormat="1"/>
    <row r="46824" spans="1:3" s="566" customFormat="1"/>
    <row r="46825" spans="1:3" s="566" customFormat="1"/>
    <row r="46826" spans="1:3" s="566" customFormat="1"/>
    <row r="46827" spans="1:3" s="566" customFormat="1"/>
    <row r="46828" spans="1:3" s="566" customFormat="1"/>
    <row r="46829" spans="1:3" s="566" customFormat="1"/>
    <row r="46830" spans="1:3" s="566" customFormat="1"/>
    <row r="46831" spans="1:3" s="566" customFormat="1"/>
    <row r="46832" spans="1:3" s="566" customFormat="1"/>
    <row r="46833" spans="1:3" s="566" customFormat="1"/>
    <row r="46834" spans="1:3" s="566" customFormat="1"/>
    <row r="46835" spans="1:3" s="566" customFormat="1"/>
    <row r="46836" spans="1:3" s="566" customFormat="1"/>
    <row r="46837" spans="1:3" s="566" customFormat="1"/>
    <row r="46838" spans="1:3" s="566" customFormat="1"/>
    <row r="46839" spans="1:3" s="566" customFormat="1"/>
    <row r="46840" spans="1:3" s="566" customFormat="1"/>
    <row r="46841" spans="1:3" s="566" customFormat="1"/>
    <row r="46842" spans="1:3" s="566" customFormat="1"/>
    <row r="46843" spans="1:3" s="566" customFormat="1"/>
    <row r="46844" spans="1:3" s="566" customFormat="1"/>
    <row r="46845" spans="1:3" s="566" customFormat="1"/>
    <row r="46846" spans="1:3" s="566" customFormat="1"/>
    <row r="46847" spans="1:3" s="566" customFormat="1"/>
    <row r="46848" spans="1:3" s="566" customFormat="1"/>
    <row r="46849" spans="1:3" s="566" customFormat="1"/>
    <row r="46850" spans="1:3" s="566" customFormat="1"/>
    <row r="46851" spans="1:3" s="566" customFormat="1"/>
    <row r="46852" spans="1:3" s="566" customFormat="1"/>
    <row r="46853" spans="1:3" s="566" customFormat="1"/>
    <row r="46854" spans="1:3" s="566" customFormat="1"/>
    <row r="46855" spans="1:3" s="566" customFormat="1"/>
    <row r="46856" spans="1:3" s="566" customFormat="1"/>
    <row r="46857" spans="1:3" s="566" customFormat="1"/>
    <row r="46858" spans="1:3" s="566" customFormat="1"/>
    <row r="46859" spans="1:3" s="566" customFormat="1"/>
    <row r="46860" spans="1:3" s="566" customFormat="1"/>
    <row r="46861" spans="1:3" s="566" customFormat="1"/>
    <row r="46862" spans="1:3" s="566" customFormat="1"/>
    <row r="46863" spans="1:3" s="566" customFormat="1"/>
    <row r="46864" spans="1:3" s="566" customFormat="1"/>
    <row r="46865" spans="1:3" s="566" customFormat="1"/>
    <row r="46866" spans="1:3" s="566" customFormat="1"/>
    <row r="46867" spans="1:3" s="566" customFormat="1"/>
    <row r="46868" spans="1:3" s="566" customFormat="1"/>
    <row r="46869" spans="1:3" s="566" customFormat="1"/>
    <row r="46870" spans="1:3" s="566" customFormat="1"/>
    <row r="46871" spans="1:3" s="566" customFormat="1"/>
    <row r="46872" spans="1:3" s="566" customFormat="1"/>
    <row r="46873" spans="1:3" s="566" customFormat="1"/>
    <row r="46874" spans="1:3" s="566" customFormat="1"/>
    <row r="46875" spans="1:3" s="566" customFormat="1"/>
    <row r="46876" spans="1:3" s="566" customFormat="1"/>
    <row r="46877" spans="1:3" s="566" customFormat="1"/>
    <row r="46878" spans="1:3" s="566" customFormat="1"/>
    <row r="46879" spans="1:3" s="566" customFormat="1"/>
    <row r="46880" spans="1:3" s="566" customFormat="1"/>
    <row r="46881" spans="1:3" s="566" customFormat="1"/>
    <row r="46882" spans="1:3" s="566" customFormat="1"/>
    <row r="46883" spans="1:3" s="566" customFormat="1"/>
    <row r="46884" spans="1:3" s="566" customFormat="1"/>
    <row r="46885" spans="1:3" s="566" customFormat="1"/>
    <row r="46886" spans="1:3" s="566" customFormat="1"/>
    <row r="46887" spans="1:3" s="566" customFormat="1"/>
    <row r="46888" spans="1:3" s="566" customFormat="1"/>
    <row r="46889" spans="1:3" s="566" customFormat="1"/>
    <row r="46890" spans="1:3" s="566" customFormat="1"/>
    <row r="46891" spans="1:3" s="566" customFormat="1"/>
    <row r="46892" spans="1:3" s="566" customFormat="1"/>
    <row r="46893" spans="1:3" s="566" customFormat="1"/>
    <row r="46894" spans="1:3" s="566" customFormat="1"/>
    <row r="46895" spans="1:3" s="566" customFormat="1"/>
    <row r="46896" spans="1:3" s="566" customFormat="1"/>
    <row r="46897" spans="1:3" s="566" customFormat="1"/>
    <row r="46898" spans="1:3" s="566" customFormat="1"/>
    <row r="46899" spans="1:3" s="566" customFormat="1"/>
    <row r="46900" spans="1:3" s="566" customFormat="1"/>
    <row r="46901" spans="1:3" s="566" customFormat="1"/>
    <row r="46902" spans="1:3" s="566" customFormat="1"/>
    <row r="46903" spans="1:3" s="566" customFormat="1"/>
    <row r="46904" spans="1:3" s="566" customFormat="1"/>
    <row r="46905" spans="1:3" s="566" customFormat="1"/>
    <row r="46906" spans="1:3" s="566" customFormat="1"/>
    <row r="46907" spans="1:3" s="566" customFormat="1"/>
    <row r="46908" spans="1:3" s="566" customFormat="1"/>
    <row r="46909" spans="1:3" s="566" customFormat="1"/>
    <row r="46910" spans="1:3" s="566" customFormat="1"/>
    <row r="46911" spans="1:3" s="566" customFormat="1"/>
    <row r="46912" spans="1:3" s="566" customFormat="1"/>
    <row r="46913" spans="1:3" s="566" customFormat="1"/>
    <row r="46914" spans="1:3" s="566" customFormat="1"/>
    <row r="46915" spans="1:3" s="566" customFormat="1"/>
    <row r="46916" spans="1:3" s="566" customFormat="1"/>
    <row r="46917" spans="1:3" s="566" customFormat="1"/>
    <row r="46918" spans="1:3" s="566" customFormat="1"/>
    <row r="46919" spans="1:3" s="566" customFormat="1"/>
    <row r="46920" spans="1:3" s="566" customFormat="1"/>
    <row r="46921" spans="1:3" s="566" customFormat="1"/>
    <row r="46922" spans="1:3" s="566" customFormat="1"/>
    <row r="46923" spans="1:3" s="566" customFormat="1"/>
    <row r="46924" spans="1:3" s="566" customFormat="1"/>
    <row r="46925" spans="1:3" s="566" customFormat="1"/>
    <row r="46926" spans="1:3" s="566" customFormat="1"/>
    <row r="46927" spans="1:3" s="566" customFormat="1"/>
    <row r="46928" spans="1:3" s="566" customFormat="1"/>
    <row r="46929" spans="1:3" s="566" customFormat="1"/>
    <row r="46930" spans="1:3" s="566" customFormat="1"/>
    <row r="46931" spans="1:3" s="566" customFormat="1"/>
    <row r="46932" spans="1:3" s="566" customFormat="1"/>
    <row r="46933" spans="1:3" s="566" customFormat="1"/>
    <row r="46934" spans="1:3" s="566" customFormat="1"/>
    <row r="46935" spans="1:3" s="566" customFormat="1"/>
    <row r="46936" spans="1:3" s="566" customFormat="1"/>
    <row r="46937" spans="1:3" s="566" customFormat="1"/>
    <row r="46938" spans="1:3" s="566" customFormat="1"/>
    <row r="46939" spans="1:3" s="566" customFormat="1"/>
    <row r="46940" spans="1:3" s="566" customFormat="1"/>
    <row r="46941" spans="1:3" s="566" customFormat="1"/>
    <row r="46942" spans="1:3" s="566" customFormat="1"/>
    <row r="46943" spans="1:3" s="566" customFormat="1"/>
    <row r="46944" spans="1:3" s="566" customFormat="1"/>
    <row r="46945" spans="1:3" s="566" customFormat="1"/>
    <row r="46946" spans="1:3" s="566" customFormat="1"/>
    <row r="46947" spans="1:3" s="566" customFormat="1"/>
    <row r="46948" spans="1:3" s="566" customFormat="1"/>
    <row r="46949" spans="1:3" s="566" customFormat="1"/>
    <row r="46950" spans="1:3" s="566" customFormat="1"/>
    <row r="46951" spans="1:3" s="566" customFormat="1"/>
    <row r="46952" spans="1:3" s="566" customFormat="1"/>
    <row r="46953" spans="1:3" s="566" customFormat="1"/>
    <row r="46954" spans="1:3" s="566" customFormat="1"/>
    <row r="46955" spans="1:3" s="566" customFormat="1"/>
    <row r="46956" spans="1:3" s="566" customFormat="1"/>
    <row r="46957" spans="1:3" s="566" customFormat="1"/>
    <row r="46958" spans="1:3" s="566" customFormat="1"/>
    <row r="46959" spans="1:3" s="566" customFormat="1"/>
    <row r="46960" spans="1:3" s="566" customFormat="1"/>
    <row r="46961" spans="1:3" s="566" customFormat="1"/>
    <row r="46962" spans="1:3" s="566" customFormat="1"/>
    <row r="46963" spans="1:3" s="566" customFormat="1"/>
    <row r="46964" spans="1:3" s="566" customFormat="1"/>
    <row r="46965" spans="1:3" s="566" customFormat="1"/>
    <row r="46966" spans="1:3" s="566" customFormat="1"/>
    <row r="46967" spans="1:3" s="566" customFormat="1"/>
    <row r="46968" spans="1:3" s="566" customFormat="1"/>
    <row r="46969" spans="1:3" s="566" customFormat="1"/>
    <row r="46970" spans="1:3" s="566" customFormat="1"/>
    <row r="46971" spans="1:3" s="566" customFormat="1"/>
    <row r="46972" spans="1:3" s="566" customFormat="1"/>
    <row r="46973" spans="1:3" s="566" customFormat="1"/>
    <row r="46974" spans="1:3" s="566" customFormat="1"/>
    <row r="46975" spans="1:3" s="566" customFormat="1"/>
    <row r="46976" spans="1:3" s="566" customFormat="1"/>
    <row r="46977" spans="1:3" s="566" customFormat="1"/>
    <row r="46978" spans="1:3" s="566" customFormat="1"/>
    <row r="46979" spans="1:3" s="566" customFormat="1"/>
    <row r="46980" spans="1:3" s="566" customFormat="1"/>
    <row r="46981" spans="1:3" s="566" customFormat="1"/>
    <row r="46982" spans="1:3" s="566" customFormat="1"/>
    <row r="46983" spans="1:3" s="566" customFormat="1"/>
    <row r="46984" spans="1:3" s="566" customFormat="1"/>
    <row r="46985" spans="1:3" s="566" customFormat="1"/>
    <row r="46986" spans="1:3" s="566" customFormat="1"/>
    <row r="46987" spans="1:3" s="566" customFormat="1"/>
    <row r="46988" spans="1:3" s="566" customFormat="1"/>
    <row r="46989" spans="1:3" s="566" customFormat="1"/>
    <row r="46990" spans="1:3" s="566" customFormat="1"/>
    <row r="46991" spans="1:3" s="566" customFormat="1"/>
    <row r="46992" spans="1:3" s="566" customFormat="1"/>
    <row r="46993" spans="1:3" s="566" customFormat="1"/>
    <row r="46994" spans="1:3" s="566" customFormat="1"/>
    <row r="46995" spans="1:3" s="566" customFormat="1"/>
    <row r="46996" spans="1:3" s="566" customFormat="1"/>
    <row r="46997" spans="1:3" s="566" customFormat="1"/>
    <row r="46998" spans="1:3" s="566" customFormat="1"/>
    <row r="46999" spans="1:3" s="566" customFormat="1"/>
    <row r="47000" spans="1:3" s="566" customFormat="1"/>
    <row r="47001" spans="1:3" s="566" customFormat="1"/>
    <row r="47002" spans="1:3" s="566" customFormat="1"/>
    <row r="47003" spans="1:3" s="566" customFormat="1"/>
    <row r="47004" spans="1:3" s="566" customFormat="1"/>
    <row r="47005" spans="1:3" s="566" customFormat="1"/>
    <row r="47006" spans="1:3" s="566" customFormat="1"/>
    <row r="47007" spans="1:3" s="566" customFormat="1"/>
    <row r="47008" spans="1:3" s="566" customFormat="1"/>
    <row r="47009" spans="1:3" s="566" customFormat="1"/>
    <row r="47010" spans="1:3" s="566" customFormat="1"/>
    <row r="47011" spans="1:3" s="566" customFormat="1"/>
    <row r="47012" spans="1:3" s="566" customFormat="1"/>
    <row r="47013" spans="1:3" s="566" customFormat="1"/>
    <row r="47014" spans="1:3" s="566" customFormat="1"/>
    <row r="47015" spans="1:3" s="566" customFormat="1"/>
    <row r="47016" spans="1:3" s="566" customFormat="1"/>
    <row r="47017" spans="1:3" s="566" customFormat="1"/>
    <row r="47018" spans="1:3" s="566" customFormat="1"/>
    <row r="47019" spans="1:3" s="566" customFormat="1"/>
    <row r="47020" spans="1:3" s="566" customFormat="1"/>
    <row r="47021" spans="1:3" s="566" customFormat="1"/>
    <row r="47022" spans="1:3" s="566" customFormat="1"/>
    <row r="47023" spans="1:3" s="566" customFormat="1"/>
    <row r="47024" spans="1:3" s="566" customFormat="1"/>
    <row r="47025" spans="1:3" s="566" customFormat="1"/>
    <row r="47026" spans="1:3" s="566" customFormat="1"/>
    <row r="47027" spans="1:3" s="566" customFormat="1"/>
    <row r="47028" spans="1:3" s="566" customFormat="1"/>
    <row r="47029" spans="1:3" s="566" customFormat="1"/>
    <row r="47030" spans="1:3" s="566" customFormat="1"/>
    <row r="47031" spans="1:3" s="566" customFormat="1"/>
    <row r="47032" spans="1:3" s="566" customFormat="1"/>
    <row r="47033" spans="1:3" s="566" customFormat="1"/>
    <row r="47034" spans="1:3" s="566" customFormat="1"/>
    <row r="47035" spans="1:3" s="566" customFormat="1"/>
    <row r="47036" spans="1:3" s="566" customFormat="1"/>
    <row r="47037" spans="1:3" s="566" customFormat="1"/>
    <row r="47038" spans="1:3" s="566" customFormat="1"/>
    <row r="47039" spans="1:3" s="566" customFormat="1"/>
    <row r="47040" spans="1:3" s="566" customFormat="1"/>
    <row r="47041" spans="1:3" s="566" customFormat="1"/>
    <row r="47042" spans="1:3" s="566" customFormat="1"/>
    <row r="47043" spans="1:3" s="566" customFormat="1"/>
    <row r="47044" spans="1:3" s="566" customFormat="1"/>
    <row r="47045" spans="1:3" s="566" customFormat="1"/>
    <row r="47046" spans="1:3" s="566" customFormat="1"/>
    <row r="47047" spans="1:3" s="566" customFormat="1"/>
    <row r="47048" spans="1:3" s="566" customFormat="1"/>
    <row r="47049" spans="1:3" s="566" customFormat="1"/>
    <row r="47050" spans="1:3" s="566" customFormat="1"/>
    <row r="47051" spans="1:3" s="566" customFormat="1"/>
    <row r="47052" spans="1:3" s="566" customFormat="1"/>
    <row r="47053" spans="1:3" s="566" customFormat="1"/>
    <row r="47054" spans="1:3" s="566" customFormat="1"/>
    <row r="47055" spans="1:3" s="566" customFormat="1"/>
    <row r="47056" spans="1:3" s="566" customFormat="1"/>
    <row r="47057" spans="1:3" s="566" customFormat="1"/>
    <row r="47058" spans="1:3" s="566" customFormat="1"/>
    <row r="47059" spans="1:3" s="566" customFormat="1"/>
    <row r="47060" spans="1:3" s="566" customFormat="1"/>
    <row r="47061" spans="1:3" s="566" customFormat="1"/>
    <row r="47062" spans="1:3" s="566" customFormat="1"/>
    <row r="47063" spans="1:3" s="566" customFormat="1"/>
    <row r="47064" spans="1:3" s="566" customFormat="1"/>
    <row r="47065" spans="1:3" s="566" customFormat="1"/>
    <row r="47066" spans="1:3" s="566" customFormat="1"/>
    <row r="47067" spans="1:3" s="566" customFormat="1"/>
    <row r="47068" spans="1:3" s="566" customFormat="1"/>
    <row r="47069" spans="1:3" s="566" customFormat="1"/>
    <row r="47070" spans="1:3" s="566" customFormat="1"/>
    <row r="47071" spans="1:3" s="566" customFormat="1"/>
    <row r="47072" spans="1:3" s="566" customFormat="1"/>
    <row r="47073" spans="1:3" s="566" customFormat="1"/>
    <row r="47074" spans="1:3" s="566" customFormat="1"/>
    <row r="47075" spans="1:3" s="566" customFormat="1"/>
    <row r="47076" spans="1:3" s="566" customFormat="1"/>
    <row r="47077" spans="1:3" s="566" customFormat="1"/>
    <row r="47078" spans="1:3" s="566" customFormat="1"/>
    <row r="47079" spans="1:3" s="566" customFormat="1"/>
    <row r="47080" spans="1:3" s="566" customFormat="1"/>
    <row r="47081" spans="1:3" s="566" customFormat="1"/>
    <row r="47082" spans="1:3" s="566" customFormat="1"/>
    <row r="47083" spans="1:3" s="566" customFormat="1"/>
    <row r="47084" spans="1:3" s="566" customFormat="1"/>
    <row r="47085" spans="1:3" s="566" customFormat="1"/>
    <row r="47086" spans="1:3" s="566" customFormat="1"/>
    <row r="47087" spans="1:3" s="566" customFormat="1"/>
    <row r="47088" spans="1:3" s="566" customFormat="1"/>
    <row r="47089" spans="1:3" s="566" customFormat="1"/>
    <row r="47090" spans="1:3" s="566" customFormat="1"/>
    <row r="47091" spans="1:3" s="566" customFormat="1"/>
    <row r="47092" spans="1:3" s="566" customFormat="1"/>
    <row r="47093" spans="1:3" s="566" customFormat="1"/>
    <row r="47094" spans="1:3" s="566" customFormat="1"/>
    <row r="47095" spans="1:3" s="566" customFormat="1"/>
    <row r="47096" spans="1:3" s="566" customFormat="1"/>
    <row r="47097" spans="1:3" s="566" customFormat="1"/>
    <row r="47098" spans="1:3" s="566" customFormat="1"/>
    <row r="47099" spans="1:3" s="566" customFormat="1"/>
    <row r="47100" spans="1:3" s="566" customFormat="1"/>
    <row r="47101" spans="1:3" s="566" customFormat="1"/>
    <row r="47102" spans="1:3" s="566" customFormat="1"/>
    <row r="47103" spans="1:3" s="566" customFormat="1"/>
    <row r="47104" spans="1:3" s="566" customFormat="1"/>
    <row r="47105" spans="1:3" s="566" customFormat="1"/>
    <row r="47106" spans="1:3" s="566" customFormat="1"/>
    <row r="47107" spans="1:3" s="566" customFormat="1"/>
    <row r="47108" spans="1:3" s="566" customFormat="1"/>
    <row r="47109" spans="1:3" s="566" customFormat="1"/>
    <row r="47110" spans="1:3" s="566" customFormat="1"/>
    <row r="47111" spans="1:3" s="566" customFormat="1"/>
    <row r="47112" spans="1:3" s="566" customFormat="1"/>
    <row r="47113" spans="1:3" s="566" customFormat="1"/>
    <row r="47114" spans="1:3" s="566" customFormat="1"/>
    <row r="47115" spans="1:3" s="566" customFormat="1"/>
    <row r="47116" spans="1:3" s="566" customFormat="1"/>
    <row r="47117" spans="1:3" s="566" customFormat="1"/>
    <row r="47118" spans="1:3" s="566" customFormat="1"/>
    <row r="47119" spans="1:3" s="566" customFormat="1"/>
    <row r="47120" spans="1:3" s="566" customFormat="1"/>
    <row r="47121" spans="1:3" s="566" customFormat="1"/>
    <row r="47122" spans="1:3" s="566" customFormat="1"/>
    <row r="47123" spans="1:3" s="566" customFormat="1"/>
    <row r="47124" spans="1:3" s="566" customFormat="1"/>
    <row r="47125" spans="1:3" s="566" customFormat="1"/>
    <row r="47126" spans="1:3" s="566" customFormat="1"/>
    <row r="47127" spans="1:3" s="566" customFormat="1"/>
    <row r="47128" spans="1:3" s="566" customFormat="1"/>
    <row r="47129" spans="1:3" s="566" customFormat="1"/>
    <row r="47130" spans="1:3" s="566" customFormat="1"/>
    <row r="47131" spans="1:3" s="566" customFormat="1"/>
    <row r="47132" spans="1:3" s="566" customFormat="1"/>
    <row r="47133" spans="1:3" s="566" customFormat="1"/>
    <row r="47134" spans="1:3" s="566" customFormat="1"/>
    <row r="47135" spans="1:3" s="566" customFormat="1"/>
    <row r="47136" spans="1:3" s="566" customFormat="1"/>
    <row r="47137" spans="1:3" s="566" customFormat="1"/>
    <row r="47138" spans="1:3" s="566" customFormat="1"/>
    <row r="47139" spans="1:3" s="566" customFormat="1"/>
    <row r="47140" spans="1:3" s="566" customFormat="1"/>
    <row r="47141" spans="1:3" s="566" customFormat="1"/>
    <row r="47142" spans="1:3" s="566" customFormat="1"/>
    <row r="47143" spans="1:3" s="566" customFormat="1"/>
    <row r="47144" spans="1:3" s="566" customFormat="1"/>
    <row r="47145" spans="1:3" s="566" customFormat="1"/>
    <row r="47146" spans="1:3" s="566" customFormat="1"/>
    <row r="47147" spans="1:3" s="566" customFormat="1"/>
    <row r="47148" spans="1:3" s="566" customFormat="1"/>
    <row r="47149" spans="1:3" s="566" customFormat="1"/>
    <row r="47150" spans="1:3" s="566" customFormat="1"/>
    <row r="47151" spans="1:3" s="566" customFormat="1"/>
    <row r="47152" spans="1:3" s="566" customFormat="1"/>
    <row r="47153" spans="1:3" s="566" customFormat="1"/>
    <row r="47154" spans="1:3" s="566" customFormat="1"/>
    <row r="47155" spans="1:3" s="566" customFormat="1"/>
    <row r="47156" spans="1:3" s="566" customFormat="1"/>
    <row r="47157" spans="1:3" s="566" customFormat="1"/>
    <row r="47158" spans="1:3" s="566" customFormat="1"/>
    <row r="47159" spans="1:3" s="566" customFormat="1"/>
    <row r="47160" spans="1:3" s="566" customFormat="1"/>
    <row r="47161" spans="1:3" s="566" customFormat="1"/>
    <row r="47162" spans="1:3" s="566" customFormat="1"/>
    <row r="47163" spans="1:3" s="566" customFormat="1"/>
    <row r="47164" spans="1:3" s="566" customFormat="1"/>
    <row r="47165" spans="1:3" s="566" customFormat="1"/>
    <row r="47166" spans="1:3" s="566" customFormat="1"/>
    <row r="47167" spans="1:3" s="566" customFormat="1"/>
    <row r="47168" spans="1:3" s="566" customFormat="1"/>
    <row r="47169" spans="1:3" s="566" customFormat="1"/>
    <row r="47170" spans="1:3" s="566" customFormat="1"/>
    <row r="47171" spans="1:3" s="566" customFormat="1"/>
    <row r="47172" spans="1:3" s="566" customFormat="1"/>
    <row r="47173" spans="1:3" s="566" customFormat="1"/>
    <row r="47174" spans="1:3" s="566" customFormat="1"/>
    <row r="47175" spans="1:3" s="566" customFormat="1"/>
    <row r="47176" spans="1:3" s="566" customFormat="1"/>
    <row r="47177" spans="1:3" s="566" customFormat="1"/>
    <row r="47178" spans="1:3" s="566" customFormat="1"/>
    <row r="47179" spans="1:3" s="566" customFormat="1"/>
    <row r="47180" spans="1:3" s="566" customFormat="1"/>
    <row r="47181" spans="1:3" s="566" customFormat="1"/>
    <row r="47182" spans="1:3" s="566" customFormat="1"/>
    <row r="47183" spans="1:3" s="566" customFormat="1"/>
    <row r="47184" spans="1:3" s="566" customFormat="1"/>
    <row r="47185" spans="1:3" s="566" customFormat="1"/>
    <row r="47186" spans="1:3" s="566" customFormat="1"/>
    <row r="47187" spans="1:3" s="566" customFormat="1"/>
    <row r="47188" spans="1:3" s="566" customFormat="1"/>
    <row r="47189" spans="1:3" s="566" customFormat="1"/>
    <row r="47190" spans="1:3" s="566" customFormat="1"/>
    <row r="47191" spans="1:3" s="566" customFormat="1"/>
    <row r="47192" spans="1:3" s="566" customFormat="1"/>
    <row r="47193" spans="1:3" s="566" customFormat="1"/>
    <row r="47194" spans="1:3" s="566" customFormat="1"/>
    <row r="47195" spans="1:3" s="566" customFormat="1"/>
    <row r="47196" spans="1:3" s="566" customFormat="1"/>
    <row r="47197" spans="1:3" s="566" customFormat="1"/>
    <row r="47198" spans="1:3" s="566" customFormat="1"/>
    <row r="47199" spans="1:3" s="566" customFormat="1"/>
    <row r="47200" spans="1:3" s="566" customFormat="1"/>
    <row r="47201" spans="1:3" s="566" customFormat="1"/>
    <row r="47202" spans="1:3" s="566" customFormat="1"/>
    <row r="47203" spans="1:3" s="566" customFormat="1"/>
    <row r="47204" spans="1:3" s="566" customFormat="1"/>
    <row r="47205" spans="1:3" s="566" customFormat="1"/>
    <row r="47206" spans="1:3" s="566" customFormat="1"/>
    <row r="47207" spans="1:3" s="566" customFormat="1"/>
    <row r="47208" spans="1:3" s="566" customFormat="1"/>
    <row r="47209" spans="1:3" s="566" customFormat="1"/>
    <row r="47210" spans="1:3" s="566" customFormat="1"/>
    <row r="47211" spans="1:3" s="566" customFormat="1"/>
    <row r="47212" spans="1:3" s="566" customFormat="1"/>
    <row r="47213" spans="1:3" s="566" customFormat="1"/>
    <row r="47214" spans="1:3" s="566" customFormat="1"/>
    <row r="47215" spans="1:3" s="566" customFormat="1"/>
    <row r="47216" spans="1:3" s="566" customFormat="1"/>
    <row r="47217" spans="1:3" s="566" customFormat="1"/>
    <row r="47218" spans="1:3" s="566" customFormat="1"/>
    <row r="47219" spans="1:3" s="566" customFormat="1"/>
    <row r="47220" spans="1:3" s="566" customFormat="1"/>
    <row r="47221" spans="1:3" s="566" customFormat="1"/>
    <row r="47222" spans="1:3" s="566" customFormat="1"/>
    <row r="47223" spans="1:3" s="566" customFormat="1"/>
    <row r="47224" spans="1:3" s="566" customFormat="1"/>
    <row r="47225" spans="1:3" s="566" customFormat="1"/>
    <row r="47226" spans="1:3" s="566" customFormat="1"/>
    <row r="47227" spans="1:3" s="566" customFormat="1"/>
    <row r="47228" spans="1:3" s="566" customFormat="1"/>
    <row r="47229" spans="1:3" s="566" customFormat="1"/>
    <row r="47230" spans="1:3" s="566" customFormat="1"/>
    <row r="47231" spans="1:3" s="566" customFormat="1"/>
    <row r="47232" spans="1:3" s="566" customFormat="1"/>
    <row r="47233" spans="1:3" s="566" customFormat="1"/>
    <row r="47234" spans="1:3" s="566" customFormat="1"/>
    <row r="47235" spans="1:3" s="566" customFormat="1"/>
    <row r="47236" spans="1:3" s="566" customFormat="1"/>
    <row r="47237" spans="1:3" s="566" customFormat="1"/>
    <row r="47238" spans="1:3" s="566" customFormat="1"/>
    <row r="47239" spans="1:3" s="566" customFormat="1"/>
    <row r="47240" spans="1:3" s="566" customFormat="1"/>
    <row r="47241" spans="1:3" s="566" customFormat="1"/>
    <row r="47242" spans="1:3" s="566" customFormat="1"/>
    <row r="47243" spans="1:3" s="566" customFormat="1"/>
    <row r="47244" spans="1:3" s="566" customFormat="1"/>
    <row r="47245" spans="1:3" s="566" customFormat="1"/>
    <row r="47246" spans="1:3" s="566" customFormat="1"/>
    <row r="47247" spans="1:3" s="566" customFormat="1"/>
    <row r="47248" spans="1:3" s="566" customFormat="1"/>
    <row r="47249" spans="1:3" s="566" customFormat="1"/>
    <row r="47250" spans="1:3" s="566" customFormat="1"/>
    <row r="47251" spans="1:3" s="566" customFormat="1"/>
    <row r="47252" spans="1:3" s="566" customFormat="1"/>
    <row r="47253" spans="1:3" s="566" customFormat="1"/>
    <row r="47254" spans="1:3" s="566" customFormat="1"/>
    <row r="47255" spans="1:3" s="566" customFormat="1"/>
    <row r="47256" spans="1:3" s="566" customFormat="1"/>
    <row r="47257" spans="1:3" s="566" customFormat="1"/>
    <row r="47258" spans="1:3" s="566" customFormat="1"/>
    <row r="47259" spans="1:3" s="566" customFormat="1"/>
    <row r="47260" spans="1:3" s="566" customFormat="1"/>
    <row r="47261" spans="1:3" s="566" customFormat="1"/>
    <row r="47262" spans="1:3" s="566" customFormat="1"/>
    <row r="47263" spans="1:3" s="566" customFormat="1"/>
    <row r="47264" spans="1:3" s="566" customFormat="1"/>
    <row r="47265" spans="1:3" s="566" customFormat="1"/>
    <row r="47266" spans="1:3" s="566" customFormat="1"/>
    <row r="47267" spans="1:3" s="566" customFormat="1"/>
    <row r="47268" spans="1:3" s="566" customFormat="1"/>
    <row r="47269" spans="1:3" s="566" customFormat="1"/>
    <row r="47270" spans="1:3" s="566" customFormat="1"/>
    <row r="47271" spans="1:3" s="566" customFormat="1"/>
    <row r="47272" spans="1:3" s="566" customFormat="1"/>
    <row r="47273" spans="1:3" s="566" customFormat="1"/>
    <row r="47274" spans="1:3" s="566" customFormat="1"/>
    <row r="47275" spans="1:3" s="566" customFormat="1"/>
    <row r="47276" spans="1:3" s="566" customFormat="1"/>
    <row r="47277" spans="1:3" s="566" customFormat="1"/>
    <row r="47278" spans="1:3" s="566" customFormat="1"/>
    <row r="47279" spans="1:3" s="566" customFormat="1"/>
    <row r="47280" spans="1:3" s="566" customFormat="1"/>
    <row r="47281" spans="1:3" s="566" customFormat="1"/>
    <row r="47282" spans="1:3" s="566" customFormat="1"/>
    <row r="47283" spans="1:3" s="566" customFormat="1"/>
    <row r="47284" spans="1:3" s="566" customFormat="1"/>
    <row r="47285" spans="1:3" s="566" customFormat="1"/>
    <row r="47286" spans="1:3" s="566" customFormat="1"/>
    <row r="47287" spans="1:3" s="566" customFormat="1"/>
    <row r="47288" spans="1:3" s="566" customFormat="1"/>
    <row r="47289" spans="1:3" s="566" customFormat="1"/>
    <row r="47290" spans="1:3" s="566" customFormat="1"/>
    <row r="47291" spans="1:3" s="566" customFormat="1"/>
    <row r="47292" spans="1:3" s="566" customFormat="1"/>
    <row r="47293" spans="1:3" s="566" customFormat="1"/>
    <row r="47294" spans="1:3" s="566" customFormat="1"/>
    <row r="47295" spans="1:3" s="566" customFormat="1"/>
    <row r="47296" spans="1:3" s="566" customFormat="1"/>
    <row r="47297" spans="1:3" s="566" customFormat="1"/>
    <row r="47298" spans="1:3" s="566" customFormat="1"/>
    <row r="47299" spans="1:3" s="566" customFormat="1"/>
    <row r="47300" spans="1:3" s="566" customFormat="1"/>
    <row r="47301" spans="1:3" s="566" customFormat="1"/>
    <row r="47302" spans="1:3" s="566" customFormat="1"/>
    <row r="47303" spans="1:3" s="566" customFormat="1"/>
    <row r="47304" spans="1:3" s="566" customFormat="1"/>
    <row r="47305" spans="1:3" s="566" customFormat="1"/>
    <row r="47306" spans="1:3" s="566" customFormat="1"/>
    <row r="47307" spans="1:3" s="566" customFormat="1"/>
    <row r="47308" spans="1:3" s="566" customFormat="1"/>
    <row r="47309" spans="1:3" s="566" customFormat="1"/>
    <row r="47310" spans="1:3" s="566" customFormat="1"/>
    <row r="47311" spans="1:3" s="566" customFormat="1"/>
    <row r="47312" spans="1:3" s="566" customFormat="1"/>
    <row r="47313" spans="1:3" s="566" customFormat="1"/>
    <row r="47314" spans="1:3" s="566" customFormat="1"/>
    <row r="47315" spans="1:3" s="566" customFormat="1"/>
    <row r="47316" spans="1:3" s="566" customFormat="1"/>
    <row r="47317" spans="1:3" s="566" customFormat="1"/>
    <row r="47318" spans="1:3" s="566" customFormat="1"/>
    <row r="47319" spans="1:3" s="566" customFormat="1"/>
    <row r="47320" spans="1:3" s="566" customFormat="1"/>
    <row r="47321" spans="1:3" s="566" customFormat="1"/>
    <row r="47322" spans="1:3" s="566" customFormat="1"/>
    <row r="47323" spans="1:3" s="566" customFormat="1"/>
    <row r="47324" spans="1:3" s="566" customFormat="1"/>
    <row r="47325" spans="1:3" s="566" customFormat="1"/>
    <row r="47326" spans="1:3" s="566" customFormat="1"/>
    <row r="47327" spans="1:3" s="566" customFormat="1"/>
    <row r="47328" spans="1:3" s="566" customFormat="1"/>
    <row r="47329" spans="1:3" s="566" customFormat="1"/>
    <row r="47330" spans="1:3" s="566" customFormat="1"/>
    <row r="47331" spans="1:3" s="566" customFormat="1"/>
    <row r="47332" spans="1:3" s="566" customFormat="1"/>
    <row r="47333" spans="1:3" s="566" customFormat="1"/>
    <row r="47334" spans="1:3" s="566" customFormat="1"/>
    <row r="47335" spans="1:3" s="566" customFormat="1"/>
    <row r="47336" spans="1:3" s="566" customFormat="1"/>
    <row r="47337" spans="1:3" s="566" customFormat="1"/>
    <row r="47338" spans="1:3" s="566" customFormat="1"/>
    <row r="47339" spans="1:3" s="566" customFormat="1"/>
    <row r="47340" spans="1:3" s="566" customFormat="1"/>
    <row r="47341" spans="1:3" s="566" customFormat="1"/>
    <row r="47342" spans="1:3" s="566" customFormat="1"/>
    <row r="47343" spans="1:3" s="566" customFormat="1"/>
    <row r="47344" spans="1:3" s="566" customFormat="1"/>
    <row r="47345" spans="1:3" s="566" customFormat="1"/>
    <row r="47346" spans="1:3" s="566" customFormat="1"/>
    <row r="47347" spans="1:3" s="566" customFormat="1"/>
    <row r="47348" spans="1:3" s="566" customFormat="1"/>
    <row r="47349" spans="1:3" s="566" customFormat="1"/>
    <row r="47350" spans="1:3" s="566" customFormat="1"/>
    <row r="47351" spans="1:3" s="566" customFormat="1"/>
    <row r="47352" spans="1:3" s="566" customFormat="1"/>
    <row r="47353" spans="1:3" s="566" customFormat="1"/>
    <row r="47354" spans="1:3" s="566" customFormat="1"/>
    <row r="47355" spans="1:3" s="566" customFormat="1"/>
    <row r="47356" spans="1:3" s="566" customFormat="1"/>
    <row r="47357" spans="1:3" s="566" customFormat="1"/>
    <row r="47358" spans="1:3" s="566" customFormat="1"/>
    <row r="47359" spans="1:3" s="566" customFormat="1"/>
    <row r="47360" spans="1:3" s="566" customFormat="1"/>
    <row r="47361" spans="1:3" s="566" customFormat="1"/>
    <row r="47362" spans="1:3" s="566" customFormat="1"/>
    <row r="47363" spans="1:3" s="566" customFormat="1"/>
    <row r="47364" spans="1:3" s="566" customFormat="1"/>
    <row r="47365" spans="1:3" s="566" customFormat="1"/>
    <row r="47366" spans="1:3" s="566" customFormat="1"/>
    <row r="47367" spans="1:3" s="566" customFormat="1"/>
    <row r="47368" spans="1:3" s="566" customFormat="1"/>
    <row r="47369" spans="1:3" s="566" customFormat="1"/>
    <row r="47370" spans="1:3" s="566" customFormat="1"/>
    <row r="47371" spans="1:3" s="566" customFormat="1"/>
    <row r="47372" spans="1:3" s="566" customFormat="1"/>
    <row r="47373" spans="1:3" s="566" customFormat="1"/>
    <row r="47374" spans="1:3" s="566" customFormat="1"/>
    <row r="47375" spans="1:3" s="566" customFormat="1"/>
    <row r="47376" spans="1:3" s="566" customFormat="1"/>
    <row r="47377" spans="1:3" s="566" customFormat="1"/>
    <row r="47378" spans="1:3" s="566" customFormat="1"/>
    <row r="47379" spans="1:3" s="566" customFormat="1"/>
    <row r="47380" spans="1:3" s="566" customFormat="1"/>
    <row r="47381" spans="1:3" s="566" customFormat="1"/>
    <row r="47382" spans="1:3" s="566" customFormat="1"/>
    <row r="47383" spans="1:3" s="566" customFormat="1"/>
    <row r="47384" spans="1:3" s="566" customFormat="1"/>
    <row r="47385" spans="1:3" s="566" customFormat="1"/>
    <row r="47386" spans="1:3" s="566" customFormat="1"/>
    <row r="47387" spans="1:3" s="566" customFormat="1"/>
    <row r="47388" spans="1:3" s="566" customFormat="1"/>
    <row r="47389" spans="1:3" s="566" customFormat="1"/>
    <row r="47390" spans="1:3" s="566" customFormat="1"/>
    <row r="47391" spans="1:3" s="566" customFormat="1"/>
    <row r="47392" spans="1:3" s="566" customFormat="1"/>
    <row r="47393" spans="1:3" s="566" customFormat="1"/>
    <row r="47394" spans="1:3" s="566" customFormat="1"/>
    <row r="47395" spans="1:3" s="566" customFormat="1"/>
    <row r="47396" spans="1:3" s="566" customFormat="1"/>
    <row r="47397" spans="1:3" s="566" customFormat="1"/>
    <row r="47398" spans="1:3" s="566" customFormat="1"/>
    <row r="47399" spans="1:3" s="566" customFormat="1"/>
    <row r="47400" spans="1:3" s="566" customFormat="1"/>
    <row r="47401" spans="1:3" s="566" customFormat="1"/>
    <row r="47402" spans="1:3" s="566" customFormat="1"/>
    <row r="47403" spans="1:3" s="566" customFormat="1"/>
    <row r="47404" spans="1:3" s="566" customFormat="1"/>
    <row r="47405" spans="1:3" s="566" customFormat="1"/>
    <row r="47406" spans="1:3" s="566" customFormat="1"/>
    <row r="47407" spans="1:3" s="566" customFormat="1"/>
    <row r="47408" spans="1:3" s="566" customFormat="1"/>
    <row r="47409" spans="1:3" s="566" customFormat="1"/>
    <row r="47410" spans="1:3" s="566" customFormat="1"/>
    <row r="47411" spans="1:3" s="566" customFormat="1"/>
    <row r="47412" spans="1:3" s="566" customFormat="1"/>
    <row r="47413" spans="1:3" s="566" customFormat="1"/>
    <row r="47414" spans="1:3" s="566" customFormat="1"/>
    <row r="47415" spans="1:3" s="566" customFormat="1"/>
    <row r="47416" spans="1:3" s="566" customFormat="1"/>
    <row r="47417" spans="1:3" s="566" customFormat="1"/>
    <row r="47418" spans="1:3" s="566" customFormat="1"/>
    <row r="47419" spans="1:3" s="566" customFormat="1"/>
    <row r="47420" spans="1:3" s="566" customFormat="1"/>
    <row r="47421" spans="1:3" s="566" customFormat="1"/>
    <row r="47422" spans="1:3" s="566" customFormat="1"/>
    <row r="47423" spans="1:3" s="566" customFormat="1"/>
    <row r="47424" spans="1:3" s="566" customFormat="1"/>
    <row r="47425" spans="1:3" s="566" customFormat="1"/>
    <row r="47426" spans="1:3" s="566" customFormat="1"/>
    <row r="47427" spans="1:3" s="566" customFormat="1"/>
    <row r="47428" spans="1:3" s="566" customFormat="1"/>
    <row r="47429" spans="1:3" s="566" customFormat="1"/>
    <row r="47430" spans="1:3" s="566" customFormat="1"/>
    <row r="47431" spans="1:3" s="566" customFormat="1"/>
    <row r="47432" spans="1:3" s="566" customFormat="1"/>
    <row r="47433" spans="1:3" s="566" customFormat="1"/>
    <row r="47434" spans="1:3" s="566" customFormat="1"/>
    <row r="47435" spans="1:3" s="566" customFormat="1"/>
    <row r="47436" spans="1:3" s="566" customFormat="1"/>
    <row r="47437" spans="1:3" s="566" customFormat="1"/>
    <row r="47438" spans="1:3" s="566" customFormat="1"/>
    <row r="47439" spans="1:3" s="566" customFormat="1"/>
    <row r="47440" spans="1:3" s="566" customFormat="1"/>
    <row r="47441" spans="1:3" s="566" customFormat="1"/>
    <row r="47442" spans="1:3" s="566" customFormat="1"/>
    <row r="47443" spans="1:3" s="566" customFormat="1"/>
    <row r="47444" spans="1:3" s="566" customFormat="1"/>
    <row r="47445" spans="1:3" s="566" customFormat="1"/>
    <row r="47446" spans="1:3" s="566" customFormat="1"/>
    <row r="47447" spans="1:3" s="566" customFormat="1"/>
    <row r="47448" spans="1:3" s="566" customFormat="1"/>
    <row r="47449" spans="1:3" s="566" customFormat="1"/>
    <row r="47450" spans="1:3" s="566" customFormat="1"/>
    <row r="47451" spans="1:3" s="566" customFormat="1"/>
    <row r="47452" spans="1:3" s="566" customFormat="1"/>
    <row r="47453" spans="1:3" s="566" customFormat="1"/>
    <row r="47454" spans="1:3" s="566" customFormat="1"/>
    <row r="47455" spans="1:3" s="566" customFormat="1"/>
    <row r="47456" spans="1:3" s="566" customFormat="1"/>
    <row r="47457" spans="1:3" s="566" customFormat="1"/>
    <row r="47458" spans="1:3" s="566" customFormat="1"/>
    <row r="47459" spans="1:3" s="566" customFormat="1"/>
    <row r="47460" spans="1:3" s="566" customFormat="1"/>
    <row r="47461" spans="1:3" s="566" customFormat="1"/>
    <row r="47462" spans="1:3" s="566" customFormat="1"/>
    <row r="47463" spans="1:3" s="566" customFormat="1"/>
    <row r="47464" spans="1:3" s="566" customFormat="1"/>
    <row r="47465" spans="1:3" s="566" customFormat="1"/>
    <row r="47466" spans="1:3" s="566" customFormat="1"/>
    <row r="47467" spans="1:3" s="566" customFormat="1"/>
    <row r="47468" spans="1:3" s="566" customFormat="1"/>
    <row r="47469" spans="1:3" s="566" customFormat="1"/>
    <row r="47470" spans="1:3" s="566" customFormat="1"/>
    <row r="47471" spans="1:3" s="566" customFormat="1"/>
    <row r="47472" spans="1:3" s="566" customFormat="1"/>
    <row r="47473" spans="1:3" s="566" customFormat="1"/>
    <row r="47474" spans="1:3" s="566" customFormat="1"/>
    <row r="47475" spans="1:3" s="566" customFormat="1"/>
    <row r="47476" spans="1:3" s="566" customFormat="1"/>
    <row r="47477" spans="1:3" s="566" customFormat="1"/>
    <row r="47478" spans="1:3" s="566" customFormat="1"/>
    <row r="47479" spans="1:3" s="566" customFormat="1"/>
    <row r="47480" spans="1:3" s="566" customFormat="1"/>
    <row r="47481" spans="1:3" s="566" customFormat="1"/>
    <row r="47482" spans="1:3" s="566" customFormat="1"/>
    <row r="47483" spans="1:3" s="566" customFormat="1"/>
    <row r="47484" spans="1:3" s="566" customFormat="1"/>
    <row r="47485" spans="1:3" s="566" customFormat="1"/>
    <row r="47486" spans="1:3" s="566" customFormat="1"/>
    <row r="47487" spans="1:3" s="566" customFormat="1"/>
    <row r="47488" spans="1:3" s="566" customFormat="1"/>
    <row r="47489" spans="1:3" s="566" customFormat="1"/>
    <row r="47490" spans="1:3" s="566" customFormat="1"/>
    <row r="47491" spans="1:3" s="566" customFormat="1"/>
    <row r="47492" spans="1:3" s="566" customFormat="1"/>
    <row r="47493" spans="1:3" s="566" customFormat="1"/>
    <row r="47494" spans="1:3" s="566" customFormat="1"/>
    <row r="47495" spans="1:3" s="566" customFormat="1"/>
    <row r="47496" spans="1:3" s="566" customFormat="1"/>
    <row r="47497" spans="1:3" s="566" customFormat="1"/>
    <row r="47498" spans="1:3" s="566" customFormat="1"/>
    <row r="47499" spans="1:3" s="566" customFormat="1"/>
    <row r="47500" spans="1:3" s="566" customFormat="1"/>
    <row r="47501" spans="1:3" s="566" customFormat="1"/>
    <row r="47502" spans="1:3" s="566" customFormat="1"/>
    <row r="47503" spans="1:3" s="566" customFormat="1"/>
    <row r="47504" spans="1:3" s="566" customFormat="1"/>
    <row r="47505" spans="1:3" s="566" customFormat="1"/>
    <row r="47506" spans="1:3" s="566" customFormat="1"/>
    <row r="47507" spans="1:3" s="566" customFormat="1"/>
    <row r="47508" spans="1:3" s="566" customFormat="1"/>
    <row r="47509" spans="1:3" s="566" customFormat="1"/>
    <row r="47510" spans="1:3" s="566" customFormat="1"/>
    <row r="47511" spans="1:3" s="566" customFormat="1"/>
    <row r="47512" spans="1:3" s="566" customFormat="1"/>
    <row r="47513" spans="1:3" s="566" customFormat="1"/>
    <row r="47514" spans="1:3" s="566" customFormat="1"/>
    <row r="47515" spans="1:3" s="566" customFormat="1"/>
    <row r="47516" spans="1:3" s="566" customFormat="1"/>
    <row r="47517" spans="1:3" s="566" customFormat="1"/>
    <row r="47518" spans="1:3" s="566" customFormat="1"/>
    <row r="47519" spans="1:3" s="566" customFormat="1"/>
    <row r="47520" spans="1:3" s="566" customFormat="1"/>
    <row r="47521" spans="1:3" s="566" customFormat="1"/>
    <row r="47522" spans="1:3" s="566" customFormat="1"/>
    <row r="47523" spans="1:3" s="566" customFormat="1"/>
    <row r="47524" spans="1:3" s="566" customFormat="1"/>
    <row r="47525" spans="1:3" s="566" customFormat="1"/>
    <row r="47526" spans="1:3" s="566" customFormat="1"/>
    <row r="47527" spans="1:3" s="566" customFormat="1"/>
    <row r="47528" spans="1:3" s="566" customFormat="1"/>
    <row r="47529" spans="1:3" s="566" customFormat="1"/>
    <row r="47530" spans="1:3" s="566" customFormat="1"/>
    <row r="47531" spans="1:3" s="566" customFormat="1"/>
    <row r="47532" spans="1:3" s="566" customFormat="1"/>
    <row r="47533" spans="1:3" s="566" customFormat="1"/>
    <row r="47534" spans="1:3" s="566" customFormat="1"/>
    <row r="47535" spans="1:3" s="566" customFormat="1"/>
    <row r="47536" spans="1:3" s="566" customFormat="1"/>
    <row r="47537" spans="1:3" s="566" customFormat="1"/>
    <row r="47538" spans="1:3" s="566" customFormat="1"/>
    <row r="47539" spans="1:3" s="566" customFormat="1"/>
    <row r="47540" spans="1:3" s="566" customFormat="1"/>
    <row r="47541" spans="1:3" s="566" customFormat="1"/>
    <row r="47542" spans="1:3" s="566" customFormat="1"/>
    <row r="47543" spans="1:3" s="566" customFormat="1"/>
    <row r="47544" spans="1:3" s="566" customFormat="1"/>
    <row r="47545" spans="1:3" s="566" customFormat="1"/>
    <row r="47546" spans="1:3" s="566" customFormat="1"/>
    <row r="47547" spans="1:3" s="566" customFormat="1"/>
    <row r="47548" spans="1:3" s="566" customFormat="1"/>
    <row r="47549" spans="1:3" s="566" customFormat="1"/>
    <row r="47550" spans="1:3" s="566" customFormat="1"/>
    <row r="47551" spans="1:3" s="566" customFormat="1"/>
    <row r="47552" spans="1:3" s="566" customFormat="1"/>
    <row r="47553" spans="1:3" s="566" customFormat="1"/>
    <row r="47554" spans="1:3" s="566" customFormat="1"/>
    <row r="47555" spans="1:3" s="566" customFormat="1"/>
    <row r="47556" spans="1:3" s="566" customFormat="1"/>
    <row r="47557" spans="1:3" s="566" customFormat="1"/>
    <row r="47558" spans="1:3" s="566" customFormat="1"/>
    <row r="47559" spans="1:3" s="566" customFormat="1"/>
    <row r="47560" spans="1:3" s="566" customFormat="1"/>
    <row r="47561" spans="1:3" s="566" customFormat="1"/>
    <row r="47562" spans="1:3" s="566" customFormat="1"/>
    <row r="47563" spans="1:3" s="566" customFormat="1"/>
    <row r="47564" spans="1:3" s="566" customFormat="1"/>
    <row r="47565" spans="1:3" s="566" customFormat="1"/>
    <row r="47566" spans="1:3" s="566" customFormat="1"/>
    <row r="47567" spans="1:3" s="566" customFormat="1"/>
    <row r="47568" spans="1:3" s="566" customFormat="1"/>
    <row r="47569" spans="1:3" s="566" customFormat="1"/>
    <row r="47570" spans="1:3" s="566" customFormat="1"/>
    <row r="47571" spans="1:3" s="566" customFormat="1"/>
    <row r="47572" spans="1:3" s="566" customFormat="1"/>
    <row r="47573" spans="1:3" s="566" customFormat="1"/>
    <row r="47574" spans="1:3" s="566" customFormat="1"/>
    <row r="47575" spans="1:3" s="566" customFormat="1"/>
    <row r="47576" spans="1:3" s="566" customFormat="1"/>
    <row r="47577" spans="1:3" s="566" customFormat="1"/>
    <row r="47578" spans="1:3" s="566" customFormat="1"/>
    <row r="47579" spans="1:3" s="566" customFormat="1"/>
    <row r="47580" spans="1:3" s="566" customFormat="1"/>
    <row r="47581" spans="1:3" s="566" customFormat="1"/>
    <row r="47582" spans="1:3" s="566" customFormat="1"/>
    <row r="47583" spans="1:3" s="566" customFormat="1"/>
    <row r="47584" spans="1:3" s="566" customFormat="1"/>
    <row r="47585" spans="1:3" s="566" customFormat="1"/>
    <row r="47586" spans="1:3" s="566" customFormat="1"/>
    <row r="47587" spans="1:3" s="566" customFormat="1"/>
    <row r="47588" spans="1:3" s="566" customFormat="1"/>
    <row r="47589" spans="1:3" s="566" customFormat="1"/>
    <row r="47590" spans="1:3" s="566" customFormat="1"/>
    <row r="47591" spans="1:3" s="566" customFormat="1"/>
    <row r="47592" spans="1:3" s="566" customFormat="1"/>
    <row r="47593" spans="1:3" s="566" customFormat="1"/>
    <row r="47594" spans="1:3" s="566" customFormat="1"/>
    <row r="47595" spans="1:3" s="566" customFormat="1"/>
    <row r="47596" spans="1:3" s="566" customFormat="1"/>
    <row r="47597" spans="1:3" s="566" customFormat="1"/>
    <row r="47598" spans="1:3" s="566" customFormat="1"/>
    <row r="47599" spans="1:3" s="566" customFormat="1"/>
    <row r="47600" spans="1:3" s="566" customFormat="1"/>
    <row r="47601" spans="1:3" s="566" customFormat="1"/>
    <row r="47602" spans="1:3" s="566" customFormat="1"/>
    <row r="47603" spans="1:3" s="566" customFormat="1"/>
    <row r="47604" spans="1:3" s="566" customFormat="1"/>
    <row r="47605" spans="1:3" s="566" customFormat="1"/>
    <row r="47606" spans="1:3" s="566" customFormat="1"/>
    <row r="47607" spans="1:3" s="566" customFormat="1"/>
    <row r="47608" spans="1:3" s="566" customFormat="1"/>
    <row r="47609" spans="1:3" s="566" customFormat="1"/>
    <row r="47610" spans="1:3" s="566" customFormat="1"/>
    <row r="47611" spans="1:3" s="566" customFormat="1"/>
    <row r="47612" spans="1:3" s="566" customFormat="1"/>
    <row r="47613" spans="1:3" s="566" customFormat="1"/>
    <row r="47614" spans="1:3" s="566" customFormat="1"/>
    <row r="47615" spans="1:3" s="566" customFormat="1"/>
    <row r="47616" spans="1:3" s="566" customFormat="1"/>
    <row r="47617" spans="1:3" s="566" customFormat="1"/>
    <row r="47618" spans="1:3" s="566" customFormat="1"/>
    <row r="47619" spans="1:3" s="566" customFormat="1"/>
    <row r="47620" spans="1:3" s="566" customFormat="1"/>
    <row r="47621" spans="1:3" s="566" customFormat="1"/>
    <row r="47622" spans="1:3" s="566" customFormat="1"/>
    <row r="47623" spans="1:3" s="566" customFormat="1"/>
    <row r="47624" spans="1:3" s="566" customFormat="1"/>
    <row r="47625" spans="1:3" s="566" customFormat="1"/>
    <row r="47626" spans="1:3" s="566" customFormat="1"/>
    <row r="47627" spans="1:3" s="566" customFormat="1"/>
    <row r="47628" spans="1:3" s="566" customFormat="1"/>
    <row r="47629" spans="1:3" s="566" customFormat="1"/>
    <row r="47630" spans="1:3" s="566" customFormat="1"/>
    <row r="47631" spans="1:3" s="566" customFormat="1"/>
    <row r="47632" spans="1:3" s="566" customFormat="1"/>
    <row r="47633" spans="1:3" s="566" customFormat="1"/>
    <row r="47634" spans="1:3" s="566" customFormat="1"/>
    <row r="47635" spans="1:3" s="566" customFormat="1"/>
    <row r="47636" spans="1:3" s="566" customFormat="1"/>
    <row r="47637" spans="1:3" s="566" customFormat="1"/>
    <row r="47638" spans="1:3" s="566" customFormat="1"/>
    <row r="47639" spans="1:3" s="566" customFormat="1"/>
    <row r="47640" spans="1:3" s="566" customFormat="1"/>
    <row r="47641" spans="1:3" s="566" customFormat="1"/>
    <row r="47642" spans="1:3" s="566" customFormat="1"/>
    <row r="47643" spans="1:3" s="566" customFormat="1"/>
    <row r="47644" spans="1:3" s="566" customFormat="1"/>
    <row r="47645" spans="1:3" s="566" customFormat="1"/>
    <row r="47646" spans="1:3" s="566" customFormat="1"/>
    <row r="47647" spans="1:3" s="566" customFormat="1"/>
    <row r="47648" spans="1:3" s="566" customFormat="1"/>
    <row r="47649" spans="1:3" s="566" customFormat="1"/>
    <row r="47650" spans="1:3" s="566" customFormat="1"/>
    <row r="47651" spans="1:3" s="566" customFormat="1"/>
    <row r="47652" spans="1:3" s="566" customFormat="1"/>
    <row r="47653" spans="1:3" s="566" customFormat="1"/>
    <row r="47654" spans="1:3" s="566" customFormat="1"/>
    <row r="47655" spans="1:3" s="566" customFormat="1"/>
    <row r="47656" spans="1:3" s="566" customFormat="1"/>
    <row r="47657" spans="1:3" s="566" customFormat="1"/>
    <row r="47658" spans="1:3" s="566" customFormat="1"/>
    <row r="47659" spans="1:3" s="566" customFormat="1"/>
    <row r="47660" spans="1:3" s="566" customFormat="1"/>
    <row r="47661" spans="1:3" s="566" customFormat="1"/>
    <row r="47662" spans="1:3" s="566" customFormat="1"/>
    <row r="47663" spans="1:3" s="566" customFormat="1"/>
    <row r="47664" spans="1:3" s="566" customFormat="1"/>
    <row r="47665" spans="1:3" s="566" customFormat="1"/>
    <row r="47666" spans="1:3" s="566" customFormat="1"/>
    <row r="47667" spans="1:3" s="566" customFormat="1"/>
    <row r="47668" spans="1:3" s="566" customFormat="1"/>
    <row r="47669" spans="1:3" s="566" customFormat="1"/>
    <row r="47670" spans="1:3" s="566" customFormat="1"/>
    <row r="47671" spans="1:3" s="566" customFormat="1"/>
    <row r="47672" spans="1:3" s="566" customFormat="1"/>
    <row r="47673" spans="1:3" s="566" customFormat="1"/>
    <row r="47674" spans="1:3" s="566" customFormat="1"/>
    <row r="47675" spans="1:3" s="566" customFormat="1"/>
    <row r="47676" spans="1:3" s="566" customFormat="1"/>
    <row r="47677" spans="1:3" s="566" customFormat="1"/>
    <row r="47678" spans="1:3" s="566" customFormat="1"/>
    <row r="47679" spans="1:3" s="566" customFormat="1"/>
    <row r="47680" spans="1:3" s="566" customFormat="1"/>
    <row r="47681" spans="1:3" s="566" customFormat="1"/>
    <row r="47682" spans="1:3" s="566" customFormat="1"/>
    <row r="47683" spans="1:3" s="566" customFormat="1"/>
    <row r="47684" spans="1:3" s="566" customFormat="1"/>
    <row r="47685" spans="1:3" s="566" customFormat="1"/>
    <row r="47686" spans="1:3" s="566" customFormat="1"/>
    <row r="47687" spans="1:3" s="566" customFormat="1"/>
    <row r="47688" spans="1:3" s="566" customFormat="1"/>
    <row r="47689" spans="1:3" s="566" customFormat="1"/>
    <row r="47690" spans="1:3" s="566" customFormat="1"/>
    <row r="47691" spans="1:3" s="566" customFormat="1"/>
    <row r="47692" spans="1:3" s="566" customFormat="1"/>
    <row r="47693" spans="1:3" s="566" customFormat="1"/>
    <row r="47694" spans="1:3" s="566" customFormat="1"/>
    <row r="47695" spans="1:3" s="566" customFormat="1"/>
    <row r="47696" spans="1:3" s="566" customFormat="1"/>
    <row r="47697" spans="1:3" s="566" customFormat="1"/>
    <row r="47698" spans="1:3" s="566" customFormat="1"/>
    <row r="47699" spans="1:3" s="566" customFormat="1"/>
    <row r="47700" spans="1:3" s="566" customFormat="1"/>
    <row r="47701" spans="1:3" s="566" customFormat="1"/>
    <row r="47702" spans="1:3" s="566" customFormat="1"/>
    <row r="47703" spans="1:3" s="566" customFormat="1"/>
    <row r="47704" spans="1:3" s="566" customFormat="1"/>
    <row r="47705" spans="1:3" s="566" customFormat="1"/>
    <row r="47706" spans="1:3" s="566" customFormat="1"/>
    <row r="47707" spans="1:3" s="566" customFormat="1"/>
    <row r="47708" spans="1:3" s="566" customFormat="1"/>
    <row r="47709" spans="1:3" s="566" customFormat="1"/>
    <row r="47710" spans="1:3" s="566" customFormat="1"/>
    <row r="47711" spans="1:3" s="566" customFormat="1"/>
    <row r="47712" spans="1:3" s="566" customFormat="1"/>
    <row r="47713" spans="1:3" s="566" customFormat="1"/>
    <row r="47714" spans="1:3" s="566" customFormat="1"/>
    <row r="47715" spans="1:3" s="566" customFormat="1"/>
    <row r="47716" spans="1:3" s="566" customFormat="1"/>
    <row r="47717" spans="1:3" s="566" customFormat="1"/>
    <row r="47718" spans="1:3" s="566" customFormat="1"/>
    <row r="47719" spans="1:3" s="566" customFormat="1"/>
    <row r="47720" spans="1:3" s="566" customFormat="1"/>
    <row r="47721" spans="1:3" s="566" customFormat="1"/>
    <row r="47722" spans="1:3" s="566" customFormat="1"/>
    <row r="47723" spans="1:3" s="566" customFormat="1"/>
    <row r="47724" spans="1:3" s="566" customFormat="1"/>
    <row r="47725" spans="1:3" s="566" customFormat="1"/>
    <row r="47726" spans="1:3" s="566" customFormat="1"/>
    <row r="47727" spans="1:3" s="566" customFormat="1"/>
    <row r="47728" spans="1:3" s="566" customFormat="1"/>
    <row r="47729" spans="1:3" s="566" customFormat="1"/>
    <row r="47730" spans="1:3" s="566" customFormat="1"/>
    <row r="47731" spans="1:3" s="566" customFormat="1"/>
    <row r="47732" spans="1:3" s="566" customFormat="1"/>
    <row r="47733" spans="1:3" s="566" customFormat="1"/>
    <row r="47734" spans="1:3" s="566" customFormat="1"/>
    <row r="47735" spans="1:3" s="566" customFormat="1"/>
    <row r="47736" spans="1:3" s="566" customFormat="1"/>
    <row r="47737" spans="1:3" s="566" customFormat="1"/>
    <row r="47738" spans="1:3" s="566" customFormat="1"/>
    <row r="47739" spans="1:3" s="566" customFormat="1"/>
    <row r="47740" spans="1:3" s="566" customFormat="1"/>
    <row r="47741" spans="1:3" s="566" customFormat="1"/>
    <row r="47742" spans="1:3" s="566" customFormat="1"/>
    <row r="47743" spans="1:3" s="566" customFormat="1"/>
    <row r="47744" spans="1:3" s="566" customFormat="1"/>
    <row r="47745" spans="1:3" s="566" customFormat="1"/>
    <row r="47746" spans="1:3" s="566" customFormat="1"/>
    <row r="47747" spans="1:3" s="566" customFormat="1"/>
    <row r="47748" spans="1:3" s="566" customFormat="1"/>
    <row r="47749" spans="1:3" s="566" customFormat="1"/>
    <row r="47750" spans="1:3" s="566" customFormat="1"/>
    <row r="47751" spans="1:3" s="566" customFormat="1"/>
    <row r="47752" spans="1:3" s="566" customFormat="1"/>
    <row r="47753" spans="1:3" s="566" customFormat="1"/>
    <row r="47754" spans="1:3" s="566" customFormat="1"/>
    <row r="47755" spans="1:3" s="566" customFormat="1"/>
    <row r="47756" spans="1:3" s="566" customFormat="1"/>
    <row r="47757" spans="1:3" s="566" customFormat="1"/>
    <row r="47758" spans="1:3" s="566" customFormat="1"/>
    <row r="47759" spans="1:3" s="566" customFormat="1"/>
    <row r="47760" spans="1:3" s="566" customFormat="1"/>
    <row r="47761" spans="1:3" s="566" customFormat="1"/>
    <row r="47762" spans="1:3" s="566" customFormat="1"/>
    <row r="47763" spans="1:3" s="566" customFormat="1"/>
    <row r="47764" spans="1:3" s="566" customFormat="1"/>
    <row r="47765" spans="1:3" s="566" customFormat="1"/>
    <row r="47766" spans="1:3" s="566" customFormat="1"/>
    <row r="47767" spans="1:3" s="566" customFormat="1"/>
    <row r="47768" spans="1:3" s="566" customFormat="1"/>
    <row r="47769" spans="1:3" s="566" customFormat="1"/>
    <row r="47770" spans="1:3" s="566" customFormat="1"/>
    <row r="47771" spans="1:3" s="566" customFormat="1"/>
    <row r="47772" spans="1:3" s="566" customFormat="1"/>
    <row r="47773" spans="1:3" s="566" customFormat="1"/>
    <row r="47774" spans="1:3" s="566" customFormat="1"/>
    <row r="47775" spans="1:3" s="566" customFormat="1"/>
    <row r="47776" spans="1:3" s="566" customFormat="1"/>
    <row r="47777" spans="1:3" s="566" customFormat="1"/>
    <row r="47778" spans="1:3" s="566" customFormat="1"/>
    <row r="47779" spans="1:3" s="566" customFormat="1"/>
    <row r="47780" spans="1:3" s="566" customFormat="1"/>
    <row r="47781" spans="1:3" s="566" customFormat="1"/>
    <row r="47782" spans="1:3" s="566" customFormat="1"/>
    <row r="47783" spans="1:3" s="566" customFormat="1"/>
    <row r="47784" spans="1:3" s="566" customFormat="1"/>
    <row r="47785" spans="1:3" s="566" customFormat="1"/>
    <row r="47786" spans="1:3" s="566" customFormat="1"/>
    <row r="47787" spans="1:3" s="566" customFormat="1"/>
    <row r="47788" spans="1:3" s="566" customFormat="1"/>
    <row r="47789" spans="1:3" s="566" customFormat="1"/>
    <row r="47790" spans="1:3" s="566" customFormat="1"/>
    <row r="47791" spans="1:3" s="566" customFormat="1"/>
    <row r="47792" spans="1:3" s="566" customFormat="1"/>
    <row r="47793" spans="1:3" s="566" customFormat="1"/>
    <row r="47794" spans="1:3" s="566" customFormat="1"/>
    <row r="47795" spans="1:3" s="566" customFormat="1"/>
    <row r="47796" spans="1:3" s="566" customFormat="1"/>
    <row r="47797" spans="1:3" s="566" customFormat="1"/>
    <row r="47798" spans="1:3" s="566" customFormat="1"/>
    <row r="47799" spans="1:3" s="566" customFormat="1"/>
    <row r="47800" spans="1:3" s="566" customFormat="1"/>
    <row r="47801" spans="1:3" s="566" customFormat="1"/>
    <row r="47802" spans="1:3" s="566" customFormat="1"/>
    <row r="47803" spans="1:3" s="566" customFormat="1"/>
    <row r="47804" spans="1:3" s="566" customFormat="1"/>
    <row r="47805" spans="1:3" s="566" customFormat="1"/>
    <row r="47806" spans="1:3" s="566" customFormat="1"/>
    <row r="47807" spans="1:3" s="566" customFormat="1"/>
    <row r="47808" spans="1:3" s="566" customFormat="1"/>
    <row r="47809" spans="1:3" s="566" customFormat="1"/>
    <row r="47810" spans="1:3" s="566" customFormat="1"/>
    <row r="47811" spans="1:3" s="566" customFormat="1"/>
    <row r="47812" spans="1:3" s="566" customFormat="1"/>
    <row r="47813" spans="1:3" s="566" customFormat="1"/>
    <row r="47814" spans="1:3" s="566" customFormat="1"/>
    <row r="47815" spans="1:3" s="566" customFormat="1"/>
    <row r="47816" spans="1:3" s="566" customFormat="1"/>
    <row r="47817" spans="1:3" s="566" customFormat="1"/>
    <row r="47818" spans="1:3" s="566" customFormat="1"/>
    <row r="47819" spans="1:3" s="566" customFormat="1"/>
    <row r="47820" spans="1:3" s="566" customFormat="1"/>
    <row r="47821" spans="1:3" s="566" customFormat="1"/>
    <row r="47822" spans="1:3" s="566" customFormat="1"/>
    <row r="47823" spans="1:3" s="566" customFormat="1"/>
    <row r="47824" spans="1:3" s="566" customFormat="1"/>
    <row r="47825" spans="1:3" s="566" customFormat="1"/>
    <row r="47826" spans="1:3" s="566" customFormat="1"/>
    <row r="47827" spans="1:3" s="566" customFormat="1"/>
    <row r="47828" spans="1:3" s="566" customFormat="1"/>
    <row r="47829" spans="1:3" s="566" customFormat="1"/>
    <row r="47830" spans="1:3" s="566" customFormat="1"/>
    <row r="47831" spans="1:3" s="566" customFormat="1"/>
    <row r="47832" spans="1:3" s="566" customFormat="1"/>
    <row r="47833" spans="1:3" s="566" customFormat="1"/>
    <row r="47834" spans="1:3" s="566" customFormat="1"/>
    <row r="47835" spans="1:3" s="566" customFormat="1"/>
    <row r="47836" spans="1:3" s="566" customFormat="1"/>
    <row r="47837" spans="1:3" s="566" customFormat="1"/>
    <row r="47838" spans="1:3" s="566" customFormat="1"/>
    <row r="47839" spans="1:3" s="566" customFormat="1"/>
    <row r="47840" spans="1:3" s="566" customFormat="1"/>
    <row r="47841" spans="1:3" s="566" customFormat="1"/>
    <row r="47842" spans="1:3" s="566" customFormat="1"/>
    <row r="47843" spans="1:3" s="566" customFormat="1"/>
    <row r="47844" spans="1:3" s="566" customFormat="1"/>
    <row r="47845" spans="1:3" s="566" customFormat="1"/>
    <row r="47846" spans="1:3" s="566" customFormat="1"/>
    <row r="47847" spans="1:3" s="566" customFormat="1"/>
    <row r="47848" spans="1:3" s="566" customFormat="1"/>
    <row r="47849" spans="1:3" s="566" customFormat="1"/>
    <row r="47850" spans="1:3" s="566" customFormat="1"/>
    <row r="47851" spans="1:3" s="566" customFormat="1"/>
    <row r="47852" spans="1:3" s="566" customFormat="1"/>
    <row r="47853" spans="1:3" s="566" customFormat="1"/>
    <row r="47854" spans="1:3" s="566" customFormat="1"/>
    <row r="47855" spans="1:3" s="566" customFormat="1"/>
    <row r="47856" spans="1:3" s="566" customFormat="1"/>
    <row r="47857" spans="1:3" s="566" customFormat="1"/>
    <row r="47858" spans="1:3" s="566" customFormat="1"/>
    <row r="47859" spans="1:3" s="566" customFormat="1"/>
    <row r="47860" spans="1:3" s="566" customFormat="1"/>
    <row r="47861" spans="1:3" s="566" customFormat="1"/>
    <row r="47862" spans="1:3" s="566" customFormat="1"/>
    <row r="47863" spans="1:3" s="566" customFormat="1"/>
    <row r="47864" spans="1:3" s="566" customFormat="1"/>
    <row r="47865" spans="1:3" s="566" customFormat="1"/>
    <row r="47866" spans="1:3" s="566" customFormat="1"/>
    <row r="47867" spans="1:3" s="566" customFormat="1"/>
    <row r="47868" spans="1:3" s="566" customFormat="1"/>
    <row r="47869" spans="1:3" s="566" customFormat="1"/>
    <row r="47870" spans="1:3" s="566" customFormat="1"/>
    <row r="47871" spans="1:3" s="566" customFormat="1"/>
    <row r="47872" spans="1:3" s="566" customFormat="1"/>
    <row r="47873" spans="1:3" s="566" customFormat="1"/>
    <row r="47874" spans="1:3" s="566" customFormat="1"/>
    <row r="47875" spans="1:3" s="566" customFormat="1"/>
    <row r="47876" spans="1:3" s="566" customFormat="1"/>
    <row r="47877" spans="1:3" s="566" customFormat="1"/>
    <row r="47878" spans="1:3" s="566" customFormat="1"/>
    <row r="47879" spans="1:3" s="566" customFormat="1"/>
    <row r="47880" spans="1:3" s="566" customFormat="1"/>
    <row r="47881" spans="1:3" s="566" customFormat="1"/>
    <row r="47882" spans="1:3" s="566" customFormat="1"/>
    <row r="47883" spans="1:3" s="566" customFormat="1"/>
    <row r="47884" spans="1:3" s="566" customFormat="1"/>
    <row r="47885" spans="1:3" s="566" customFormat="1"/>
    <row r="47886" spans="1:3" s="566" customFormat="1"/>
    <row r="47887" spans="1:3" s="566" customFormat="1"/>
    <row r="47888" spans="1:3" s="566" customFormat="1"/>
    <row r="47889" spans="1:3" s="566" customFormat="1"/>
    <row r="47890" spans="1:3" s="566" customFormat="1"/>
    <row r="47891" spans="1:3" s="566" customFormat="1"/>
    <row r="47892" spans="1:3" s="566" customFormat="1"/>
    <row r="47893" spans="1:3" s="566" customFormat="1"/>
    <row r="47894" spans="1:3" s="566" customFormat="1"/>
    <row r="47895" spans="1:3" s="566" customFormat="1"/>
    <row r="47896" spans="1:3" s="566" customFormat="1"/>
    <row r="47897" spans="1:3" s="566" customFormat="1"/>
    <row r="47898" spans="1:3" s="566" customFormat="1"/>
    <row r="47899" spans="1:3" s="566" customFormat="1"/>
    <row r="47900" spans="1:3" s="566" customFormat="1"/>
    <row r="47901" spans="1:3" s="566" customFormat="1"/>
    <row r="47902" spans="1:3" s="566" customFormat="1"/>
    <row r="47903" spans="1:3" s="566" customFormat="1"/>
    <row r="47904" spans="1:3" s="566" customFormat="1"/>
    <row r="47905" spans="1:3" s="566" customFormat="1"/>
    <row r="47906" spans="1:3" s="566" customFormat="1"/>
    <row r="47907" spans="1:3" s="566" customFormat="1"/>
    <row r="47908" spans="1:3" s="566" customFormat="1"/>
    <row r="47909" spans="1:3" s="566" customFormat="1"/>
    <row r="47910" spans="1:3" s="566" customFormat="1"/>
    <row r="47911" spans="1:3" s="566" customFormat="1"/>
    <row r="47912" spans="1:3" s="566" customFormat="1"/>
    <row r="47913" spans="1:3" s="566" customFormat="1"/>
    <row r="47914" spans="1:3" s="566" customFormat="1"/>
    <row r="47915" spans="1:3" s="566" customFormat="1"/>
    <row r="47916" spans="1:3" s="566" customFormat="1"/>
    <row r="47917" spans="1:3" s="566" customFormat="1"/>
    <row r="47918" spans="1:3" s="566" customFormat="1"/>
    <row r="47919" spans="1:3" s="566" customFormat="1"/>
    <row r="47920" spans="1:3" s="566" customFormat="1"/>
    <row r="47921" spans="1:3" s="566" customFormat="1"/>
    <row r="47922" spans="1:3" s="566" customFormat="1"/>
    <row r="47923" spans="1:3" s="566" customFormat="1"/>
    <row r="47924" spans="1:3" s="566" customFormat="1"/>
    <row r="47925" spans="1:3" s="566" customFormat="1"/>
    <row r="47926" spans="1:3" s="566" customFormat="1"/>
    <row r="47927" spans="1:3" s="566" customFormat="1"/>
    <row r="47928" spans="1:3" s="566" customFormat="1"/>
    <row r="47929" spans="1:3" s="566" customFormat="1"/>
    <row r="47930" spans="1:3" s="566" customFormat="1"/>
    <row r="47931" spans="1:3" s="566" customFormat="1"/>
    <row r="47932" spans="1:3" s="566" customFormat="1"/>
    <row r="47933" spans="1:3" s="566" customFormat="1"/>
    <row r="47934" spans="1:3" s="566" customFormat="1"/>
    <row r="47935" spans="1:3" s="566" customFormat="1"/>
    <row r="47936" spans="1:3" s="566" customFormat="1"/>
    <row r="47937" spans="1:3" s="566" customFormat="1"/>
    <row r="47938" spans="1:3" s="566" customFormat="1"/>
    <row r="47939" spans="1:3" s="566" customFormat="1"/>
    <row r="47940" spans="1:3" s="566" customFormat="1"/>
    <row r="47941" spans="1:3" s="566" customFormat="1"/>
    <row r="47942" spans="1:3" s="566" customFormat="1"/>
    <row r="47943" spans="1:3" s="566" customFormat="1"/>
    <row r="47944" spans="1:3" s="566" customFormat="1"/>
    <row r="47945" spans="1:3" s="566" customFormat="1"/>
    <row r="47946" spans="1:3" s="566" customFormat="1"/>
    <row r="47947" spans="1:3" s="566" customFormat="1"/>
    <row r="47948" spans="1:3" s="566" customFormat="1"/>
    <row r="47949" spans="1:3" s="566" customFormat="1"/>
    <row r="47950" spans="1:3" s="566" customFormat="1"/>
    <row r="47951" spans="1:3" s="566" customFormat="1"/>
    <row r="47952" spans="1:3" s="566" customFormat="1"/>
    <row r="47953" spans="1:3" s="566" customFormat="1"/>
    <row r="47954" spans="1:3" s="566" customFormat="1"/>
    <row r="47955" spans="1:3" s="566" customFormat="1"/>
    <row r="47956" spans="1:3" s="566" customFormat="1"/>
    <row r="47957" spans="1:3" s="566" customFormat="1"/>
    <row r="47958" spans="1:3" s="566" customFormat="1"/>
    <row r="47959" spans="1:3" s="566" customFormat="1"/>
    <row r="47960" spans="1:3" s="566" customFormat="1"/>
    <row r="47961" spans="1:3" s="566" customFormat="1"/>
    <row r="47962" spans="1:3" s="566" customFormat="1"/>
    <row r="47963" spans="1:3" s="566" customFormat="1"/>
    <row r="47964" spans="1:3" s="566" customFormat="1"/>
    <row r="47965" spans="1:3" s="566" customFormat="1"/>
    <row r="47966" spans="1:3" s="566" customFormat="1"/>
    <row r="47967" spans="1:3" s="566" customFormat="1"/>
    <row r="47968" spans="1:3" s="566" customFormat="1"/>
    <row r="47969" spans="1:3" s="566" customFormat="1"/>
    <row r="47970" spans="1:3" s="566" customFormat="1"/>
    <row r="47971" spans="1:3" s="566" customFormat="1"/>
    <row r="47972" spans="1:3" s="566" customFormat="1"/>
    <row r="47973" spans="1:3" s="566" customFormat="1"/>
    <row r="47974" spans="1:3" s="566" customFormat="1"/>
    <row r="47975" spans="1:3" s="566" customFormat="1"/>
    <row r="47976" spans="1:3" s="566" customFormat="1"/>
    <row r="47977" spans="1:3" s="566" customFormat="1"/>
    <row r="47978" spans="1:3" s="566" customFormat="1"/>
    <row r="47979" spans="1:3" s="566" customFormat="1"/>
    <row r="47980" spans="1:3" s="566" customFormat="1"/>
    <row r="47981" spans="1:3" s="566" customFormat="1"/>
    <row r="47982" spans="1:3" s="566" customFormat="1"/>
    <row r="47983" spans="1:3" s="566" customFormat="1"/>
    <row r="47984" spans="1:3" s="566" customFormat="1"/>
    <row r="47985" spans="1:3" s="566" customFormat="1"/>
    <row r="47986" spans="1:3" s="566" customFormat="1"/>
    <row r="47987" spans="1:3" s="566" customFormat="1"/>
    <row r="47988" spans="1:3" s="566" customFormat="1"/>
    <row r="47989" spans="1:3" s="566" customFormat="1"/>
    <row r="47990" spans="1:3" s="566" customFormat="1"/>
    <row r="47991" spans="1:3" s="566" customFormat="1"/>
    <row r="47992" spans="1:3" s="566" customFormat="1"/>
    <row r="47993" spans="1:3" s="566" customFormat="1"/>
    <row r="47994" spans="1:3" s="566" customFormat="1"/>
    <row r="47995" spans="1:3" s="566" customFormat="1"/>
    <row r="47996" spans="1:3" s="566" customFormat="1"/>
    <row r="47997" spans="1:3" s="566" customFormat="1"/>
    <row r="47998" spans="1:3" s="566" customFormat="1"/>
    <row r="47999" spans="1:3" s="566" customFormat="1"/>
    <row r="48000" spans="1:3" s="566" customFormat="1"/>
    <row r="48001" spans="1:3" s="566" customFormat="1"/>
    <row r="48002" spans="1:3" s="566" customFormat="1"/>
    <row r="48003" spans="1:3" s="566" customFormat="1"/>
    <row r="48004" spans="1:3" s="566" customFormat="1"/>
    <row r="48005" spans="1:3" s="566" customFormat="1"/>
    <row r="48006" spans="1:3" s="566" customFormat="1"/>
    <row r="48007" spans="1:3" s="566" customFormat="1"/>
    <row r="48008" spans="1:3" s="566" customFormat="1"/>
    <row r="48009" spans="1:3" s="566" customFormat="1"/>
    <row r="48010" spans="1:3" s="566" customFormat="1"/>
    <row r="48011" spans="1:3" s="566" customFormat="1"/>
    <row r="48012" spans="1:3" s="566" customFormat="1"/>
    <row r="48013" spans="1:3" s="566" customFormat="1"/>
    <row r="48014" spans="1:3" s="566" customFormat="1"/>
    <row r="48015" spans="1:3" s="566" customFormat="1"/>
    <row r="48016" spans="1:3" s="566" customFormat="1"/>
    <row r="48017" spans="1:3" s="566" customFormat="1"/>
    <row r="48018" spans="1:3" s="566" customFormat="1"/>
    <row r="48019" spans="1:3" s="566" customFormat="1"/>
    <row r="48020" spans="1:3" s="566" customFormat="1"/>
    <row r="48021" spans="1:3" s="566" customFormat="1"/>
    <row r="48022" spans="1:3" s="566" customFormat="1"/>
    <row r="48023" spans="1:3" s="566" customFormat="1"/>
    <row r="48024" spans="1:3" s="566" customFormat="1"/>
    <row r="48025" spans="1:3" s="566" customFormat="1"/>
    <row r="48026" spans="1:3" s="566" customFormat="1"/>
    <row r="48027" spans="1:3" s="566" customFormat="1"/>
    <row r="48028" spans="1:3" s="566" customFormat="1"/>
    <row r="48029" spans="1:3" s="566" customFormat="1"/>
    <row r="48030" spans="1:3" s="566" customFormat="1"/>
    <row r="48031" spans="1:3" s="566" customFormat="1"/>
    <row r="48032" spans="1:3" s="566" customFormat="1"/>
    <row r="48033" spans="1:3" s="566" customFormat="1"/>
    <row r="48034" spans="1:3" s="566" customFormat="1"/>
    <row r="48035" spans="1:3" s="566" customFormat="1"/>
    <row r="48036" spans="1:3" s="566" customFormat="1"/>
    <row r="48037" spans="1:3" s="566" customFormat="1"/>
    <row r="48038" spans="1:3" s="566" customFormat="1"/>
    <row r="48039" spans="1:3" s="566" customFormat="1"/>
    <row r="48040" spans="1:3" s="566" customFormat="1"/>
    <row r="48041" spans="1:3" s="566" customFormat="1"/>
    <row r="48042" spans="1:3" s="566" customFormat="1"/>
    <row r="48043" spans="1:3" s="566" customFormat="1"/>
    <row r="48044" spans="1:3" s="566" customFormat="1"/>
    <row r="48045" spans="1:3" s="566" customFormat="1"/>
    <row r="48046" spans="1:3" s="566" customFormat="1"/>
    <row r="48047" spans="1:3" s="566" customFormat="1"/>
    <row r="48048" spans="1:3" s="566" customFormat="1"/>
    <row r="48049" spans="1:3" s="566" customFormat="1"/>
    <row r="48050" spans="1:3" s="566" customFormat="1"/>
    <row r="48051" spans="1:3" s="566" customFormat="1"/>
    <row r="48052" spans="1:3" s="566" customFormat="1"/>
    <row r="48053" spans="1:3" s="566" customFormat="1"/>
    <row r="48054" spans="1:3" s="566" customFormat="1"/>
    <row r="48055" spans="1:3" s="566" customFormat="1"/>
    <row r="48056" spans="1:3" s="566" customFormat="1"/>
    <row r="48057" spans="1:3" s="566" customFormat="1"/>
    <row r="48058" spans="1:3" s="566" customFormat="1"/>
    <row r="48059" spans="1:3" s="566" customFormat="1"/>
    <row r="48060" spans="1:3" s="566" customFormat="1"/>
    <row r="48061" spans="1:3" s="566" customFormat="1"/>
    <row r="48062" spans="1:3" s="566" customFormat="1"/>
    <row r="48063" spans="1:3" s="566" customFormat="1"/>
    <row r="48064" spans="1:3" s="566" customFormat="1"/>
    <row r="48065" spans="1:3" s="566" customFormat="1"/>
    <row r="48066" spans="1:3" s="566" customFormat="1"/>
    <row r="48067" spans="1:3" s="566" customFormat="1"/>
    <row r="48068" spans="1:3" s="566" customFormat="1"/>
    <row r="48069" spans="1:3" s="566" customFormat="1"/>
    <row r="48070" spans="1:3" s="566" customFormat="1"/>
    <row r="48071" spans="1:3" s="566" customFormat="1"/>
    <row r="48072" spans="1:3" s="566" customFormat="1"/>
    <row r="48073" spans="1:3" s="566" customFormat="1"/>
    <row r="48074" spans="1:3" s="566" customFormat="1"/>
    <row r="48075" spans="1:3" s="566" customFormat="1"/>
    <row r="48076" spans="1:3" s="566" customFormat="1"/>
    <row r="48077" spans="1:3" s="566" customFormat="1"/>
    <row r="48078" spans="1:3" s="566" customFormat="1"/>
    <row r="48079" spans="1:3" s="566" customFormat="1"/>
    <row r="48080" spans="1:3" s="566" customFormat="1"/>
    <row r="48081" spans="1:3" s="566" customFormat="1"/>
    <row r="48082" spans="1:3" s="566" customFormat="1"/>
    <row r="48083" spans="1:3" s="566" customFormat="1"/>
    <row r="48084" spans="1:3" s="566" customFormat="1"/>
    <row r="48085" spans="1:3" s="566" customFormat="1"/>
    <row r="48086" spans="1:3" s="566" customFormat="1"/>
    <row r="48087" spans="1:3" s="566" customFormat="1"/>
    <row r="48088" spans="1:3" s="566" customFormat="1"/>
    <row r="48089" spans="1:3" s="566" customFormat="1"/>
    <row r="48090" spans="1:3" s="566" customFormat="1"/>
    <row r="48091" spans="1:3" s="566" customFormat="1"/>
    <row r="48092" spans="1:3" s="566" customFormat="1"/>
    <row r="48093" spans="1:3" s="566" customFormat="1"/>
    <row r="48094" spans="1:3" s="566" customFormat="1"/>
    <row r="48095" spans="1:3" s="566" customFormat="1"/>
    <row r="48096" spans="1:3" s="566" customFormat="1"/>
    <row r="48097" spans="1:3" s="566" customFormat="1"/>
    <row r="48098" spans="1:3" s="566" customFormat="1"/>
    <row r="48099" spans="1:3" s="566" customFormat="1"/>
    <row r="48100" spans="1:3" s="566" customFormat="1"/>
    <row r="48101" spans="1:3" s="566" customFormat="1"/>
    <row r="48102" spans="1:3" s="566" customFormat="1"/>
    <row r="48103" spans="1:3" s="566" customFormat="1"/>
    <row r="48104" spans="1:3" s="566" customFormat="1"/>
    <row r="48105" spans="1:3" s="566" customFormat="1"/>
    <row r="48106" spans="1:3" s="566" customFormat="1"/>
    <row r="48107" spans="1:3" s="566" customFormat="1"/>
    <row r="48108" spans="1:3" s="566" customFormat="1"/>
    <row r="48109" spans="1:3" s="566" customFormat="1"/>
    <row r="48110" spans="1:3" s="566" customFormat="1"/>
    <row r="48111" spans="1:3" s="566" customFormat="1"/>
    <row r="48112" spans="1:3" s="566" customFormat="1"/>
    <row r="48113" spans="1:3" s="566" customFormat="1"/>
    <row r="48114" spans="1:3" s="566" customFormat="1"/>
    <row r="48115" spans="1:3" s="566" customFormat="1"/>
    <row r="48116" spans="1:3" s="566" customFormat="1"/>
    <row r="48117" spans="1:3" s="566" customFormat="1"/>
    <row r="48118" spans="1:3" s="566" customFormat="1"/>
    <row r="48119" spans="1:3" s="566" customFormat="1"/>
    <row r="48120" spans="1:3" s="566" customFormat="1"/>
    <row r="48121" spans="1:3" s="566" customFormat="1"/>
    <row r="48122" spans="1:3" s="566" customFormat="1"/>
    <row r="48123" spans="1:3" s="566" customFormat="1"/>
    <row r="48124" spans="1:3" s="566" customFormat="1"/>
    <row r="48125" spans="1:3" s="566" customFormat="1"/>
    <row r="48126" spans="1:3" s="566" customFormat="1"/>
    <row r="48127" spans="1:3" s="566" customFormat="1"/>
    <row r="48128" spans="1:3" s="566" customFormat="1"/>
    <row r="48129" spans="1:3" s="566" customFormat="1"/>
    <row r="48130" spans="1:3" s="566" customFormat="1"/>
    <row r="48131" spans="1:3" s="566" customFormat="1"/>
    <row r="48132" spans="1:3" s="566" customFormat="1"/>
    <row r="48133" spans="1:3" s="566" customFormat="1"/>
    <row r="48134" spans="1:3" s="566" customFormat="1"/>
    <row r="48135" spans="1:3" s="566" customFormat="1"/>
    <row r="48136" spans="1:3" s="566" customFormat="1"/>
    <row r="48137" spans="1:3" s="566" customFormat="1"/>
    <row r="48138" spans="1:3" s="566" customFormat="1"/>
    <row r="48139" spans="1:3" s="566" customFormat="1"/>
    <row r="48140" spans="1:3" s="566" customFormat="1"/>
    <row r="48141" spans="1:3" s="566" customFormat="1"/>
    <row r="48142" spans="1:3" s="566" customFormat="1"/>
    <row r="48143" spans="1:3" s="566" customFormat="1"/>
    <row r="48144" spans="1:3" s="566" customFormat="1"/>
    <row r="48145" spans="1:3" s="566" customFormat="1"/>
    <row r="48146" spans="1:3" s="566" customFormat="1"/>
    <row r="48147" spans="1:3" s="566" customFormat="1"/>
    <row r="48148" spans="1:3" s="566" customFormat="1"/>
    <row r="48149" spans="1:3" s="566" customFormat="1"/>
    <row r="48150" spans="1:3" s="566" customFormat="1"/>
    <row r="48151" spans="1:3" s="566" customFormat="1"/>
    <row r="48152" spans="1:3" s="566" customFormat="1"/>
    <row r="48153" spans="1:3" s="566" customFormat="1"/>
    <row r="48154" spans="1:3" s="566" customFormat="1"/>
    <row r="48155" spans="1:3" s="566" customFormat="1"/>
    <row r="48156" spans="1:3" s="566" customFormat="1"/>
    <row r="48157" spans="1:3" s="566" customFormat="1"/>
    <row r="48158" spans="1:3" s="566" customFormat="1"/>
    <row r="48159" spans="1:3" s="566" customFormat="1"/>
    <row r="48160" spans="1:3" s="566" customFormat="1"/>
    <row r="48161" spans="1:3" s="566" customFormat="1"/>
    <row r="48162" spans="1:3" s="566" customFormat="1"/>
    <row r="48163" spans="1:3" s="566" customFormat="1"/>
    <row r="48164" spans="1:3" s="566" customFormat="1"/>
    <row r="48165" spans="1:3" s="566" customFormat="1"/>
    <row r="48166" spans="1:3" s="566" customFormat="1"/>
    <row r="48167" spans="1:3" s="566" customFormat="1"/>
    <row r="48168" spans="1:3" s="566" customFormat="1"/>
    <row r="48169" spans="1:3" s="566" customFormat="1"/>
    <row r="48170" spans="1:3" s="566" customFormat="1"/>
    <row r="48171" spans="1:3" s="566" customFormat="1"/>
    <row r="48172" spans="1:3" s="566" customFormat="1"/>
    <row r="48173" spans="1:3" s="566" customFormat="1"/>
    <row r="48174" spans="1:3" s="566" customFormat="1"/>
    <row r="48175" spans="1:3" s="566" customFormat="1"/>
    <row r="48176" spans="1:3" s="566" customFormat="1"/>
    <row r="48177" spans="1:3" s="566" customFormat="1"/>
    <row r="48178" spans="1:3" s="566" customFormat="1"/>
    <row r="48179" spans="1:3" s="566" customFormat="1"/>
    <row r="48180" spans="1:3" s="566" customFormat="1"/>
    <row r="48181" spans="1:3" s="566" customFormat="1"/>
    <row r="48182" spans="1:3" s="566" customFormat="1"/>
    <row r="48183" spans="1:3" s="566" customFormat="1"/>
    <row r="48184" spans="1:3" s="566" customFormat="1"/>
    <row r="48185" spans="1:3" s="566" customFormat="1"/>
    <row r="48186" spans="1:3" s="566" customFormat="1"/>
    <row r="48187" spans="1:3" s="566" customFormat="1"/>
    <row r="48188" spans="1:3" s="566" customFormat="1"/>
    <row r="48189" spans="1:3" s="566" customFormat="1"/>
    <row r="48190" spans="1:3" s="566" customFormat="1"/>
    <row r="48191" spans="1:3" s="566" customFormat="1"/>
    <row r="48192" spans="1:3" s="566" customFormat="1"/>
    <row r="48193" spans="1:3" s="566" customFormat="1"/>
    <row r="48194" spans="1:3" s="566" customFormat="1"/>
    <row r="48195" spans="1:3" s="566" customFormat="1"/>
    <row r="48196" spans="1:3" s="566" customFormat="1"/>
    <row r="48197" spans="1:3" s="566" customFormat="1"/>
    <row r="48198" spans="1:3" s="566" customFormat="1"/>
    <row r="48199" spans="1:3" s="566" customFormat="1"/>
    <row r="48200" spans="1:3" s="566" customFormat="1"/>
    <row r="48201" spans="1:3" s="566" customFormat="1"/>
    <row r="48202" spans="1:3" s="566" customFormat="1"/>
    <row r="48203" spans="1:3" s="566" customFormat="1"/>
    <row r="48204" spans="1:3" s="566" customFormat="1"/>
    <row r="48205" spans="1:3" s="566" customFormat="1"/>
    <row r="48206" spans="1:3" s="566" customFormat="1"/>
    <row r="48207" spans="1:3" s="566" customFormat="1"/>
    <row r="48208" spans="1:3" s="566" customFormat="1"/>
    <row r="48209" spans="1:3" s="566" customFormat="1"/>
    <row r="48210" spans="1:3" s="566" customFormat="1"/>
    <row r="48211" spans="1:3" s="566" customFormat="1"/>
    <row r="48212" spans="1:3" s="566" customFormat="1"/>
    <row r="48213" spans="1:3" s="566" customFormat="1"/>
    <row r="48214" spans="1:3" s="566" customFormat="1"/>
    <row r="48215" spans="1:3" s="566" customFormat="1"/>
    <row r="48216" spans="1:3" s="566" customFormat="1"/>
    <row r="48217" spans="1:3" s="566" customFormat="1"/>
    <row r="48218" spans="1:3" s="566" customFormat="1"/>
    <row r="48219" spans="1:3" s="566" customFormat="1"/>
    <row r="48220" spans="1:3" s="566" customFormat="1"/>
    <row r="48221" spans="1:3" s="566" customFormat="1"/>
    <row r="48222" spans="1:3" s="566" customFormat="1"/>
    <row r="48223" spans="1:3" s="566" customFormat="1"/>
    <row r="48224" spans="1:3" s="566" customFormat="1"/>
    <row r="48225" spans="1:3" s="566" customFormat="1"/>
    <row r="48226" spans="1:3" s="566" customFormat="1"/>
    <row r="48227" spans="1:3" s="566" customFormat="1"/>
    <row r="48228" spans="1:3" s="566" customFormat="1"/>
    <row r="48229" spans="1:3" s="566" customFormat="1"/>
    <row r="48230" spans="1:3" s="566" customFormat="1"/>
    <row r="48231" spans="1:3" s="566" customFormat="1"/>
    <row r="48232" spans="1:3" s="566" customFormat="1"/>
    <row r="48233" spans="1:3" s="566" customFormat="1"/>
    <row r="48234" spans="1:3" s="566" customFormat="1"/>
    <row r="48235" spans="1:3" s="566" customFormat="1"/>
    <row r="48236" spans="1:3" s="566" customFormat="1"/>
    <row r="48237" spans="1:3" s="566" customFormat="1"/>
    <row r="48238" spans="1:3" s="566" customFormat="1"/>
    <row r="48239" spans="1:3" s="566" customFormat="1"/>
    <row r="48240" spans="1:3" s="566" customFormat="1"/>
    <row r="48241" spans="1:3" s="566" customFormat="1"/>
    <row r="48242" spans="1:3" s="566" customFormat="1"/>
    <row r="48243" spans="1:3" s="566" customFormat="1"/>
    <row r="48244" spans="1:3" s="566" customFormat="1"/>
    <row r="48245" spans="1:3" s="566" customFormat="1"/>
    <row r="48246" spans="1:3" s="566" customFormat="1"/>
    <row r="48247" spans="1:3" s="566" customFormat="1"/>
    <row r="48248" spans="1:3" s="566" customFormat="1"/>
    <row r="48249" spans="1:3" s="566" customFormat="1"/>
    <row r="48250" spans="1:3" s="566" customFormat="1"/>
    <row r="48251" spans="1:3" s="566" customFormat="1"/>
    <row r="48252" spans="1:3" s="566" customFormat="1"/>
    <row r="48253" spans="1:3" s="566" customFormat="1"/>
    <row r="48254" spans="1:3" s="566" customFormat="1"/>
    <row r="48255" spans="1:3" s="566" customFormat="1"/>
    <row r="48256" spans="1:3" s="566" customFormat="1"/>
    <row r="48257" spans="1:3" s="566" customFormat="1"/>
    <row r="48258" spans="1:3" s="566" customFormat="1"/>
    <row r="48259" spans="1:3" s="566" customFormat="1"/>
    <row r="48260" spans="1:3" s="566" customFormat="1"/>
    <row r="48261" spans="1:3" s="566" customFormat="1"/>
    <row r="48262" spans="1:3" s="566" customFormat="1"/>
    <row r="48263" spans="1:3" s="566" customFormat="1"/>
    <row r="48264" spans="1:3" s="566" customFormat="1"/>
    <row r="48265" spans="1:3" s="566" customFormat="1"/>
    <row r="48266" spans="1:3" s="566" customFormat="1"/>
    <row r="48267" spans="1:3" s="566" customFormat="1"/>
    <row r="48268" spans="1:3" s="566" customFormat="1"/>
    <row r="48269" spans="1:3" s="566" customFormat="1"/>
    <row r="48270" spans="1:3" s="566" customFormat="1"/>
    <row r="48271" spans="1:3" s="566" customFormat="1"/>
    <row r="48272" spans="1:3" s="566" customFormat="1"/>
    <row r="48273" spans="1:3" s="566" customFormat="1"/>
    <row r="48274" spans="1:3" s="566" customFormat="1"/>
    <row r="48275" spans="1:3" s="566" customFormat="1"/>
    <row r="48276" spans="1:3" s="566" customFormat="1"/>
    <row r="48277" spans="1:3" s="566" customFormat="1"/>
    <row r="48278" spans="1:3" s="566" customFormat="1"/>
    <row r="48279" spans="1:3" s="566" customFormat="1"/>
    <row r="48280" spans="1:3" s="566" customFormat="1"/>
    <row r="48281" spans="1:3" s="566" customFormat="1"/>
    <row r="48282" spans="1:3" s="566" customFormat="1"/>
    <row r="48283" spans="1:3" s="566" customFormat="1"/>
    <row r="48284" spans="1:3" s="566" customFormat="1"/>
    <row r="48285" spans="1:3" s="566" customFormat="1"/>
    <row r="48286" spans="1:3" s="566" customFormat="1"/>
    <row r="48287" spans="1:3" s="566" customFormat="1"/>
    <row r="48288" spans="1:3" s="566" customFormat="1"/>
    <row r="48289" spans="1:3" s="566" customFormat="1"/>
    <row r="48290" spans="1:3" s="566" customFormat="1"/>
    <row r="48291" spans="1:3" s="566" customFormat="1"/>
    <row r="48292" spans="1:3" s="566" customFormat="1"/>
    <row r="48293" spans="1:3" s="566" customFormat="1"/>
    <row r="48294" spans="1:3" s="566" customFormat="1"/>
    <row r="48295" spans="1:3" s="566" customFormat="1"/>
    <row r="48296" spans="1:3" s="566" customFormat="1"/>
    <row r="48297" spans="1:3" s="566" customFormat="1"/>
    <row r="48298" spans="1:3" s="566" customFormat="1"/>
    <row r="48299" spans="1:3" s="566" customFormat="1"/>
    <row r="48300" spans="1:3" s="566" customFormat="1"/>
    <row r="48301" spans="1:3" s="566" customFormat="1"/>
    <row r="48302" spans="1:3" s="566" customFormat="1"/>
    <row r="48303" spans="1:3" s="566" customFormat="1"/>
    <row r="48304" spans="1:3" s="566" customFormat="1"/>
    <row r="48305" spans="1:3" s="566" customFormat="1"/>
    <row r="48306" spans="1:3" s="566" customFormat="1"/>
    <row r="48307" spans="1:3" s="566" customFormat="1"/>
    <row r="48308" spans="1:3" s="566" customFormat="1"/>
    <row r="48309" spans="1:3" s="566" customFormat="1"/>
    <row r="48310" spans="1:3" s="566" customFormat="1"/>
    <row r="48311" spans="1:3" s="566" customFormat="1"/>
    <row r="48312" spans="1:3" s="566" customFormat="1"/>
    <row r="48313" spans="1:3" s="566" customFormat="1"/>
    <row r="48314" spans="1:3" s="566" customFormat="1"/>
    <row r="48315" spans="1:3" s="566" customFormat="1"/>
    <row r="48316" spans="1:3" s="566" customFormat="1"/>
    <row r="48317" spans="1:3" s="566" customFormat="1"/>
    <row r="48318" spans="1:3" s="566" customFormat="1"/>
    <row r="48319" spans="1:3" s="566" customFormat="1"/>
    <row r="48320" spans="1:3" s="566" customFormat="1"/>
    <row r="48321" spans="1:3" s="566" customFormat="1"/>
    <row r="48322" spans="1:3" s="566" customFormat="1"/>
    <row r="48323" spans="1:3" s="566" customFormat="1"/>
    <row r="48324" spans="1:3" s="566" customFormat="1"/>
    <row r="48325" spans="1:3" s="566" customFormat="1"/>
    <row r="48326" spans="1:3" s="566" customFormat="1"/>
    <row r="48327" spans="1:3" s="566" customFormat="1"/>
    <row r="48328" spans="1:3" s="566" customFormat="1"/>
    <row r="48329" spans="1:3" s="566" customFormat="1"/>
    <row r="48330" spans="1:3" s="566" customFormat="1"/>
    <row r="48331" spans="1:3" s="566" customFormat="1"/>
    <row r="48332" spans="1:3" s="566" customFormat="1"/>
    <row r="48333" spans="1:3" s="566" customFormat="1"/>
    <row r="48334" spans="1:3" s="566" customFormat="1"/>
    <row r="48335" spans="1:3" s="566" customFormat="1"/>
    <row r="48336" spans="1:3" s="566" customFormat="1"/>
    <row r="48337" spans="1:3" s="566" customFormat="1"/>
    <row r="48338" spans="1:3" s="566" customFormat="1"/>
    <row r="48339" spans="1:3" s="566" customFormat="1"/>
    <row r="48340" spans="1:3" s="566" customFormat="1"/>
    <row r="48341" spans="1:3" s="566" customFormat="1"/>
    <row r="48342" spans="1:3" s="566" customFormat="1"/>
    <row r="48343" spans="1:3" s="566" customFormat="1"/>
    <row r="48344" spans="1:3" s="566" customFormat="1"/>
    <row r="48345" spans="1:3" s="566" customFormat="1"/>
    <row r="48346" spans="1:3" s="566" customFormat="1"/>
    <row r="48347" spans="1:3" s="566" customFormat="1"/>
    <row r="48348" spans="1:3" s="566" customFormat="1"/>
    <row r="48349" spans="1:3" s="566" customFormat="1"/>
    <row r="48350" spans="1:3" s="566" customFormat="1"/>
    <row r="48351" spans="1:3" s="566" customFormat="1"/>
    <row r="48352" spans="1:3" s="566" customFormat="1"/>
    <row r="48353" spans="1:3" s="566" customFormat="1"/>
    <row r="48354" spans="1:3" s="566" customFormat="1"/>
    <row r="48355" spans="1:3" s="566" customFormat="1"/>
    <row r="48356" spans="1:3" s="566" customFormat="1"/>
    <row r="48357" spans="1:3" s="566" customFormat="1"/>
    <row r="48358" spans="1:3" s="566" customFormat="1"/>
    <row r="48359" spans="1:3" s="566" customFormat="1"/>
    <row r="48360" spans="1:3" s="566" customFormat="1"/>
    <row r="48361" spans="1:3" s="566" customFormat="1"/>
    <row r="48362" spans="1:3" s="566" customFormat="1"/>
    <row r="48363" spans="1:3" s="566" customFormat="1"/>
    <row r="48364" spans="1:3" s="566" customFormat="1"/>
    <row r="48365" spans="1:3" s="566" customFormat="1"/>
    <row r="48366" spans="1:3" s="566" customFormat="1"/>
    <row r="48367" spans="1:3" s="566" customFormat="1"/>
    <row r="48368" spans="1:3" s="566" customFormat="1"/>
    <row r="48369" spans="1:3" s="566" customFormat="1"/>
    <row r="48370" spans="1:3" s="566" customFormat="1"/>
    <row r="48371" spans="1:3" s="566" customFormat="1"/>
    <row r="48372" spans="1:3" s="566" customFormat="1"/>
    <row r="48373" spans="1:3" s="566" customFormat="1"/>
    <row r="48374" spans="1:3" s="566" customFormat="1"/>
    <row r="48375" spans="1:3" s="566" customFormat="1"/>
    <row r="48376" spans="1:3" s="566" customFormat="1"/>
    <row r="48377" spans="1:3" s="566" customFormat="1"/>
    <row r="48378" spans="1:3" s="566" customFormat="1"/>
    <row r="48379" spans="1:3" s="566" customFormat="1"/>
    <row r="48380" spans="1:3" s="566" customFormat="1"/>
    <row r="48381" spans="1:3" s="566" customFormat="1"/>
    <row r="48382" spans="1:3" s="566" customFormat="1"/>
    <row r="48383" spans="1:3" s="566" customFormat="1"/>
    <row r="48384" spans="1:3" s="566" customFormat="1"/>
    <row r="48385" spans="1:3" s="566" customFormat="1"/>
    <row r="48386" spans="1:3" s="566" customFormat="1"/>
    <row r="48387" spans="1:3" s="566" customFormat="1"/>
    <row r="48388" spans="1:3" s="566" customFormat="1"/>
    <row r="48389" spans="1:3" s="566" customFormat="1"/>
    <row r="48390" spans="1:3" s="566" customFormat="1"/>
    <row r="48391" spans="1:3" s="566" customFormat="1"/>
    <row r="48392" spans="1:3" s="566" customFormat="1"/>
    <row r="48393" spans="1:3" s="566" customFormat="1"/>
    <row r="48394" spans="1:3" s="566" customFormat="1"/>
    <row r="48395" spans="1:3" s="566" customFormat="1"/>
    <row r="48396" spans="1:3" s="566" customFormat="1"/>
    <row r="48397" spans="1:3" s="566" customFormat="1"/>
    <row r="48398" spans="1:3" s="566" customFormat="1"/>
    <row r="48399" spans="1:3" s="566" customFormat="1"/>
    <row r="48400" spans="1:3" s="566" customFormat="1"/>
    <row r="48401" spans="1:3" s="566" customFormat="1"/>
    <row r="48402" spans="1:3" s="566" customFormat="1"/>
    <row r="48403" spans="1:3" s="566" customFormat="1"/>
    <row r="48404" spans="1:3" s="566" customFormat="1"/>
    <row r="48405" spans="1:3" s="566" customFormat="1"/>
    <row r="48406" spans="1:3" s="566" customFormat="1"/>
    <row r="48407" spans="1:3" s="566" customFormat="1"/>
    <row r="48408" spans="1:3" s="566" customFormat="1"/>
    <row r="48409" spans="1:3" s="566" customFormat="1"/>
    <row r="48410" spans="1:3" s="566" customFormat="1"/>
    <row r="48411" spans="1:3" s="566" customFormat="1"/>
    <row r="48412" spans="1:3" s="566" customFormat="1"/>
    <row r="48413" spans="1:3" s="566" customFormat="1"/>
    <row r="48414" spans="1:3" s="566" customFormat="1"/>
    <row r="48415" spans="1:3" s="566" customFormat="1"/>
    <row r="48416" spans="1:3" s="566" customFormat="1"/>
    <row r="48417" spans="1:3" s="566" customFormat="1"/>
    <row r="48418" spans="1:3" s="566" customFormat="1"/>
    <row r="48419" spans="1:3" s="566" customFormat="1"/>
    <row r="48420" spans="1:3" s="566" customFormat="1"/>
    <row r="48421" spans="1:3" s="566" customFormat="1"/>
    <row r="48422" spans="1:3" s="566" customFormat="1"/>
    <row r="48423" spans="1:3" s="566" customFormat="1"/>
    <row r="48424" spans="1:3" s="566" customFormat="1"/>
    <row r="48425" spans="1:3" s="566" customFormat="1"/>
    <row r="48426" spans="1:3" s="566" customFormat="1"/>
    <row r="48427" spans="1:3" s="566" customFormat="1"/>
    <row r="48428" spans="1:3" s="566" customFormat="1"/>
    <row r="48429" spans="1:3" s="566" customFormat="1"/>
    <row r="48430" spans="1:3" s="566" customFormat="1"/>
    <row r="48431" spans="1:3" s="566" customFormat="1"/>
    <row r="48432" spans="1:3" s="566" customFormat="1"/>
    <row r="48433" spans="1:3" s="566" customFormat="1"/>
    <row r="48434" spans="1:3" s="566" customFormat="1"/>
    <row r="48435" spans="1:3" s="566" customFormat="1"/>
    <row r="48436" spans="1:3" s="566" customFormat="1"/>
    <row r="48437" spans="1:3" s="566" customFormat="1"/>
    <row r="48438" spans="1:3" s="566" customFormat="1"/>
    <row r="48439" spans="1:3" s="566" customFormat="1"/>
    <row r="48440" spans="1:3" s="566" customFormat="1"/>
    <row r="48441" spans="1:3" s="566" customFormat="1"/>
    <row r="48442" spans="1:3" s="566" customFormat="1"/>
    <row r="48443" spans="1:3" s="566" customFormat="1"/>
    <row r="48444" spans="1:3" s="566" customFormat="1"/>
    <row r="48445" spans="1:3" s="566" customFormat="1"/>
    <row r="48446" spans="1:3" s="566" customFormat="1"/>
    <row r="48447" spans="1:3" s="566" customFormat="1"/>
    <row r="48448" spans="1:3" s="566" customFormat="1"/>
    <row r="48449" spans="1:3" s="566" customFormat="1"/>
    <row r="48450" spans="1:3" s="566" customFormat="1"/>
    <row r="48451" spans="1:3" s="566" customFormat="1"/>
    <row r="48452" spans="1:3" s="566" customFormat="1"/>
    <row r="48453" spans="1:3" s="566" customFormat="1"/>
    <row r="48454" spans="1:3" s="566" customFormat="1"/>
    <row r="48455" spans="1:3" s="566" customFormat="1"/>
    <row r="48456" spans="1:3" s="566" customFormat="1"/>
    <row r="48457" spans="1:3" s="566" customFormat="1"/>
    <row r="48458" spans="1:3" s="566" customFormat="1"/>
    <row r="48459" spans="1:3" s="566" customFormat="1"/>
    <row r="48460" spans="1:3" s="566" customFormat="1"/>
    <row r="48461" spans="1:3" s="566" customFormat="1"/>
    <row r="48462" spans="1:3" s="566" customFormat="1"/>
    <row r="48463" spans="1:3" s="566" customFormat="1"/>
    <row r="48464" spans="1:3" s="566" customFormat="1"/>
    <row r="48465" spans="1:3" s="566" customFormat="1"/>
    <row r="48466" spans="1:3" s="566" customFormat="1"/>
    <row r="48467" spans="1:3" s="566" customFormat="1"/>
    <row r="48468" spans="1:3" s="566" customFormat="1"/>
    <row r="48469" spans="1:3" s="566" customFormat="1"/>
    <row r="48470" spans="1:3" s="566" customFormat="1"/>
    <row r="48471" spans="1:3" s="566" customFormat="1"/>
    <row r="48472" spans="1:3" s="566" customFormat="1"/>
    <row r="48473" spans="1:3" s="566" customFormat="1"/>
    <row r="48474" spans="1:3" s="566" customFormat="1"/>
    <row r="48475" spans="1:3" s="566" customFormat="1"/>
    <row r="48476" spans="1:3" s="566" customFormat="1"/>
    <row r="48477" spans="1:3" s="566" customFormat="1"/>
    <row r="48478" spans="1:3" s="566" customFormat="1"/>
    <row r="48479" spans="1:3" s="566" customFormat="1"/>
    <row r="48480" spans="1:3" s="566" customFormat="1"/>
    <row r="48481" spans="1:3" s="566" customFormat="1"/>
    <row r="48482" spans="1:3" s="566" customFormat="1"/>
    <row r="48483" spans="1:3" s="566" customFormat="1"/>
    <row r="48484" spans="1:3" s="566" customFormat="1"/>
    <row r="48485" spans="1:3" s="566" customFormat="1"/>
    <row r="48486" spans="1:3" s="566" customFormat="1"/>
    <row r="48487" spans="1:3" s="566" customFormat="1"/>
    <row r="48488" spans="1:3" s="566" customFormat="1"/>
    <row r="48489" spans="1:3" s="566" customFormat="1"/>
    <row r="48490" spans="1:3" s="566" customFormat="1"/>
    <row r="48491" spans="1:3" s="566" customFormat="1"/>
    <row r="48492" spans="1:3" s="566" customFormat="1"/>
    <row r="48493" spans="1:3" s="566" customFormat="1"/>
    <row r="48494" spans="1:3" s="566" customFormat="1"/>
    <row r="48495" spans="1:3" s="566" customFormat="1"/>
    <row r="48496" spans="1:3" s="566" customFormat="1"/>
    <row r="48497" spans="1:3" s="566" customFormat="1"/>
    <row r="48498" spans="1:3" s="566" customFormat="1"/>
    <row r="48499" spans="1:3" s="566" customFormat="1"/>
    <row r="48500" spans="1:3" s="566" customFormat="1"/>
    <row r="48501" spans="1:3" s="566" customFormat="1"/>
    <row r="48502" spans="1:3" s="566" customFormat="1"/>
    <row r="48503" spans="1:3" s="566" customFormat="1"/>
    <row r="48504" spans="1:3" s="566" customFormat="1"/>
    <row r="48505" spans="1:3" s="566" customFormat="1"/>
    <row r="48506" spans="1:3" s="566" customFormat="1"/>
    <row r="48507" spans="1:3" s="566" customFormat="1"/>
    <row r="48508" spans="1:3" s="566" customFormat="1"/>
    <row r="48509" spans="1:3" s="566" customFormat="1"/>
    <row r="48510" spans="1:3" s="566" customFormat="1"/>
    <row r="48511" spans="1:3" s="566" customFormat="1"/>
    <row r="48512" spans="1:3" s="566" customFormat="1"/>
    <row r="48513" spans="1:3" s="566" customFormat="1"/>
    <row r="48514" spans="1:3" s="566" customFormat="1"/>
    <row r="48515" spans="1:3" s="566" customFormat="1"/>
    <row r="48516" spans="1:3" s="566" customFormat="1"/>
    <row r="48517" spans="1:3" s="566" customFormat="1"/>
    <row r="48518" spans="1:3" s="566" customFormat="1"/>
    <row r="48519" spans="1:3" s="566" customFormat="1"/>
    <row r="48520" spans="1:3" s="566" customFormat="1"/>
    <row r="48521" spans="1:3" s="566" customFormat="1"/>
    <row r="48522" spans="1:3" s="566" customFormat="1"/>
    <row r="48523" spans="1:3" s="566" customFormat="1"/>
    <row r="48524" spans="1:3" s="566" customFormat="1"/>
    <row r="48525" spans="1:3" s="566" customFormat="1"/>
    <row r="48526" spans="1:3" s="566" customFormat="1"/>
    <row r="48527" spans="1:3" s="566" customFormat="1"/>
    <row r="48528" spans="1:3" s="566" customFormat="1"/>
    <row r="48529" spans="1:3" s="566" customFormat="1"/>
    <row r="48530" spans="1:3" s="566" customFormat="1"/>
    <row r="48531" spans="1:3" s="566" customFormat="1"/>
    <row r="48532" spans="1:3" s="566" customFormat="1"/>
    <row r="48533" spans="1:3" s="566" customFormat="1"/>
    <row r="48534" spans="1:3" s="566" customFormat="1"/>
    <row r="48535" spans="1:3" s="566" customFormat="1"/>
    <row r="48536" spans="1:3" s="566" customFormat="1"/>
    <row r="48537" spans="1:3" s="566" customFormat="1"/>
    <row r="48538" spans="1:3" s="566" customFormat="1"/>
    <row r="48539" spans="1:3" s="566" customFormat="1"/>
    <row r="48540" spans="1:3" s="566" customFormat="1"/>
    <row r="48541" spans="1:3" s="566" customFormat="1"/>
    <row r="48542" spans="1:3" s="566" customFormat="1"/>
    <row r="48543" spans="1:3" s="566" customFormat="1"/>
    <row r="48544" spans="1:3" s="566" customFormat="1"/>
    <row r="48545" spans="1:3" s="566" customFormat="1"/>
    <row r="48546" spans="1:3" s="566" customFormat="1"/>
    <row r="48547" spans="1:3" s="566" customFormat="1"/>
    <row r="48548" spans="1:3" s="566" customFormat="1"/>
    <row r="48549" spans="1:3" s="566" customFormat="1"/>
    <row r="48550" spans="1:3" s="566" customFormat="1"/>
    <row r="48551" spans="1:3" s="566" customFormat="1"/>
    <row r="48552" spans="1:3" s="566" customFormat="1"/>
    <row r="48553" spans="1:3" s="566" customFormat="1"/>
    <row r="48554" spans="1:3" s="566" customFormat="1"/>
    <row r="48555" spans="1:3" s="566" customFormat="1"/>
    <row r="48556" spans="1:3" s="566" customFormat="1"/>
    <row r="48557" spans="1:3" s="566" customFormat="1"/>
    <row r="48558" spans="1:3" s="566" customFormat="1"/>
    <row r="48559" spans="1:3" s="566" customFormat="1"/>
    <row r="48560" spans="1:3" s="566" customFormat="1"/>
    <row r="48561" spans="1:3" s="566" customFormat="1"/>
    <row r="48562" spans="1:3" s="566" customFormat="1"/>
    <row r="48563" spans="1:3" s="566" customFormat="1"/>
    <row r="48564" spans="1:3" s="566" customFormat="1"/>
    <row r="48565" spans="1:3" s="566" customFormat="1"/>
    <row r="48566" spans="1:3" s="566" customFormat="1"/>
    <row r="48567" spans="1:3" s="566" customFormat="1"/>
    <row r="48568" spans="1:3" s="566" customFormat="1"/>
    <row r="48569" spans="1:3" s="566" customFormat="1"/>
    <row r="48570" spans="1:3" s="566" customFormat="1"/>
    <row r="48571" spans="1:3" s="566" customFormat="1"/>
    <row r="48572" spans="1:3" s="566" customFormat="1"/>
    <row r="48573" spans="1:3" s="566" customFormat="1"/>
    <row r="48574" spans="1:3" s="566" customFormat="1"/>
    <row r="48575" spans="1:3" s="566" customFormat="1"/>
    <row r="48576" spans="1:3" s="566" customFormat="1"/>
    <row r="48577" spans="1:3" s="566" customFormat="1"/>
    <row r="48578" spans="1:3" s="566" customFormat="1"/>
    <row r="48579" spans="1:3" s="566" customFormat="1"/>
    <row r="48580" spans="1:3" s="566" customFormat="1"/>
    <row r="48581" spans="1:3" s="566" customFormat="1"/>
    <row r="48582" spans="1:3" s="566" customFormat="1"/>
    <row r="48583" spans="1:3" s="566" customFormat="1"/>
    <row r="48584" spans="1:3" s="566" customFormat="1"/>
    <row r="48585" spans="1:3" s="566" customFormat="1"/>
    <row r="48586" spans="1:3" s="566" customFormat="1"/>
    <row r="48587" spans="1:3" s="566" customFormat="1"/>
    <row r="48588" spans="1:3" s="566" customFormat="1"/>
    <row r="48589" spans="1:3" s="566" customFormat="1"/>
    <row r="48590" spans="1:3" s="566" customFormat="1"/>
    <row r="48591" spans="1:3" s="566" customFormat="1"/>
    <row r="48592" spans="1:3" s="566" customFormat="1"/>
    <row r="48593" spans="1:3" s="566" customFormat="1"/>
    <row r="48594" spans="1:3" s="566" customFormat="1"/>
    <row r="48595" spans="1:3" s="566" customFormat="1"/>
    <row r="48596" spans="1:3" s="566" customFormat="1"/>
    <row r="48597" spans="1:3" s="566" customFormat="1"/>
    <row r="48598" spans="1:3" s="566" customFormat="1"/>
    <row r="48599" spans="1:3" s="566" customFormat="1"/>
    <row r="48600" spans="1:3" s="566" customFormat="1"/>
    <row r="48601" spans="1:3" s="566" customFormat="1"/>
    <row r="48602" spans="1:3" s="566" customFormat="1"/>
    <row r="48603" spans="1:3" s="566" customFormat="1"/>
    <row r="48604" spans="1:3" s="566" customFormat="1"/>
    <row r="48605" spans="1:3" s="566" customFormat="1"/>
    <row r="48606" spans="1:3" s="566" customFormat="1"/>
    <row r="48607" spans="1:3" s="566" customFormat="1"/>
    <row r="48608" spans="1:3" s="566" customFormat="1"/>
    <row r="48609" spans="1:3" s="566" customFormat="1"/>
    <row r="48610" spans="1:3" s="566" customFormat="1"/>
    <row r="48611" spans="1:3" s="566" customFormat="1"/>
    <row r="48612" spans="1:3" s="566" customFormat="1"/>
    <row r="48613" spans="1:3" s="566" customFormat="1"/>
    <row r="48614" spans="1:3" s="566" customFormat="1"/>
    <row r="48615" spans="1:3" s="566" customFormat="1"/>
    <row r="48616" spans="1:3" s="566" customFormat="1"/>
    <row r="48617" spans="1:3" s="566" customFormat="1"/>
    <row r="48618" spans="1:3" s="566" customFormat="1"/>
    <row r="48619" spans="1:3" s="566" customFormat="1"/>
    <row r="48620" spans="1:3" s="566" customFormat="1"/>
    <row r="48621" spans="1:3" s="566" customFormat="1"/>
    <row r="48622" spans="1:3" s="566" customFormat="1"/>
    <row r="48623" spans="1:3" s="566" customFormat="1"/>
    <row r="48624" spans="1:3" s="566" customFormat="1"/>
    <row r="48625" spans="1:3" s="566" customFormat="1"/>
    <row r="48626" spans="1:3" s="566" customFormat="1"/>
    <row r="48627" spans="1:3" s="566" customFormat="1"/>
    <row r="48628" spans="1:3" s="566" customFormat="1"/>
    <row r="48629" spans="1:3" s="566" customFormat="1"/>
    <row r="48630" spans="1:3" s="566" customFormat="1"/>
    <row r="48631" spans="1:3" s="566" customFormat="1"/>
    <row r="48632" spans="1:3" s="566" customFormat="1"/>
    <row r="48633" spans="1:3" s="566" customFormat="1"/>
    <row r="48634" spans="1:3" s="566" customFormat="1"/>
    <row r="48635" spans="1:3" s="566" customFormat="1"/>
    <row r="48636" spans="1:3" s="566" customFormat="1"/>
    <row r="48637" spans="1:3" s="566" customFormat="1"/>
    <row r="48638" spans="1:3" s="566" customFormat="1"/>
    <row r="48639" spans="1:3" s="566" customFormat="1"/>
    <row r="48640" spans="1:3" s="566" customFormat="1"/>
    <row r="48641" spans="1:3" s="566" customFormat="1"/>
    <row r="48642" spans="1:3" s="566" customFormat="1"/>
    <row r="48643" spans="1:3" s="566" customFormat="1"/>
    <row r="48644" spans="1:3" s="566" customFormat="1"/>
    <row r="48645" spans="1:3" s="566" customFormat="1"/>
    <row r="48646" spans="1:3" s="566" customFormat="1"/>
    <row r="48647" spans="1:3" s="566" customFormat="1"/>
    <row r="48648" spans="1:3" s="566" customFormat="1"/>
    <row r="48649" spans="1:3" s="566" customFormat="1"/>
    <row r="48650" spans="1:3" s="566" customFormat="1"/>
    <row r="48651" spans="1:3" s="566" customFormat="1"/>
    <row r="48652" spans="1:3" s="566" customFormat="1"/>
    <row r="48653" spans="1:3" s="566" customFormat="1"/>
    <row r="48654" spans="1:3" s="566" customFormat="1"/>
    <row r="48655" spans="1:3" s="566" customFormat="1"/>
    <row r="48656" spans="1:3" s="566" customFormat="1"/>
    <row r="48657" spans="1:3" s="566" customFormat="1"/>
    <row r="48658" spans="1:3" s="566" customFormat="1"/>
    <row r="48659" spans="1:3" s="566" customFormat="1"/>
    <row r="48660" spans="1:3" s="566" customFormat="1"/>
    <row r="48661" spans="1:3" s="566" customFormat="1"/>
    <row r="48662" spans="1:3" s="566" customFormat="1"/>
    <row r="48663" spans="1:3" s="566" customFormat="1"/>
    <row r="48664" spans="1:3" s="566" customFormat="1"/>
    <row r="48665" spans="1:3" s="566" customFormat="1"/>
    <row r="48666" spans="1:3" s="566" customFormat="1"/>
    <row r="48667" spans="1:3" s="566" customFormat="1"/>
    <row r="48668" spans="1:3" s="566" customFormat="1"/>
    <row r="48669" spans="1:3" s="566" customFormat="1"/>
    <row r="48670" spans="1:3" s="566" customFormat="1"/>
    <row r="48671" spans="1:3" s="566" customFormat="1"/>
    <row r="48672" spans="1:3" s="566" customFormat="1"/>
    <row r="48673" spans="1:3" s="566" customFormat="1"/>
    <row r="48674" spans="1:3" s="566" customFormat="1"/>
    <row r="48675" spans="1:3" s="566" customFormat="1"/>
    <row r="48676" spans="1:3" s="566" customFormat="1"/>
    <row r="48677" spans="1:3" s="566" customFormat="1"/>
    <row r="48678" spans="1:3" s="566" customFormat="1"/>
    <row r="48679" spans="1:3" s="566" customFormat="1"/>
    <row r="48680" spans="1:3" s="566" customFormat="1"/>
    <row r="48681" spans="1:3" s="566" customFormat="1"/>
    <row r="48682" spans="1:3" s="566" customFormat="1"/>
    <row r="48683" spans="1:3" s="566" customFormat="1"/>
    <row r="48684" spans="1:3" s="566" customFormat="1"/>
    <row r="48685" spans="1:3" s="566" customFormat="1"/>
    <row r="48686" spans="1:3" s="566" customFormat="1"/>
    <row r="48687" spans="1:3" s="566" customFormat="1"/>
    <row r="48688" spans="1:3" s="566" customFormat="1"/>
    <row r="48689" spans="1:3" s="566" customFormat="1"/>
    <row r="48690" spans="1:3" s="566" customFormat="1"/>
    <row r="48691" spans="1:3" s="566" customFormat="1"/>
    <row r="48692" spans="1:3" s="566" customFormat="1"/>
    <row r="48693" spans="1:3" s="566" customFormat="1"/>
    <row r="48694" spans="1:3" s="566" customFormat="1"/>
    <row r="48695" spans="1:3" s="566" customFormat="1"/>
    <row r="48696" spans="1:3" s="566" customFormat="1"/>
    <row r="48697" spans="1:3" s="566" customFormat="1"/>
    <row r="48698" spans="1:3" s="566" customFormat="1"/>
    <row r="48699" spans="1:3" s="566" customFormat="1"/>
    <row r="48700" spans="1:3" s="566" customFormat="1"/>
    <row r="48701" spans="1:3" s="566" customFormat="1"/>
    <row r="48702" spans="1:3" s="566" customFormat="1"/>
    <row r="48703" spans="1:3" s="566" customFormat="1"/>
    <row r="48704" spans="1:3" s="566" customFormat="1"/>
    <row r="48705" spans="1:3" s="566" customFormat="1"/>
    <row r="48706" spans="1:3" s="566" customFormat="1"/>
    <row r="48707" spans="1:3" s="566" customFormat="1"/>
    <row r="48708" spans="1:3" s="566" customFormat="1"/>
    <row r="48709" spans="1:3" s="566" customFormat="1"/>
    <row r="48710" spans="1:3" s="566" customFormat="1"/>
    <row r="48711" spans="1:3" s="566" customFormat="1"/>
    <row r="48712" spans="1:3" s="566" customFormat="1"/>
    <row r="48713" spans="1:3" s="566" customFormat="1"/>
    <row r="48714" spans="1:3" s="566" customFormat="1"/>
    <row r="48715" spans="1:3" s="566" customFormat="1"/>
    <row r="48716" spans="1:3" s="566" customFormat="1"/>
    <row r="48717" spans="1:3" s="566" customFormat="1"/>
    <row r="48718" spans="1:3" s="566" customFormat="1"/>
    <row r="48719" spans="1:3" s="566" customFormat="1"/>
    <row r="48720" spans="1:3" s="566" customFormat="1"/>
    <row r="48721" spans="1:3" s="566" customFormat="1"/>
    <row r="48722" spans="1:3" s="566" customFormat="1"/>
    <row r="48723" spans="1:3" s="566" customFormat="1"/>
    <row r="48724" spans="1:3" s="566" customFormat="1"/>
    <row r="48725" spans="1:3" s="566" customFormat="1"/>
    <row r="48726" spans="1:3" s="566" customFormat="1"/>
    <row r="48727" spans="1:3" s="566" customFormat="1"/>
    <row r="48728" spans="1:3" s="566" customFormat="1"/>
    <row r="48729" spans="1:3" s="566" customFormat="1"/>
    <row r="48730" spans="1:3" s="566" customFormat="1"/>
    <row r="48731" spans="1:3" s="566" customFormat="1"/>
    <row r="48732" spans="1:3" s="566" customFormat="1"/>
    <row r="48733" spans="1:3" s="566" customFormat="1"/>
    <row r="48734" spans="1:3" s="566" customFormat="1"/>
    <row r="48735" spans="1:3" s="566" customFormat="1"/>
    <row r="48736" spans="1:3" s="566" customFormat="1"/>
    <row r="48737" spans="1:3" s="566" customFormat="1"/>
    <row r="48738" spans="1:3" s="566" customFormat="1"/>
    <row r="48739" spans="1:3" s="566" customFormat="1"/>
    <row r="48740" spans="1:3" s="566" customFormat="1"/>
    <row r="48741" spans="1:3" s="566" customFormat="1"/>
    <row r="48742" spans="1:3" s="566" customFormat="1"/>
    <row r="48743" spans="1:3" s="566" customFormat="1"/>
    <row r="48744" spans="1:3" s="566" customFormat="1"/>
    <row r="48745" spans="1:3" s="566" customFormat="1"/>
    <row r="48746" spans="1:3" s="566" customFormat="1"/>
    <row r="48747" spans="1:3" s="566" customFormat="1"/>
    <row r="48748" spans="1:3" s="566" customFormat="1"/>
    <row r="48749" spans="1:3" s="566" customFormat="1"/>
    <row r="48750" spans="1:3" s="566" customFormat="1"/>
    <row r="48751" spans="1:3" s="566" customFormat="1"/>
    <row r="48752" spans="1:3" s="566" customFormat="1"/>
    <row r="48753" spans="1:3" s="566" customFormat="1"/>
    <row r="48754" spans="1:3" s="566" customFormat="1"/>
    <row r="48755" spans="1:3" s="566" customFormat="1"/>
    <row r="48756" spans="1:3" s="566" customFormat="1"/>
    <row r="48757" spans="1:3" s="566" customFormat="1"/>
    <row r="48758" spans="1:3" s="566" customFormat="1"/>
    <row r="48759" spans="1:3" s="566" customFormat="1"/>
    <row r="48760" spans="1:3" s="566" customFormat="1"/>
    <row r="48761" spans="1:3" s="566" customFormat="1"/>
    <row r="48762" spans="1:3" s="566" customFormat="1"/>
    <row r="48763" spans="1:3" s="566" customFormat="1"/>
    <row r="48764" spans="1:3" s="566" customFormat="1"/>
    <row r="48765" spans="1:3" s="566" customFormat="1"/>
    <row r="48766" spans="1:3" s="566" customFormat="1"/>
    <row r="48767" spans="1:3" s="566" customFormat="1"/>
    <row r="48768" spans="1:3" s="566" customFormat="1"/>
    <row r="48769" spans="1:3" s="566" customFormat="1"/>
    <row r="48770" spans="1:3" s="566" customFormat="1"/>
    <row r="48771" spans="1:3" s="566" customFormat="1"/>
    <row r="48772" spans="1:3" s="566" customFormat="1"/>
    <row r="48773" spans="1:3" s="566" customFormat="1"/>
    <row r="48774" spans="1:3" s="566" customFormat="1"/>
    <row r="48775" spans="1:3" s="566" customFormat="1"/>
    <row r="48776" spans="1:3" s="566" customFormat="1"/>
    <row r="48777" spans="1:3" s="566" customFormat="1"/>
    <row r="48778" spans="1:3" s="566" customFormat="1"/>
    <row r="48779" spans="1:3" s="566" customFormat="1"/>
    <row r="48780" spans="1:3" s="566" customFormat="1"/>
    <row r="48781" spans="1:3" s="566" customFormat="1"/>
    <row r="48782" spans="1:3" s="566" customFormat="1"/>
    <row r="48783" spans="1:3" s="566" customFormat="1"/>
    <row r="48784" spans="1:3" s="566" customFormat="1"/>
    <row r="48785" spans="1:3" s="566" customFormat="1"/>
    <row r="48786" spans="1:3" s="566" customFormat="1"/>
    <row r="48787" spans="1:3" s="566" customFormat="1"/>
    <row r="48788" spans="1:3" s="566" customFormat="1"/>
    <row r="48789" spans="1:3" s="566" customFormat="1"/>
    <row r="48790" spans="1:3" s="566" customFormat="1"/>
    <row r="48791" spans="1:3" s="566" customFormat="1"/>
    <row r="48792" spans="1:3" s="566" customFormat="1"/>
    <row r="48793" spans="1:3" s="566" customFormat="1"/>
    <row r="48794" spans="1:3" s="566" customFormat="1"/>
    <row r="48795" spans="1:3" s="566" customFormat="1"/>
    <row r="48796" spans="1:3" s="566" customFormat="1"/>
    <row r="48797" spans="1:3" s="566" customFormat="1"/>
    <row r="48798" spans="1:3" s="566" customFormat="1"/>
    <row r="48799" spans="1:3" s="566" customFormat="1"/>
    <row r="48800" spans="1:3" s="566" customFormat="1"/>
    <row r="48801" spans="1:3" s="566" customFormat="1"/>
    <row r="48802" spans="1:3" s="566" customFormat="1"/>
    <row r="48803" spans="1:3" s="566" customFormat="1"/>
    <row r="48804" spans="1:3" s="566" customFormat="1"/>
    <row r="48805" spans="1:3" s="566" customFormat="1"/>
    <row r="48806" spans="1:3" s="566" customFormat="1"/>
    <row r="48807" spans="1:3" s="566" customFormat="1"/>
    <row r="48808" spans="1:3" s="566" customFormat="1"/>
    <row r="48809" spans="1:3" s="566" customFormat="1"/>
    <row r="48810" spans="1:3" s="566" customFormat="1"/>
    <row r="48811" spans="1:3" s="566" customFormat="1"/>
    <row r="48812" spans="1:3" s="566" customFormat="1"/>
    <row r="48813" spans="1:3" s="566" customFormat="1"/>
    <row r="48814" spans="1:3" s="566" customFormat="1"/>
    <row r="48815" spans="1:3" s="566" customFormat="1"/>
    <row r="48816" spans="1:3" s="566" customFormat="1"/>
    <row r="48817" spans="1:3" s="566" customFormat="1"/>
    <row r="48818" spans="1:3" s="566" customFormat="1"/>
    <row r="48819" spans="1:3" s="566" customFormat="1"/>
    <row r="48820" spans="1:3" s="566" customFormat="1"/>
    <row r="48821" spans="1:3" s="566" customFormat="1"/>
    <row r="48822" spans="1:3" s="566" customFormat="1"/>
    <row r="48823" spans="1:3" s="566" customFormat="1"/>
    <row r="48824" spans="1:3" s="566" customFormat="1"/>
    <row r="48825" spans="1:3" s="566" customFormat="1"/>
    <row r="48826" spans="1:3" s="566" customFormat="1"/>
    <row r="48827" spans="1:3" s="566" customFormat="1"/>
    <row r="48828" spans="1:3" s="566" customFormat="1"/>
    <row r="48829" spans="1:3" s="566" customFormat="1"/>
    <row r="48830" spans="1:3" s="566" customFormat="1"/>
    <row r="48831" spans="1:3" s="566" customFormat="1"/>
    <row r="48832" spans="1:3" s="566" customFormat="1"/>
    <row r="48833" spans="1:3" s="566" customFormat="1"/>
    <row r="48834" spans="1:3" s="566" customFormat="1"/>
    <row r="48835" spans="1:3" s="566" customFormat="1"/>
    <row r="48836" spans="1:3" s="566" customFormat="1"/>
    <row r="48837" spans="1:3" s="566" customFormat="1"/>
    <row r="48838" spans="1:3" s="566" customFormat="1"/>
    <row r="48839" spans="1:3" s="566" customFormat="1"/>
    <row r="48840" spans="1:3" s="566" customFormat="1"/>
    <row r="48841" spans="1:3" s="566" customFormat="1"/>
    <row r="48842" spans="1:3" s="566" customFormat="1"/>
    <row r="48843" spans="1:3" s="566" customFormat="1"/>
    <row r="48844" spans="1:3" s="566" customFormat="1"/>
    <row r="48845" spans="1:3" s="566" customFormat="1"/>
    <row r="48846" spans="1:3" s="566" customFormat="1"/>
    <row r="48847" spans="1:3" s="566" customFormat="1"/>
    <row r="48848" spans="1:3" s="566" customFormat="1"/>
    <row r="48849" spans="1:3" s="566" customFormat="1"/>
    <row r="48850" spans="1:3" s="566" customFormat="1"/>
    <row r="48851" spans="1:3" s="566" customFormat="1"/>
    <row r="48852" spans="1:3" s="566" customFormat="1"/>
    <row r="48853" spans="1:3" s="566" customFormat="1"/>
    <row r="48854" spans="1:3" s="566" customFormat="1"/>
    <row r="48855" spans="1:3" s="566" customFormat="1"/>
    <row r="48856" spans="1:3" s="566" customFormat="1"/>
    <row r="48857" spans="1:3" s="566" customFormat="1"/>
    <row r="48858" spans="1:3" s="566" customFormat="1"/>
    <row r="48859" spans="1:3" s="566" customFormat="1"/>
    <row r="48860" spans="1:3" s="566" customFormat="1"/>
    <row r="48861" spans="1:3" s="566" customFormat="1"/>
    <row r="48862" spans="1:3" s="566" customFormat="1"/>
    <row r="48863" spans="1:3" s="566" customFormat="1"/>
    <row r="48864" spans="1:3" s="566" customFormat="1"/>
    <row r="48865" spans="1:3" s="566" customFormat="1"/>
    <row r="48866" spans="1:3" s="566" customFormat="1"/>
    <row r="48867" spans="1:3" s="566" customFormat="1"/>
    <row r="48868" spans="1:3" s="566" customFormat="1"/>
    <row r="48869" spans="1:3" s="566" customFormat="1"/>
    <row r="48870" spans="1:3" s="566" customFormat="1"/>
    <row r="48871" spans="1:3" s="566" customFormat="1"/>
    <row r="48872" spans="1:3" s="566" customFormat="1"/>
    <row r="48873" spans="1:3" s="566" customFormat="1"/>
    <row r="48874" spans="1:3" s="566" customFormat="1"/>
    <row r="48875" spans="1:3" s="566" customFormat="1"/>
    <row r="48876" spans="1:3" s="566" customFormat="1"/>
    <row r="48877" spans="1:3" s="566" customFormat="1"/>
    <row r="48878" spans="1:3" s="566" customFormat="1"/>
    <row r="48879" spans="1:3" s="566" customFormat="1"/>
    <row r="48880" spans="1:3" s="566" customFormat="1"/>
    <row r="48881" spans="1:3" s="566" customFormat="1"/>
    <row r="48882" spans="1:3" s="566" customFormat="1"/>
    <row r="48883" spans="1:3" s="566" customFormat="1"/>
    <row r="48884" spans="1:3" s="566" customFormat="1"/>
    <row r="48885" spans="1:3" s="566" customFormat="1"/>
    <row r="48886" spans="1:3" s="566" customFormat="1"/>
    <row r="48887" spans="1:3" s="566" customFormat="1"/>
    <row r="48888" spans="1:3" s="566" customFormat="1"/>
    <row r="48889" spans="1:3" s="566" customFormat="1"/>
    <row r="48890" spans="1:3" s="566" customFormat="1"/>
    <row r="48891" spans="1:3" s="566" customFormat="1"/>
    <row r="48892" spans="1:3" s="566" customFormat="1"/>
    <row r="48893" spans="1:3" s="566" customFormat="1"/>
    <row r="48894" spans="1:3" s="566" customFormat="1"/>
    <row r="48895" spans="1:3" s="566" customFormat="1"/>
    <row r="48896" spans="1:3" s="566" customFormat="1"/>
    <row r="48897" spans="1:3" s="566" customFormat="1"/>
    <row r="48898" spans="1:3" s="566" customFormat="1"/>
    <row r="48899" spans="1:3" s="566" customFormat="1"/>
    <row r="48900" spans="1:3" s="566" customFormat="1"/>
    <row r="48901" spans="1:3" s="566" customFormat="1"/>
    <row r="48902" spans="1:3" s="566" customFormat="1"/>
    <row r="48903" spans="1:3" s="566" customFormat="1"/>
    <row r="48904" spans="1:3" s="566" customFormat="1"/>
    <row r="48905" spans="1:3" s="566" customFormat="1"/>
    <row r="48906" spans="1:3" s="566" customFormat="1"/>
    <row r="48907" spans="1:3" s="566" customFormat="1"/>
    <row r="48908" spans="1:3" s="566" customFormat="1"/>
    <row r="48909" spans="1:3" s="566" customFormat="1"/>
    <row r="48910" spans="1:3" s="566" customFormat="1"/>
    <row r="48911" spans="1:3" s="566" customFormat="1"/>
    <row r="48912" spans="1:3" s="566" customFormat="1"/>
    <row r="48913" spans="1:3" s="566" customFormat="1"/>
    <row r="48914" spans="1:3" s="566" customFormat="1"/>
    <row r="48915" spans="1:3" s="566" customFormat="1"/>
    <row r="48916" spans="1:3" s="566" customFormat="1"/>
    <row r="48917" spans="1:3" s="566" customFormat="1"/>
    <row r="48918" spans="1:3" s="566" customFormat="1"/>
    <row r="48919" spans="1:3" s="566" customFormat="1"/>
    <row r="48920" spans="1:3" s="566" customFormat="1"/>
    <row r="48921" spans="1:3" s="566" customFormat="1"/>
    <row r="48922" spans="1:3" s="566" customFormat="1"/>
    <row r="48923" spans="1:3" s="566" customFormat="1"/>
    <row r="48924" spans="1:3" s="566" customFormat="1"/>
    <row r="48925" spans="1:3" s="566" customFormat="1"/>
    <row r="48926" spans="1:3" s="566" customFormat="1"/>
    <row r="48927" spans="1:3" s="566" customFormat="1"/>
    <row r="48928" spans="1:3" s="566" customFormat="1"/>
    <row r="48929" spans="1:3" s="566" customFormat="1"/>
    <row r="48930" spans="1:3" s="566" customFormat="1"/>
    <row r="48931" spans="1:3" s="566" customFormat="1"/>
    <row r="48932" spans="1:3" s="566" customFormat="1"/>
    <row r="48933" spans="1:3" s="566" customFormat="1"/>
    <row r="48934" spans="1:3" s="566" customFormat="1"/>
    <row r="48935" spans="1:3" s="566" customFormat="1"/>
    <row r="48936" spans="1:3" s="566" customFormat="1"/>
    <row r="48937" spans="1:3" s="566" customFormat="1"/>
    <row r="48938" spans="1:3" s="566" customFormat="1"/>
    <row r="48939" spans="1:3" s="566" customFormat="1"/>
    <row r="48940" spans="1:3" s="566" customFormat="1"/>
    <row r="48941" spans="1:3" s="566" customFormat="1"/>
    <row r="48942" spans="1:3" s="566" customFormat="1"/>
    <row r="48943" spans="1:3" s="566" customFormat="1"/>
    <row r="48944" spans="1:3" s="566" customFormat="1"/>
    <row r="48945" spans="1:3" s="566" customFormat="1"/>
    <row r="48946" spans="1:3" s="566" customFormat="1"/>
    <row r="48947" spans="1:3" s="566" customFormat="1"/>
    <row r="48948" spans="1:3" s="566" customFormat="1"/>
    <row r="48949" spans="1:3" s="566" customFormat="1"/>
    <row r="48950" spans="1:3" s="566" customFormat="1"/>
    <row r="48951" spans="1:3" s="566" customFormat="1"/>
    <row r="48952" spans="1:3" s="566" customFormat="1"/>
    <row r="48953" spans="1:3" s="566" customFormat="1"/>
    <row r="48954" spans="1:3" s="566" customFormat="1"/>
    <row r="48955" spans="1:3" s="566" customFormat="1"/>
    <row r="48956" spans="1:3" s="566" customFormat="1"/>
    <row r="48957" spans="1:3" s="566" customFormat="1"/>
    <row r="48958" spans="1:3" s="566" customFormat="1"/>
    <row r="48959" spans="1:3" s="566" customFormat="1"/>
    <row r="48960" spans="1:3" s="566" customFormat="1"/>
    <row r="48961" spans="1:3" s="566" customFormat="1"/>
    <row r="48962" spans="1:3" s="566" customFormat="1"/>
    <row r="48963" spans="1:3" s="566" customFormat="1"/>
    <row r="48964" spans="1:3" s="566" customFormat="1"/>
    <row r="48965" spans="1:3" s="566" customFormat="1"/>
    <row r="48966" spans="1:3" s="566" customFormat="1"/>
    <row r="48967" spans="1:3" s="566" customFormat="1"/>
    <row r="48968" spans="1:3" s="566" customFormat="1"/>
    <row r="48969" spans="1:3" s="566" customFormat="1"/>
    <row r="48970" spans="1:3" s="566" customFormat="1"/>
    <row r="48971" spans="1:3" s="566" customFormat="1"/>
    <row r="48972" spans="1:3" s="566" customFormat="1"/>
    <row r="48973" spans="1:3" s="566" customFormat="1"/>
    <row r="48974" spans="1:3" s="566" customFormat="1"/>
    <row r="48975" spans="1:3" s="566" customFormat="1"/>
    <row r="48976" spans="1:3" s="566" customFormat="1"/>
    <row r="48977" spans="1:3" s="566" customFormat="1"/>
    <row r="48978" spans="1:3" s="566" customFormat="1"/>
    <row r="48979" spans="1:3" s="566" customFormat="1"/>
    <row r="48980" spans="1:3" s="566" customFormat="1"/>
    <row r="48981" spans="1:3" s="566" customFormat="1"/>
    <row r="48982" spans="1:3" s="566" customFormat="1"/>
    <row r="48983" spans="1:3" s="566" customFormat="1"/>
    <row r="48984" spans="1:3" s="566" customFormat="1"/>
    <row r="48985" spans="1:3" s="566" customFormat="1"/>
    <row r="48986" spans="1:3" s="566" customFormat="1"/>
    <row r="48987" spans="1:3" s="566" customFormat="1"/>
    <row r="48988" spans="1:3" s="566" customFormat="1"/>
    <row r="48989" spans="1:3" s="566" customFormat="1"/>
    <row r="48990" spans="1:3" s="566" customFormat="1"/>
    <row r="48991" spans="1:3" s="566" customFormat="1"/>
    <row r="48992" spans="1:3" s="566" customFormat="1"/>
    <row r="48993" spans="1:3" s="566" customFormat="1"/>
    <row r="48994" spans="1:3" s="566" customFormat="1"/>
    <row r="48995" spans="1:3" s="566" customFormat="1"/>
    <row r="48996" spans="1:3" s="566" customFormat="1"/>
    <row r="48997" spans="1:3" s="566" customFormat="1"/>
    <row r="48998" spans="1:3" s="566" customFormat="1"/>
    <row r="48999" spans="1:3" s="566" customFormat="1"/>
    <row r="49000" spans="1:3" s="566" customFormat="1"/>
    <row r="49001" spans="1:3" s="566" customFormat="1"/>
    <row r="49002" spans="1:3" s="566" customFormat="1"/>
    <row r="49003" spans="1:3" s="566" customFormat="1"/>
    <row r="49004" spans="1:3" s="566" customFormat="1"/>
    <row r="49005" spans="1:3" s="566" customFormat="1"/>
    <row r="49006" spans="1:3" s="566" customFormat="1"/>
    <row r="49007" spans="1:3" s="566" customFormat="1"/>
    <row r="49008" spans="1:3" s="566" customFormat="1"/>
    <row r="49009" spans="1:3" s="566" customFormat="1"/>
    <row r="49010" spans="1:3" s="566" customFormat="1"/>
    <row r="49011" spans="1:3" s="566" customFormat="1"/>
    <row r="49012" spans="1:3" s="566" customFormat="1"/>
    <row r="49013" spans="1:3" s="566" customFormat="1"/>
    <row r="49014" spans="1:3" s="566" customFormat="1"/>
    <row r="49015" spans="1:3" s="566" customFormat="1"/>
    <row r="49016" spans="1:3" s="566" customFormat="1"/>
    <row r="49017" spans="1:3" s="566" customFormat="1"/>
    <row r="49018" spans="1:3" s="566" customFormat="1"/>
    <row r="49019" spans="1:3" s="566" customFormat="1"/>
    <row r="49020" spans="1:3" s="566" customFormat="1"/>
    <row r="49021" spans="1:3" s="566" customFormat="1"/>
    <row r="49022" spans="1:3" s="566" customFormat="1"/>
    <row r="49023" spans="1:3" s="566" customFormat="1"/>
    <row r="49024" spans="1:3" s="566" customFormat="1"/>
    <row r="49025" spans="1:3" s="566" customFormat="1"/>
    <row r="49026" spans="1:3" s="566" customFormat="1"/>
    <row r="49027" spans="1:3" s="566" customFormat="1"/>
    <row r="49028" spans="1:3" s="566" customFormat="1"/>
    <row r="49029" spans="1:3" s="566" customFormat="1"/>
    <row r="49030" spans="1:3" s="566" customFormat="1"/>
    <row r="49031" spans="1:3" s="566" customFormat="1"/>
    <row r="49032" spans="1:3" s="566" customFormat="1"/>
    <row r="49033" spans="1:3" s="566" customFormat="1"/>
    <row r="49034" spans="1:3" s="566" customFormat="1"/>
    <row r="49035" spans="1:3" s="566" customFormat="1"/>
    <row r="49036" spans="1:3" s="566" customFormat="1"/>
    <row r="49037" spans="1:3" s="566" customFormat="1"/>
    <row r="49038" spans="1:3" s="566" customFormat="1"/>
    <row r="49039" spans="1:3" s="566" customFormat="1"/>
    <row r="49040" spans="1:3" s="566" customFormat="1"/>
    <row r="49041" spans="1:3" s="566" customFormat="1"/>
    <row r="49042" spans="1:3" s="566" customFormat="1"/>
    <row r="49043" spans="1:3" s="566" customFormat="1"/>
    <row r="49044" spans="1:3" s="566" customFormat="1"/>
    <row r="49045" spans="1:3" s="566" customFormat="1"/>
    <row r="49046" spans="1:3" s="566" customFormat="1"/>
    <row r="49047" spans="1:3" s="566" customFormat="1"/>
    <row r="49048" spans="1:3" s="566" customFormat="1"/>
    <row r="49049" spans="1:3" s="566" customFormat="1"/>
    <row r="49050" spans="1:3" s="566" customFormat="1"/>
    <row r="49051" spans="1:3" s="566" customFormat="1"/>
    <row r="49052" spans="1:3" s="566" customFormat="1"/>
    <row r="49053" spans="1:3" s="566" customFormat="1"/>
    <row r="49054" spans="1:3" s="566" customFormat="1"/>
    <row r="49055" spans="1:3" s="566" customFormat="1"/>
    <row r="49056" spans="1:3" s="566" customFormat="1"/>
    <row r="49057" spans="1:3" s="566" customFormat="1"/>
    <row r="49058" spans="1:3" s="566" customFormat="1"/>
    <row r="49059" spans="1:3" s="566" customFormat="1"/>
    <row r="49060" spans="1:3" s="566" customFormat="1"/>
    <row r="49061" spans="1:3" s="566" customFormat="1"/>
    <row r="49062" spans="1:3" s="566" customFormat="1"/>
    <row r="49063" spans="1:3" s="566" customFormat="1"/>
    <row r="49064" spans="1:3" s="566" customFormat="1"/>
    <row r="49065" spans="1:3" s="566" customFormat="1"/>
    <row r="49066" spans="1:3" s="566" customFormat="1"/>
    <row r="49067" spans="1:3" s="566" customFormat="1"/>
    <row r="49068" spans="1:3" s="566" customFormat="1"/>
    <row r="49069" spans="1:3" s="566" customFormat="1"/>
    <row r="49070" spans="1:3" s="566" customFormat="1"/>
    <row r="49071" spans="1:3" s="566" customFormat="1"/>
    <row r="49072" spans="1:3" s="566" customFormat="1"/>
    <row r="49073" spans="1:3" s="566" customFormat="1"/>
    <row r="49074" spans="1:3" s="566" customFormat="1"/>
    <row r="49075" spans="1:3" s="566" customFormat="1"/>
    <row r="49076" spans="1:3" s="566" customFormat="1"/>
    <row r="49077" spans="1:3" s="566" customFormat="1"/>
    <row r="49078" spans="1:3" s="566" customFormat="1"/>
    <row r="49079" spans="1:3" s="566" customFormat="1"/>
    <row r="49080" spans="1:3" s="566" customFormat="1"/>
    <row r="49081" spans="1:3" s="566" customFormat="1"/>
    <row r="49082" spans="1:3" s="566" customFormat="1"/>
    <row r="49083" spans="1:3" s="566" customFormat="1"/>
    <row r="49084" spans="1:3" s="566" customFormat="1"/>
    <row r="49085" spans="1:3" s="566" customFormat="1"/>
    <row r="49086" spans="1:3" s="566" customFormat="1"/>
    <row r="49087" spans="1:3" s="566" customFormat="1"/>
    <row r="49088" spans="1:3" s="566" customFormat="1"/>
    <row r="49089" spans="1:3" s="566" customFormat="1"/>
    <row r="49090" spans="1:3" s="566" customFormat="1"/>
    <row r="49091" spans="1:3" s="566" customFormat="1"/>
    <row r="49092" spans="1:3" s="566" customFormat="1"/>
    <row r="49093" spans="1:3" s="566" customFormat="1"/>
    <row r="49094" spans="1:3" s="566" customFormat="1"/>
    <row r="49095" spans="1:3" s="566" customFormat="1"/>
    <row r="49096" spans="1:3" s="566" customFormat="1"/>
    <row r="49097" spans="1:3" s="566" customFormat="1"/>
    <row r="49098" spans="1:3" s="566" customFormat="1"/>
    <row r="49099" spans="1:3" s="566" customFormat="1"/>
    <row r="49100" spans="1:3" s="566" customFormat="1"/>
    <row r="49101" spans="1:3" s="566" customFormat="1"/>
    <row r="49102" spans="1:3" s="566" customFormat="1"/>
    <row r="49103" spans="1:3" s="566" customFormat="1"/>
    <row r="49104" spans="1:3" s="566" customFormat="1"/>
    <row r="49105" spans="1:3" s="566" customFormat="1"/>
    <row r="49106" spans="1:3" s="566" customFormat="1"/>
    <row r="49107" spans="1:3" s="566" customFormat="1"/>
    <row r="49108" spans="1:3" s="566" customFormat="1"/>
    <row r="49109" spans="1:3" s="566" customFormat="1"/>
    <row r="49110" spans="1:3" s="566" customFormat="1"/>
    <row r="49111" spans="1:3" s="566" customFormat="1"/>
    <row r="49112" spans="1:3" s="566" customFormat="1"/>
    <row r="49113" spans="1:3" s="566" customFormat="1"/>
    <row r="49114" spans="1:3" s="566" customFormat="1"/>
    <row r="49115" spans="1:3" s="566" customFormat="1"/>
    <row r="49116" spans="1:3" s="566" customFormat="1"/>
    <row r="49117" spans="1:3" s="566" customFormat="1"/>
    <row r="49118" spans="1:3" s="566" customFormat="1"/>
    <row r="49119" spans="1:3" s="566" customFormat="1"/>
    <row r="49120" spans="1:3" s="566" customFormat="1"/>
    <row r="49121" spans="1:3" s="566" customFormat="1"/>
    <row r="49122" spans="1:3" s="566" customFormat="1"/>
    <row r="49123" spans="1:3" s="566" customFormat="1"/>
    <row r="49124" spans="1:3" s="566" customFormat="1"/>
    <row r="49125" spans="1:3" s="566" customFormat="1"/>
    <row r="49126" spans="1:3" s="566" customFormat="1"/>
    <row r="49127" spans="1:3" s="566" customFormat="1"/>
    <row r="49128" spans="1:3" s="566" customFormat="1"/>
    <row r="49129" spans="1:3" s="566" customFormat="1"/>
    <row r="49130" spans="1:3" s="566" customFormat="1"/>
    <row r="49131" spans="1:3" s="566" customFormat="1"/>
    <row r="49132" spans="1:3" s="566" customFormat="1"/>
    <row r="49133" spans="1:3" s="566" customFormat="1"/>
    <row r="49134" spans="1:3" s="566" customFormat="1"/>
    <row r="49135" spans="1:3" s="566" customFormat="1"/>
    <row r="49136" spans="1:3" s="566" customFormat="1"/>
    <row r="49137" spans="1:3" s="566" customFormat="1"/>
    <row r="49138" spans="1:3" s="566" customFormat="1"/>
    <row r="49139" spans="1:3" s="566" customFormat="1"/>
    <row r="49140" spans="1:3" s="566" customFormat="1"/>
    <row r="49141" spans="1:3" s="566" customFormat="1"/>
    <row r="49142" spans="1:3" s="566" customFormat="1"/>
    <row r="49143" spans="1:3" s="566" customFormat="1"/>
    <row r="49144" spans="1:3" s="566" customFormat="1"/>
    <row r="49145" spans="1:3" s="566" customFormat="1"/>
    <row r="49146" spans="1:3" s="566" customFormat="1"/>
    <row r="49147" spans="1:3" s="566" customFormat="1"/>
    <row r="49148" spans="1:3" s="566" customFormat="1"/>
    <row r="49149" spans="1:3" s="566" customFormat="1"/>
    <row r="49150" spans="1:3" s="566" customFormat="1"/>
    <row r="49151" spans="1:3" s="566" customFormat="1"/>
    <row r="49152" spans="1:3" s="566" customFormat="1"/>
    <row r="49153" spans="1:3" s="566" customFormat="1"/>
    <row r="49154" spans="1:3" s="566" customFormat="1"/>
    <row r="49155" spans="1:3" s="566" customFormat="1"/>
    <row r="49156" spans="1:3" s="566" customFormat="1"/>
    <row r="49157" spans="1:3" s="566" customFormat="1"/>
    <row r="49158" spans="1:3" s="566" customFormat="1"/>
    <row r="49159" spans="1:3" s="566" customFormat="1"/>
    <row r="49160" spans="1:3" s="566" customFormat="1"/>
    <row r="49161" spans="1:3" s="566" customFormat="1"/>
    <row r="49162" spans="1:3" s="566" customFormat="1"/>
    <row r="49163" spans="1:3" s="566" customFormat="1"/>
    <row r="49164" spans="1:3" s="566" customFormat="1"/>
    <row r="49165" spans="1:3" s="566" customFormat="1"/>
    <row r="49166" spans="1:3" s="566" customFormat="1"/>
    <row r="49167" spans="1:3" s="566" customFormat="1"/>
    <row r="49168" spans="1:3" s="566" customFormat="1"/>
    <row r="49169" spans="1:3" s="566" customFormat="1"/>
    <row r="49170" spans="1:3" s="566" customFormat="1"/>
    <row r="49171" spans="1:3" s="566" customFormat="1"/>
    <row r="49172" spans="1:3" s="566" customFormat="1"/>
    <row r="49173" spans="1:3" s="566" customFormat="1"/>
    <row r="49174" spans="1:3" s="566" customFormat="1"/>
    <row r="49175" spans="1:3" s="566" customFormat="1"/>
    <row r="49176" spans="1:3" s="566" customFormat="1"/>
    <row r="49177" spans="1:3" s="566" customFormat="1"/>
    <row r="49178" spans="1:3" s="566" customFormat="1"/>
    <row r="49179" spans="1:3" s="566" customFormat="1"/>
    <row r="49180" spans="1:3" s="566" customFormat="1"/>
    <row r="49181" spans="1:3" s="566" customFormat="1"/>
    <row r="49182" spans="1:3" s="566" customFormat="1"/>
    <row r="49183" spans="1:3" s="566" customFormat="1"/>
    <row r="49184" spans="1:3" s="566" customFormat="1"/>
    <row r="49185" spans="1:3" s="566" customFormat="1"/>
    <row r="49186" spans="1:3" s="566" customFormat="1"/>
    <row r="49187" spans="1:3" s="566" customFormat="1"/>
    <row r="49188" spans="1:3" s="566" customFormat="1"/>
    <row r="49189" spans="1:3" s="566" customFormat="1"/>
    <row r="49190" spans="1:3" s="566" customFormat="1"/>
    <row r="49191" spans="1:3" s="566" customFormat="1"/>
    <row r="49192" spans="1:3" s="566" customFormat="1"/>
    <row r="49193" spans="1:3" s="566" customFormat="1"/>
    <row r="49194" spans="1:3" s="566" customFormat="1"/>
    <row r="49195" spans="1:3" s="566" customFormat="1"/>
    <row r="49196" spans="1:3" s="566" customFormat="1"/>
    <row r="49197" spans="1:3" s="566" customFormat="1"/>
    <row r="49198" spans="1:3" s="566" customFormat="1"/>
    <row r="49199" spans="1:3" s="566" customFormat="1"/>
    <row r="49200" spans="1:3" s="566" customFormat="1"/>
    <row r="49201" spans="1:3" s="566" customFormat="1"/>
    <row r="49202" spans="1:3" s="566" customFormat="1"/>
    <row r="49203" spans="1:3" s="566" customFormat="1"/>
    <row r="49204" spans="1:3" s="566" customFormat="1"/>
    <row r="49205" spans="1:3" s="566" customFormat="1"/>
    <row r="49206" spans="1:3" s="566" customFormat="1"/>
    <row r="49207" spans="1:3" s="566" customFormat="1"/>
    <row r="49208" spans="1:3" s="566" customFormat="1"/>
    <row r="49209" spans="1:3" s="566" customFormat="1"/>
    <row r="49210" spans="1:3" s="566" customFormat="1"/>
    <row r="49211" spans="1:3" s="566" customFormat="1"/>
    <row r="49212" spans="1:3" s="566" customFormat="1"/>
    <row r="49213" spans="1:3" s="566" customFormat="1"/>
    <row r="49214" spans="1:3" s="566" customFormat="1"/>
    <row r="49215" spans="1:3" s="566" customFormat="1"/>
    <row r="49216" spans="1:3" s="566" customFormat="1"/>
    <row r="49217" spans="1:3" s="566" customFormat="1"/>
    <row r="49218" spans="1:3" s="566" customFormat="1"/>
    <row r="49219" spans="1:3" s="566" customFormat="1"/>
    <row r="49220" spans="1:3" s="566" customFormat="1"/>
    <row r="49221" spans="1:3" s="566" customFormat="1"/>
    <row r="49222" spans="1:3" s="566" customFormat="1"/>
    <row r="49223" spans="1:3" s="566" customFormat="1"/>
    <row r="49224" spans="1:3" s="566" customFormat="1"/>
    <row r="49225" spans="1:3" s="566" customFormat="1"/>
    <row r="49226" spans="1:3" s="566" customFormat="1"/>
    <row r="49227" spans="1:3" s="566" customFormat="1"/>
    <row r="49228" spans="1:3" s="566" customFormat="1"/>
    <row r="49229" spans="1:3" s="566" customFormat="1"/>
    <row r="49230" spans="1:3" s="566" customFormat="1"/>
    <row r="49231" spans="1:3" s="566" customFormat="1"/>
    <row r="49232" spans="1:3" s="566" customFormat="1"/>
    <row r="49233" spans="1:3" s="566" customFormat="1"/>
    <row r="49234" spans="1:3" s="566" customFormat="1"/>
    <row r="49235" spans="1:3" s="566" customFormat="1"/>
    <row r="49236" spans="1:3" s="566" customFormat="1"/>
    <row r="49237" spans="1:3" s="566" customFormat="1"/>
    <row r="49238" spans="1:3" s="566" customFormat="1"/>
    <row r="49239" spans="1:3" s="566" customFormat="1"/>
    <row r="49240" spans="1:3" s="566" customFormat="1"/>
    <row r="49241" spans="1:3" s="566" customFormat="1"/>
    <row r="49242" spans="1:3" s="566" customFormat="1"/>
    <row r="49243" spans="1:3" s="566" customFormat="1"/>
    <row r="49244" spans="1:3" s="566" customFormat="1"/>
    <row r="49245" spans="1:3" s="566" customFormat="1"/>
    <row r="49246" spans="1:3" s="566" customFormat="1"/>
    <row r="49247" spans="1:3" s="566" customFormat="1"/>
    <row r="49248" spans="1:3" s="566" customFormat="1"/>
    <row r="49249" spans="1:3" s="566" customFormat="1"/>
    <row r="49250" spans="1:3" s="566" customFormat="1"/>
    <row r="49251" spans="1:3" s="566" customFormat="1"/>
    <row r="49252" spans="1:3" s="566" customFormat="1"/>
    <row r="49253" spans="1:3" s="566" customFormat="1"/>
    <row r="49254" spans="1:3" s="566" customFormat="1"/>
    <row r="49255" spans="1:3" s="566" customFormat="1"/>
    <row r="49256" spans="1:3" s="566" customFormat="1"/>
    <row r="49257" spans="1:3" s="566" customFormat="1"/>
    <row r="49258" spans="1:3" s="566" customFormat="1"/>
    <row r="49259" spans="1:3" s="566" customFormat="1"/>
    <row r="49260" spans="1:3" s="566" customFormat="1"/>
    <row r="49261" spans="1:3" s="566" customFormat="1"/>
    <row r="49262" spans="1:3" s="566" customFormat="1"/>
    <row r="49263" spans="1:3" s="566" customFormat="1"/>
    <row r="49264" spans="1:3" s="566" customFormat="1"/>
    <row r="49265" spans="1:3" s="566" customFormat="1"/>
    <row r="49266" spans="1:3" s="566" customFormat="1"/>
    <row r="49267" spans="1:3" s="566" customFormat="1"/>
    <row r="49268" spans="1:3" s="566" customFormat="1"/>
    <row r="49269" spans="1:3" s="566" customFormat="1"/>
    <row r="49270" spans="1:3" s="566" customFormat="1"/>
    <row r="49271" spans="1:3" s="566" customFormat="1"/>
    <row r="49272" spans="1:3" s="566" customFormat="1"/>
    <row r="49273" spans="1:3" s="566" customFormat="1"/>
    <row r="49274" spans="1:3" s="566" customFormat="1"/>
    <row r="49275" spans="1:3" s="566" customFormat="1"/>
    <row r="49276" spans="1:3" s="566" customFormat="1"/>
    <row r="49277" spans="1:3" s="566" customFormat="1"/>
    <row r="49278" spans="1:3" s="566" customFormat="1"/>
    <row r="49279" spans="1:3" s="566" customFormat="1"/>
    <row r="49280" spans="1:3" s="566" customFormat="1"/>
    <row r="49281" spans="1:3" s="566" customFormat="1"/>
    <row r="49282" spans="1:3" s="566" customFormat="1"/>
    <row r="49283" spans="1:3" s="566" customFormat="1"/>
    <row r="49284" spans="1:3" s="566" customFormat="1"/>
    <row r="49285" spans="1:3" s="566" customFormat="1"/>
    <row r="49286" spans="1:3" s="566" customFormat="1"/>
    <row r="49287" spans="1:3" s="566" customFormat="1"/>
    <row r="49288" spans="1:3" s="566" customFormat="1"/>
    <row r="49289" spans="1:3" s="566" customFormat="1"/>
    <row r="49290" spans="1:3" s="566" customFormat="1"/>
    <row r="49291" spans="1:3" s="566" customFormat="1"/>
    <row r="49292" spans="1:3" s="566" customFormat="1"/>
    <row r="49293" spans="1:3" s="566" customFormat="1"/>
    <row r="49294" spans="1:3" s="566" customFormat="1"/>
    <row r="49295" spans="1:3" s="566" customFormat="1"/>
    <row r="49296" spans="1:3" s="566" customFormat="1"/>
    <row r="49297" spans="1:3" s="566" customFormat="1"/>
    <row r="49298" spans="1:3" s="566" customFormat="1"/>
    <row r="49299" spans="1:3" s="566" customFormat="1"/>
    <row r="49300" spans="1:3" s="566" customFormat="1"/>
    <row r="49301" spans="1:3" s="566" customFormat="1"/>
    <row r="49302" spans="1:3" s="566" customFormat="1"/>
    <row r="49303" spans="1:3" s="566" customFormat="1"/>
    <row r="49304" spans="1:3" s="566" customFormat="1"/>
    <row r="49305" spans="1:3" s="566" customFormat="1"/>
    <row r="49306" spans="1:3" s="566" customFormat="1"/>
    <row r="49307" spans="1:3" s="566" customFormat="1"/>
    <row r="49308" spans="1:3" s="566" customFormat="1"/>
    <row r="49309" spans="1:3" s="566" customFormat="1"/>
    <row r="49310" spans="1:3" s="566" customFormat="1"/>
    <row r="49311" spans="1:3" s="566" customFormat="1"/>
    <row r="49312" spans="1:3" s="566" customFormat="1"/>
    <row r="49313" spans="1:3" s="566" customFormat="1"/>
    <row r="49314" spans="1:3" s="566" customFormat="1"/>
    <row r="49315" spans="1:3" s="566" customFormat="1"/>
    <row r="49316" spans="1:3" s="566" customFormat="1"/>
    <row r="49317" spans="1:3" s="566" customFormat="1"/>
    <row r="49318" spans="1:3" s="566" customFormat="1"/>
    <row r="49319" spans="1:3" s="566" customFormat="1"/>
    <row r="49320" spans="1:3" s="566" customFormat="1"/>
    <row r="49321" spans="1:3" s="566" customFormat="1"/>
    <row r="49322" spans="1:3" s="566" customFormat="1"/>
    <row r="49323" spans="1:3" s="566" customFormat="1"/>
    <row r="49324" spans="1:3" s="566" customFormat="1"/>
    <row r="49325" spans="1:3" s="566" customFormat="1"/>
    <row r="49326" spans="1:3" s="566" customFormat="1"/>
    <row r="49327" spans="1:3" s="566" customFormat="1"/>
    <row r="49328" spans="1:3" s="566" customFormat="1"/>
    <row r="49329" spans="1:3" s="566" customFormat="1"/>
    <row r="49330" spans="1:3" s="566" customFormat="1"/>
    <row r="49331" spans="1:3" s="566" customFormat="1"/>
    <row r="49332" spans="1:3" s="566" customFormat="1"/>
    <row r="49333" spans="1:3" s="566" customFormat="1"/>
    <row r="49334" spans="1:3" s="566" customFormat="1"/>
    <row r="49335" spans="1:3" s="566" customFormat="1"/>
    <row r="49336" spans="1:3" s="566" customFormat="1"/>
    <row r="49337" spans="1:3" s="566" customFormat="1"/>
    <row r="49338" spans="1:3" s="566" customFormat="1"/>
    <row r="49339" spans="1:3" s="566" customFormat="1"/>
    <row r="49340" spans="1:3" s="566" customFormat="1"/>
    <row r="49341" spans="1:3" s="566" customFormat="1"/>
    <row r="49342" spans="1:3" s="566" customFormat="1"/>
    <row r="49343" spans="1:3" s="566" customFormat="1"/>
    <row r="49344" spans="1:3" s="566" customFormat="1"/>
    <row r="49345" spans="1:3" s="566" customFormat="1"/>
    <row r="49346" spans="1:3" s="566" customFormat="1"/>
    <row r="49347" spans="1:3" s="566" customFormat="1"/>
    <row r="49348" spans="1:3" s="566" customFormat="1"/>
    <row r="49349" spans="1:3" s="566" customFormat="1"/>
    <row r="49350" spans="1:3" s="566" customFormat="1"/>
    <row r="49351" spans="1:3" s="566" customFormat="1"/>
    <row r="49352" spans="1:3" s="566" customFormat="1"/>
    <row r="49353" spans="1:3" s="566" customFormat="1"/>
    <row r="49354" spans="1:3" s="566" customFormat="1"/>
    <row r="49355" spans="1:3" s="566" customFormat="1"/>
    <row r="49356" spans="1:3" s="566" customFormat="1"/>
    <row r="49357" spans="1:3" s="566" customFormat="1"/>
    <row r="49358" spans="1:3" s="566" customFormat="1"/>
    <row r="49359" spans="1:3" s="566" customFormat="1"/>
    <row r="49360" spans="1:3" s="566" customFormat="1"/>
    <row r="49361" spans="1:3" s="566" customFormat="1"/>
    <row r="49362" spans="1:3" s="566" customFormat="1"/>
    <row r="49363" spans="1:3" s="566" customFormat="1"/>
    <row r="49364" spans="1:3" s="566" customFormat="1"/>
    <row r="49365" spans="1:3" s="566" customFormat="1"/>
    <row r="49366" spans="1:3" s="566" customFormat="1"/>
    <row r="49367" spans="1:3" s="566" customFormat="1"/>
    <row r="49368" spans="1:3" s="566" customFormat="1"/>
    <row r="49369" spans="1:3" s="566" customFormat="1"/>
    <row r="49370" spans="1:3" s="566" customFormat="1"/>
    <row r="49371" spans="1:3" s="566" customFormat="1"/>
    <row r="49372" spans="1:3" s="566" customFormat="1"/>
    <row r="49373" spans="1:3" s="566" customFormat="1"/>
    <row r="49374" spans="1:3" s="566" customFormat="1"/>
    <row r="49375" spans="1:3" s="566" customFormat="1"/>
    <row r="49376" spans="1:3" s="566" customFormat="1"/>
    <row r="49377" spans="1:3" s="566" customFormat="1"/>
    <row r="49378" spans="1:3" s="566" customFormat="1"/>
    <row r="49379" spans="1:3" s="566" customFormat="1"/>
    <row r="49380" spans="1:3" s="566" customFormat="1"/>
    <row r="49381" spans="1:3" s="566" customFormat="1"/>
    <row r="49382" spans="1:3" s="566" customFormat="1"/>
    <row r="49383" spans="1:3" s="566" customFormat="1"/>
    <row r="49384" spans="1:3" s="566" customFormat="1"/>
    <row r="49385" spans="1:3" s="566" customFormat="1"/>
    <row r="49386" spans="1:3" s="566" customFormat="1"/>
    <row r="49387" spans="1:3" s="566" customFormat="1"/>
    <row r="49388" spans="1:3" s="566" customFormat="1"/>
    <row r="49389" spans="1:3" s="566" customFormat="1"/>
    <row r="49390" spans="1:3" s="566" customFormat="1"/>
    <row r="49391" spans="1:3" s="566" customFormat="1"/>
    <row r="49392" spans="1:3" s="566" customFormat="1"/>
    <row r="49393" spans="1:3" s="566" customFormat="1"/>
    <row r="49394" spans="1:3" s="566" customFormat="1"/>
    <row r="49395" spans="1:3" s="566" customFormat="1"/>
    <row r="49396" spans="1:3" s="566" customFormat="1"/>
    <row r="49397" spans="1:3" s="566" customFormat="1"/>
    <row r="49398" spans="1:3" s="566" customFormat="1"/>
    <row r="49399" spans="1:3" s="566" customFormat="1"/>
    <row r="49400" spans="1:3" s="566" customFormat="1"/>
    <row r="49401" spans="1:3" s="566" customFormat="1"/>
    <row r="49402" spans="1:3" s="566" customFormat="1"/>
    <row r="49403" spans="1:3" s="566" customFormat="1"/>
    <row r="49404" spans="1:3" s="566" customFormat="1"/>
    <row r="49405" spans="1:3" s="566" customFormat="1"/>
    <row r="49406" spans="1:3" s="566" customFormat="1"/>
    <row r="49407" spans="1:3" s="566" customFormat="1"/>
    <row r="49408" spans="1:3" s="566" customFormat="1"/>
    <row r="49409" spans="1:3" s="566" customFormat="1"/>
    <row r="49410" spans="1:3" s="566" customFormat="1"/>
    <row r="49411" spans="1:3" s="566" customFormat="1"/>
    <row r="49412" spans="1:3" s="566" customFormat="1"/>
    <row r="49413" spans="1:3" s="566" customFormat="1"/>
    <row r="49414" spans="1:3" s="566" customFormat="1"/>
    <row r="49415" spans="1:3" s="566" customFormat="1"/>
    <row r="49416" spans="1:3" s="566" customFormat="1"/>
    <row r="49417" spans="1:3" s="566" customFormat="1"/>
    <row r="49418" spans="1:3" s="566" customFormat="1"/>
    <row r="49419" spans="1:3" s="566" customFormat="1"/>
    <row r="49420" spans="1:3" s="566" customFormat="1"/>
    <row r="49421" spans="1:3" s="566" customFormat="1"/>
    <row r="49422" spans="1:3" s="566" customFormat="1"/>
    <row r="49423" spans="1:3" s="566" customFormat="1"/>
    <row r="49424" spans="1:3" s="566" customFormat="1"/>
    <row r="49425" spans="1:3" s="566" customFormat="1"/>
    <row r="49426" spans="1:3" s="566" customFormat="1"/>
    <row r="49427" spans="1:3" s="566" customFormat="1"/>
    <row r="49428" spans="1:3" s="566" customFormat="1"/>
    <row r="49429" spans="1:3" s="566" customFormat="1"/>
    <row r="49430" spans="1:3" s="566" customFormat="1"/>
    <row r="49431" spans="1:3" s="566" customFormat="1"/>
    <row r="49432" spans="1:3" s="566" customFormat="1"/>
    <row r="49433" spans="1:3" s="566" customFormat="1"/>
    <row r="49434" spans="1:3" s="566" customFormat="1"/>
    <row r="49435" spans="1:3" s="566" customFormat="1"/>
    <row r="49436" spans="1:3" s="566" customFormat="1"/>
    <row r="49437" spans="1:3" s="566" customFormat="1"/>
    <row r="49438" spans="1:3" s="566" customFormat="1"/>
    <row r="49439" spans="1:3" s="566" customFormat="1"/>
    <row r="49440" spans="1:3" s="566" customFormat="1"/>
    <row r="49441" spans="1:3" s="566" customFormat="1"/>
    <row r="49442" spans="1:3" s="566" customFormat="1"/>
    <row r="49443" spans="1:3" s="566" customFormat="1"/>
    <row r="49444" spans="1:3" s="566" customFormat="1"/>
    <row r="49445" spans="1:3" s="566" customFormat="1"/>
    <row r="49446" spans="1:3" s="566" customFormat="1"/>
    <row r="49447" spans="1:3" s="566" customFormat="1"/>
    <row r="49448" spans="1:3" s="566" customFormat="1"/>
    <row r="49449" spans="1:3" s="566" customFormat="1"/>
    <row r="49450" spans="1:3" s="566" customFormat="1"/>
    <row r="49451" spans="1:3" s="566" customFormat="1"/>
    <row r="49452" spans="1:3" s="566" customFormat="1"/>
    <row r="49453" spans="1:3" s="566" customFormat="1"/>
    <row r="49454" spans="1:3" s="566" customFormat="1"/>
    <row r="49455" spans="1:3" s="566" customFormat="1"/>
    <row r="49456" spans="1:3" s="566" customFormat="1"/>
    <row r="49457" spans="1:3" s="566" customFormat="1"/>
    <row r="49458" spans="1:3" s="566" customFormat="1"/>
    <row r="49459" spans="1:3" s="566" customFormat="1"/>
    <row r="49460" spans="1:3" s="566" customFormat="1"/>
    <row r="49461" spans="1:3" s="566" customFormat="1"/>
    <row r="49462" spans="1:3" s="566" customFormat="1"/>
    <row r="49463" spans="1:3" s="566" customFormat="1"/>
    <row r="49464" spans="1:3" s="566" customFormat="1"/>
    <row r="49465" spans="1:3" s="566" customFormat="1"/>
    <row r="49466" spans="1:3" s="566" customFormat="1"/>
    <row r="49467" spans="1:3" s="566" customFormat="1"/>
    <row r="49468" spans="1:3" s="566" customFormat="1"/>
    <row r="49469" spans="1:3" s="566" customFormat="1"/>
    <row r="49470" spans="1:3" s="566" customFormat="1"/>
    <row r="49471" spans="1:3" s="566" customFormat="1"/>
    <row r="49472" spans="1:3" s="566" customFormat="1"/>
    <row r="49473" spans="1:3" s="566" customFormat="1"/>
    <row r="49474" spans="1:3" s="566" customFormat="1"/>
    <row r="49475" spans="1:3" s="566" customFormat="1"/>
    <row r="49476" spans="1:3" s="566" customFormat="1"/>
    <row r="49477" spans="1:3" s="566" customFormat="1"/>
    <row r="49478" spans="1:3" s="566" customFormat="1"/>
    <row r="49479" spans="1:3" s="566" customFormat="1"/>
    <row r="49480" spans="1:3" s="566" customFormat="1"/>
    <row r="49481" spans="1:3" s="566" customFormat="1"/>
    <row r="49482" spans="1:3" s="566" customFormat="1"/>
    <row r="49483" spans="1:3" s="566" customFormat="1"/>
    <row r="49484" spans="1:3" s="566" customFormat="1"/>
    <row r="49485" spans="1:3" s="566" customFormat="1"/>
    <row r="49486" spans="1:3" s="566" customFormat="1"/>
    <row r="49487" spans="1:3" s="566" customFormat="1"/>
    <row r="49488" spans="1:3" s="566" customFormat="1"/>
    <row r="49489" spans="1:3" s="566" customFormat="1"/>
    <row r="49490" spans="1:3" s="566" customFormat="1"/>
    <row r="49491" spans="1:3" s="566" customFormat="1"/>
    <row r="49492" spans="1:3" s="566" customFormat="1"/>
    <row r="49493" spans="1:3" s="566" customFormat="1"/>
    <row r="49494" spans="1:3" s="566" customFormat="1"/>
    <row r="49495" spans="1:3" s="566" customFormat="1"/>
    <row r="49496" spans="1:3" s="566" customFormat="1"/>
    <row r="49497" spans="1:3" s="566" customFormat="1"/>
    <row r="49498" spans="1:3" s="566" customFormat="1"/>
    <row r="49499" spans="1:3" s="566" customFormat="1"/>
    <row r="49500" spans="1:3" s="566" customFormat="1"/>
    <row r="49501" spans="1:3" s="566" customFormat="1"/>
    <row r="49502" spans="1:3" s="566" customFormat="1"/>
    <row r="49503" spans="1:3" s="566" customFormat="1"/>
    <row r="49504" spans="1:3" s="566" customFormat="1"/>
    <row r="49505" spans="1:3" s="566" customFormat="1"/>
    <row r="49506" spans="1:3" s="566" customFormat="1"/>
    <row r="49507" spans="1:3" s="566" customFormat="1"/>
    <row r="49508" spans="1:3" s="566" customFormat="1"/>
    <row r="49509" spans="1:3" s="566" customFormat="1"/>
    <row r="49510" spans="1:3" s="566" customFormat="1"/>
    <row r="49511" spans="1:3" s="566" customFormat="1"/>
    <row r="49512" spans="1:3" s="566" customFormat="1"/>
    <row r="49513" spans="1:3" s="566" customFormat="1"/>
    <row r="49514" spans="1:3" s="566" customFormat="1"/>
    <row r="49515" spans="1:3" s="566" customFormat="1"/>
    <row r="49516" spans="1:3" s="566" customFormat="1"/>
    <row r="49517" spans="1:3" s="566" customFormat="1"/>
    <row r="49518" spans="1:3" s="566" customFormat="1"/>
    <row r="49519" spans="1:3" s="566" customFormat="1"/>
    <row r="49520" spans="1:3" s="566" customFormat="1"/>
    <row r="49521" spans="1:3" s="566" customFormat="1"/>
    <row r="49522" spans="1:3" s="566" customFormat="1"/>
    <row r="49523" spans="1:3" s="566" customFormat="1"/>
    <row r="49524" spans="1:3" s="566" customFormat="1"/>
    <row r="49525" spans="1:3" s="566" customFormat="1"/>
    <row r="49526" spans="1:3" s="566" customFormat="1"/>
    <row r="49527" spans="1:3" s="566" customFormat="1"/>
    <row r="49528" spans="1:3" s="566" customFormat="1"/>
    <row r="49529" spans="1:3" s="566" customFormat="1"/>
    <row r="49530" spans="1:3" s="566" customFormat="1"/>
    <row r="49531" spans="1:3" s="566" customFormat="1"/>
    <row r="49532" spans="1:3" s="566" customFormat="1"/>
    <row r="49533" spans="1:3" s="566" customFormat="1"/>
    <row r="49534" spans="1:3" s="566" customFormat="1"/>
    <row r="49535" spans="1:3" s="566" customFormat="1"/>
    <row r="49536" spans="1:3" s="566" customFormat="1"/>
    <row r="49537" spans="1:3" s="566" customFormat="1"/>
    <row r="49538" spans="1:3" s="566" customFormat="1"/>
    <row r="49539" spans="1:3" s="566" customFormat="1"/>
    <row r="49540" spans="1:3" s="566" customFormat="1"/>
    <row r="49541" spans="1:3" s="566" customFormat="1"/>
    <row r="49542" spans="1:3" s="566" customFormat="1"/>
    <row r="49543" spans="1:3" s="566" customFormat="1"/>
    <row r="49544" spans="1:3" s="566" customFormat="1"/>
    <row r="49545" spans="1:3" s="566" customFormat="1"/>
    <row r="49546" spans="1:3" s="566" customFormat="1"/>
    <row r="49547" spans="1:3" s="566" customFormat="1"/>
    <row r="49548" spans="1:3" s="566" customFormat="1"/>
    <row r="49549" spans="1:3" s="566" customFormat="1"/>
    <row r="49550" spans="1:3" s="566" customFormat="1"/>
    <row r="49551" spans="1:3" s="566" customFormat="1"/>
    <row r="49552" spans="1:3" s="566" customFormat="1"/>
    <row r="49553" spans="1:3" s="566" customFormat="1"/>
    <row r="49554" spans="1:3" s="566" customFormat="1"/>
    <row r="49555" spans="1:3" s="566" customFormat="1"/>
    <row r="49556" spans="1:3" s="566" customFormat="1"/>
    <row r="49557" spans="1:3" s="566" customFormat="1"/>
    <row r="49558" spans="1:3" s="566" customFormat="1"/>
    <row r="49559" spans="1:3" s="566" customFormat="1"/>
    <row r="49560" spans="1:3" s="566" customFormat="1"/>
    <row r="49561" spans="1:3" s="566" customFormat="1"/>
    <row r="49562" spans="1:3" s="566" customFormat="1"/>
    <row r="49563" spans="1:3" s="566" customFormat="1"/>
    <row r="49564" spans="1:3" s="566" customFormat="1"/>
    <row r="49565" spans="1:3" s="566" customFormat="1"/>
    <row r="49566" spans="1:3" s="566" customFormat="1"/>
    <row r="49567" spans="1:3" s="566" customFormat="1"/>
    <row r="49568" spans="1:3" s="566" customFormat="1"/>
    <row r="49569" spans="1:3" s="566" customFormat="1"/>
    <row r="49570" spans="1:3" s="566" customFormat="1"/>
    <row r="49571" spans="1:3" s="566" customFormat="1"/>
    <row r="49572" spans="1:3" s="566" customFormat="1"/>
    <row r="49573" spans="1:3" s="566" customFormat="1"/>
    <row r="49574" spans="1:3" s="566" customFormat="1"/>
    <row r="49575" spans="1:3" s="566" customFormat="1"/>
    <row r="49576" spans="1:3" s="566" customFormat="1"/>
    <row r="49577" spans="1:3" s="566" customFormat="1"/>
    <row r="49578" spans="1:3" s="566" customFormat="1"/>
    <row r="49579" spans="1:3" s="566" customFormat="1"/>
    <row r="49580" spans="1:3" s="566" customFormat="1"/>
    <row r="49581" spans="1:3" s="566" customFormat="1"/>
    <row r="49582" spans="1:3" s="566" customFormat="1"/>
    <row r="49583" spans="1:3" s="566" customFormat="1"/>
    <row r="49584" spans="1:3" s="566" customFormat="1"/>
    <row r="49585" spans="1:3" s="566" customFormat="1"/>
    <row r="49586" spans="1:3" s="566" customFormat="1"/>
    <row r="49587" spans="1:3" s="566" customFormat="1"/>
    <row r="49588" spans="1:3" s="566" customFormat="1"/>
    <row r="49589" spans="1:3" s="566" customFormat="1"/>
    <row r="49590" spans="1:3" s="566" customFormat="1"/>
    <row r="49591" spans="1:3" s="566" customFormat="1"/>
    <row r="49592" spans="1:3" s="566" customFormat="1"/>
    <row r="49593" spans="1:3" s="566" customFormat="1"/>
    <row r="49594" spans="1:3" s="566" customFormat="1"/>
    <row r="49595" spans="1:3" s="566" customFormat="1"/>
    <row r="49596" spans="1:3" s="566" customFormat="1"/>
    <row r="49597" spans="1:3" s="566" customFormat="1"/>
    <row r="49598" spans="1:3" s="566" customFormat="1"/>
    <row r="49599" spans="1:3" s="566" customFormat="1"/>
    <row r="49600" spans="1:3" s="566" customFormat="1"/>
    <row r="49601" spans="1:3" s="566" customFormat="1"/>
    <row r="49602" spans="1:3" s="566" customFormat="1"/>
    <row r="49603" spans="1:3" s="566" customFormat="1"/>
    <row r="49604" spans="1:3" s="566" customFormat="1"/>
    <row r="49605" spans="1:3" s="566" customFormat="1"/>
    <row r="49606" spans="1:3" s="566" customFormat="1"/>
    <row r="49607" spans="1:3" s="566" customFormat="1"/>
    <row r="49608" spans="1:3" s="566" customFormat="1"/>
    <row r="49609" spans="1:3" s="566" customFormat="1"/>
    <row r="49610" spans="1:3" s="566" customFormat="1"/>
    <row r="49611" spans="1:3" s="566" customFormat="1"/>
    <row r="49612" spans="1:3" s="566" customFormat="1"/>
    <row r="49613" spans="1:3" s="566" customFormat="1"/>
    <row r="49614" spans="1:3" s="566" customFormat="1"/>
    <row r="49615" spans="1:3" s="566" customFormat="1"/>
    <row r="49616" spans="1:3" s="566" customFormat="1"/>
    <row r="49617" spans="1:3" s="566" customFormat="1"/>
    <row r="49618" spans="1:3" s="566" customFormat="1"/>
    <row r="49619" spans="1:3" s="566" customFormat="1"/>
    <row r="49620" spans="1:3" s="566" customFormat="1"/>
    <row r="49621" spans="1:3" s="566" customFormat="1"/>
    <row r="49622" spans="1:3" s="566" customFormat="1"/>
    <row r="49623" spans="1:3" s="566" customFormat="1"/>
    <row r="49624" spans="1:3" s="566" customFormat="1"/>
    <row r="49625" spans="1:3" s="566" customFormat="1"/>
    <row r="49626" spans="1:3" s="566" customFormat="1"/>
    <row r="49627" spans="1:3" s="566" customFormat="1"/>
    <row r="49628" spans="1:3" s="566" customFormat="1"/>
    <row r="49629" spans="1:3" s="566" customFormat="1"/>
    <row r="49630" spans="1:3" s="566" customFormat="1"/>
    <row r="49631" spans="1:3" s="566" customFormat="1"/>
    <row r="49632" spans="1:3" s="566" customFormat="1"/>
    <row r="49633" spans="1:3" s="566" customFormat="1"/>
    <row r="49634" spans="1:3" s="566" customFormat="1"/>
    <row r="49635" spans="1:3" s="566" customFormat="1"/>
    <row r="49636" spans="1:3" s="566" customFormat="1"/>
    <row r="49637" spans="1:3" s="566" customFormat="1"/>
    <row r="49638" spans="1:3" s="566" customFormat="1"/>
    <row r="49639" spans="1:3" s="566" customFormat="1"/>
    <row r="49640" spans="1:3" s="566" customFormat="1"/>
    <row r="49641" spans="1:3" s="566" customFormat="1"/>
    <row r="49642" spans="1:3" s="566" customFormat="1"/>
    <row r="49643" spans="1:3" s="566" customFormat="1"/>
    <row r="49644" spans="1:3" s="566" customFormat="1"/>
    <row r="49645" spans="1:3" s="566" customFormat="1"/>
    <row r="49646" spans="1:3" s="566" customFormat="1"/>
    <row r="49647" spans="1:3" s="566" customFormat="1"/>
    <row r="49648" spans="1:3" s="566" customFormat="1"/>
    <row r="49649" spans="1:3" s="566" customFormat="1"/>
    <row r="49650" spans="1:3" s="566" customFormat="1"/>
    <row r="49651" spans="1:3" s="566" customFormat="1"/>
    <row r="49652" spans="1:3" s="566" customFormat="1"/>
    <row r="49653" spans="1:3" s="566" customFormat="1"/>
    <row r="49654" spans="1:3" s="566" customFormat="1"/>
    <row r="49655" spans="1:3" s="566" customFormat="1"/>
    <row r="49656" spans="1:3" s="566" customFormat="1"/>
    <row r="49657" spans="1:3" s="566" customFormat="1"/>
    <row r="49658" spans="1:3" s="566" customFormat="1"/>
    <row r="49659" spans="1:3" s="566" customFormat="1"/>
    <row r="49660" spans="1:3" s="566" customFormat="1"/>
    <row r="49661" spans="1:3" s="566" customFormat="1"/>
    <row r="49662" spans="1:3" s="566" customFormat="1"/>
    <row r="49663" spans="1:3" s="566" customFormat="1"/>
    <row r="49664" spans="1:3" s="566" customFormat="1"/>
    <row r="49665" spans="1:3" s="566" customFormat="1"/>
    <row r="49666" spans="1:3" s="566" customFormat="1"/>
    <row r="49667" spans="1:3" s="566" customFormat="1"/>
    <row r="49668" spans="1:3" s="566" customFormat="1"/>
    <row r="49669" spans="1:3" s="566" customFormat="1"/>
    <row r="49670" spans="1:3" s="566" customFormat="1"/>
    <row r="49671" spans="1:3" s="566" customFormat="1"/>
    <row r="49672" spans="1:3" s="566" customFormat="1"/>
    <row r="49673" spans="1:3" s="566" customFormat="1"/>
    <row r="49674" spans="1:3" s="566" customFormat="1"/>
    <row r="49675" spans="1:3" s="566" customFormat="1"/>
    <row r="49676" spans="1:3" s="566" customFormat="1"/>
    <row r="49677" spans="1:3" s="566" customFormat="1"/>
    <row r="49678" spans="1:3" s="566" customFormat="1"/>
    <row r="49679" spans="1:3" s="566" customFormat="1"/>
    <row r="49680" spans="1:3" s="566" customFormat="1"/>
    <row r="49681" spans="1:3" s="566" customFormat="1"/>
    <row r="49682" spans="1:3" s="566" customFormat="1"/>
    <row r="49683" spans="1:3" s="566" customFormat="1"/>
    <row r="49684" spans="1:3" s="566" customFormat="1"/>
    <row r="49685" spans="1:3" s="566" customFormat="1"/>
    <row r="49686" spans="1:3" s="566" customFormat="1"/>
    <row r="49687" spans="1:3" s="566" customFormat="1"/>
    <row r="49688" spans="1:3" s="566" customFormat="1"/>
    <row r="49689" spans="1:3" s="566" customFormat="1"/>
    <row r="49690" spans="1:3" s="566" customFormat="1"/>
    <row r="49691" spans="1:3" s="566" customFormat="1"/>
    <row r="49692" spans="1:3" s="566" customFormat="1"/>
    <row r="49693" spans="1:3" s="566" customFormat="1"/>
    <row r="49694" spans="1:3" s="566" customFormat="1"/>
    <row r="49695" spans="1:3" s="566" customFormat="1"/>
    <row r="49696" spans="1:3" s="566" customFormat="1"/>
    <row r="49697" spans="1:3" s="566" customFormat="1"/>
    <row r="49698" spans="1:3" s="566" customFormat="1"/>
    <row r="49699" spans="1:3" s="566" customFormat="1"/>
    <row r="49700" spans="1:3" s="566" customFormat="1"/>
    <row r="49701" spans="1:3" s="566" customFormat="1"/>
    <row r="49702" spans="1:3" s="566" customFormat="1"/>
    <row r="49703" spans="1:3" s="566" customFormat="1"/>
    <row r="49704" spans="1:3" s="566" customFormat="1"/>
    <row r="49705" spans="1:3" s="566" customFormat="1"/>
    <row r="49706" spans="1:3" s="566" customFormat="1"/>
    <row r="49707" spans="1:3" s="566" customFormat="1"/>
    <row r="49708" spans="1:3" s="566" customFormat="1"/>
    <row r="49709" spans="1:3" s="566" customFormat="1"/>
    <row r="49710" spans="1:3" s="566" customFormat="1"/>
    <row r="49711" spans="1:3" s="566" customFormat="1"/>
    <row r="49712" spans="1:3" s="566" customFormat="1"/>
    <row r="49713" spans="1:3" s="566" customFormat="1"/>
    <row r="49714" spans="1:3" s="566" customFormat="1"/>
    <row r="49715" spans="1:3" s="566" customFormat="1"/>
    <row r="49716" spans="1:3" s="566" customFormat="1"/>
    <row r="49717" spans="1:3" s="566" customFormat="1"/>
    <row r="49718" spans="1:3" s="566" customFormat="1"/>
    <row r="49719" spans="1:3" s="566" customFormat="1"/>
    <row r="49720" spans="1:3" s="566" customFormat="1"/>
    <row r="49721" spans="1:3" s="566" customFormat="1"/>
    <row r="49722" spans="1:3" s="566" customFormat="1"/>
    <row r="49723" spans="1:3" s="566" customFormat="1"/>
    <row r="49724" spans="1:3" s="566" customFormat="1"/>
    <row r="49725" spans="1:3" s="566" customFormat="1"/>
    <row r="49726" spans="1:3" s="566" customFormat="1"/>
    <row r="49727" spans="1:3" s="566" customFormat="1"/>
    <row r="49728" spans="1:3" s="566" customFormat="1"/>
    <row r="49729" spans="1:3" s="566" customFormat="1"/>
    <row r="49730" spans="1:3" s="566" customFormat="1"/>
    <row r="49731" spans="1:3" s="566" customFormat="1"/>
    <row r="49732" spans="1:3" s="566" customFormat="1"/>
    <row r="49733" spans="1:3" s="566" customFormat="1"/>
    <row r="49734" spans="1:3" s="566" customFormat="1"/>
    <row r="49735" spans="1:3" s="566" customFormat="1"/>
    <row r="49736" spans="1:3" s="566" customFormat="1"/>
    <row r="49737" spans="1:3" s="566" customFormat="1"/>
    <row r="49738" spans="1:3" s="566" customFormat="1"/>
    <row r="49739" spans="1:3" s="566" customFormat="1"/>
    <row r="49740" spans="1:3" s="566" customFormat="1"/>
    <row r="49741" spans="1:3" s="566" customFormat="1"/>
    <row r="49742" spans="1:3" s="566" customFormat="1"/>
    <row r="49743" spans="1:3" s="566" customFormat="1"/>
    <row r="49744" spans="1:3" s="566" customFormat="1"/>
    <row r="49745" spans="1:3" s="566" customFormat="1"/>
    <row r="49746" spans="1:3" s="566" customFormat="1"/>
    <row r="49747" spans="1:3" s="566" customFormat="1"/>
    <row r="49748" spans="1:3" s="566" customFormat="1"/>
    <row r="49749" spans="1:3" s="566" customFormat="1"/>
    <row r="49750" spans="1:3" s="566" customFormat="1"/>
    <row r="49751" spans="1:3" s="566" customFormat="1"/>
    <row r="49752" spans="1:3" s="566" customFormat="1"/>
    <row r="49753" spans="1:3" s="566" customFormat="1"/>
    <row r="49754" spans="1:3" s="566" customFormat="1"/>
    <row r="49755" spans="1:3" s="566" customFormat="1"/>
    <row r="49756" spans="1:3" s="566" customFormat="1"/>
    <row r="49757" spans="1:3" s="566" customFormat="1"/>
    <row r="49758" spans="1:3" s="566" customFormat="1"/>
    <row r="49759" spans="1:3" s="566" customFormat="1"/>
    <row r="49760" spans="1:3" s="566" customFormat="1"/>
    <row r="49761" spans="1:3" s="566" customFormat="1"/>
    <row r="49762" spans="1:3" s="566" customFormat="1"/>
    <row r="49763" spans="1:3" s="566" customFormat="1"/>
    <row r="49764" spans="1:3" s="566" customFormat="1"/>
    <row r="49765" spans="1:3" s="566" customFormat="1"/>
    <row r="49766" spans="1:3" s="566" customFormat="1"/>
    <row r="49767" spans="1:3" s="566" customFormat="1"/>
    <row r="49768" spans="1:3" s="566" customFormat="1"/>
    <row r="49769" spans="1:3" s="566" customFormat="1"/>
    <row r="49770" spans="1:3" s="566" customFormat="1"/>
    <row r="49771" spans="1:3" s="566" customFormat="1"/>
    <row r="49772" spans="1:3" s="566" customFormat="1"/>
    <row r="49773" spans="1:3" s="566" customFormat="1"/>
    <row r="49774" spans="1:3" s="566" customFormat="1"/>
    <row r="49775" spans="1:3" s="566" customFormat="1"/>
    <row r="49776" spans="1:3" s="566" customFormat="1"/>
    <row r="49777" spans="1:3" s="566" customFormat="1"/>
    <row r="49778" spans="1:3" s="566" customFormat="1"/>
    <row r="49779" spans="1:3" s="566" customFormat="1"/>
    <row r="49780" spans="1:3" s="566" customFormat="1"/>
    <row r="49781" spans="1:3" s="566" customFormat="1"/>
    <row r="49782" spans="1:3" s="566" customFormat="1"/>
    <row r="49783" spans="1:3" s="566" customFormat="1"/>
    <row r="49784" spans="1:3" s="566" customFormat="1"/>
    <row r="49785" spans="1:3" s="566" customFormat="1"/>
    <row r="49786" spans="1:3" s="566" customFormat="1"/>
    <row r="49787" spans="1:3" s="566" customFormat="1"/>
    <row r="49788" spans="1:3" s="566" customFormat="1"/>
    <row r="49789" spans="1:3" s="566" customFormat="1"/>
    <row r="49790" spans="1:3" s="566" customFormat="1"/>
    <row r="49791" spans="1:3" s="566" customFormat="1"/>
    <row r="49792" spans="1:3" s="566" customFormat="1"/>
    <row r="49793" spans="1:3" s="566" customFormat="1"/>
    <row r="49794" spans="1:3" s="566" customFormat="1"/>
    <row r="49795" spans="1:3" s="566" customFormat="1"/>
    <row r="49796" spans="1:3" s="566" customFormat="1"/>
    <row r="49797" spans="1:3" s="566" customFormat="1"/>
    <row r="49798" spans="1:3" s="566" customFormat="1"/>
    <row r="49799" spans="1:3" s="566" customFormat="1"/>
    <row r="49800" spans="1:3" s="566" customFormat="1"/>
    <row r="49801" spans="1:3" s="566" customFormat="1"/>
    <row r="49802" spans="1:3" s="566" customFormat="1"/>
    <row r="49803" spans="1:3" s="566" customFormat="1"/>
    <row r="49804" spans="1:3" s="566" customFormat="1"/>
    <row r="49805" spans="1:3" s="566" customFormat="1"/>
    <row r="49806" spans="1:3" s="566" customFormat="1"/>
    <row r="49807" spans="1:3" s="566" customFormat="1"/>
    <row r="49808" spans="1:3" s="566" customFormat="1"/>
    <row r="49809" spans="1:3" s="566" customFormat="1"/>
    <row r="49810" spans="1:3" s="566" customFormat="1"/>
    <row r="49811" spans="1:3" s="566" customFormat="1"/>
    <row r="49812" spans="1:3" s="566" customFormat="1"/>
    <row r="49813" spans="1:3" s="566" customFormat="1"/>
    <row r="49814" spans="1:3" s="566" customFormat="1"/>
    <row r="49815" spans="1:3" s="566" customFormat="1"/>
    <row r="49816" spans="1:3" s="566" customFormat="1"/>
    <row r="49817" spans="1:3" s="566" customFormat="1"/>
    <row r="49818" spans="1:3" s="566" customFormat="1"/>
    <row r="49819" spans="1:3" s="566" customFormat="1"/>
    <row r="49820" spans="1:3" s="566" customFormat="1"/>
    <row r="49821" spans="1:3" s="566" customFormat="1"/>
    <row r="49822" spans="1:3" s="566" customFormat="1"/>
    <row r="49823" spans="1:3" s="566" customFormat="1"/>
    <row r="49824" spans="1:3" s="566" customFormat="1"/>
    <row r="49825" spans="1:3" s="566" customFormat="1"/>
    <row r="49826" spans="1:3" s="566" customFormat="1"/>
    <row r="49827" spans="1:3" s="566" customFormat="1"/>
    <row r="49828" spans="1:3" s="566" customFormat="1"/>
    <row r="49829" spans="1:3" s="566" customFormat="1"/>
    <row r="49830" spans="1:3" s="566" customFormat="1"/>
    <row r="49831" spans="1:3" s="566" customFormat="1"/>
    <row r="49832" spans="1:3" s="566" customFormat="1"/>
    <row r="49833" spans="1:3" s="566" customFormat="1"/>
    <row r="49834" spans="1:3" s="566" customFormat="1"/>
    <row r="49835" spans="1:3" s="566" customFormat="1"/>
    <row r="49836" spans="1:3" s="566" customFormat="1"/>
    <row r="49837" spans="1:3" s="566" customFormat="1"/>
    <row r="49838" spans="1:3" s="566" customFormat="1"/>
    <row r="49839" spans="1:3" s="566" customFormat="1"/>
    <row r="49840" spans="1:3" s="566" customFormat="1"/>
    <row r="49841" spans="1:3" s="566" customFormat="1"/>
    <row r="49842" spans="1:3" s="566" customFormat="1"/>
    <row r="49843" spans="1:3" s="566" customFormat="1"/>
    <row r="49844" spans="1:3" s="566" customFormat="1"/>
    <row r="49845" spans="1:3" s="566" customFormat="1"/>
    <row r="49846" spans="1:3" s="566" customFormat="1"/>
    <row r="49847" spans="1:3" s="566" customFormat="1"/>
    <row r="49848" spans="1:3" s="566" customFormat="1"/>
    <row r="49849" spans="1:3" s="566" customFormat="1"/>
    <row r="49850" spans="1:3" s="566" customFormat="1"/>
    <row r="49851" spans="1:3" s="566" customFormat="1"/>
    <row r="49852" spans="1:3" s="566" customFormat="1"/>
    <row r="49853" spans="1:3" s="566" customFormat="1"/>
    <row r="49854" spans="1:3" s="566" customFormat="1"/>
    <row r="49855" spans="1:3" s="566" customFormat="1"/>
    <row r="49856" spans="1:3" s="566" customFormat="1"/>
    <row r="49857" spans="1:3" s="566" customFormat="1"/>
    <row r="49858" spans="1:3" s="566" customFormat="1"/>
    <row r="49859" spans="1:3" s="566" customFormat="1"/>
    <row r="49860" spans="1:3" s="566" customFormat="1"/>
    <row r="49861" spans="1:3" s="566" customFormat="1"/>
    <row r="49862" spans="1:3" s="566" customFormat="1"/>
    <row r="49863" spans="1:3" s="566" customFormat="1"/>
    <row r="49864" spans="1:3" s="566" customFormat="1"/>
    <row r="49865" spans="1:3" s="566" customFormat="1"/>
    <row r="49866" spans="1:3" s="566" customFormat="1"/>
    <row r="49867" spans="1:3" s="566" customFormat="1"/>
    <row r="49868" spans="1:3" s="566" customFormat="1"/>
    <row r="49869" spans="1:3" s="566" customFormat="1"/>
    <row r="49870" spans="1:3" s="566" customFormat="1"/>
    <row r="49871" spans="1:3" s="566" customFormat="1"/>
    <row r="49872" spans="1:3" s="566" customFormat="1"/>
    <row r="49873" spans="1:3" s="566" customFormat="1"/>
    <row r="49874" spans="1:3" s="566" customFormat="1"/>
    <row r="49875" spans="1:3" s="566" customFormat="1"/>
    <row r="49876" spans="1:3" s="566" customFormat="1"/>
    <row r="49877" spans="1:3" s="566" customFormat="1"/>
    <row r="49878" spans="1:3" s="566" customFormat="1"/>
    <row r="49879" spans="1:3" s="566" customFormat="1"/>
    <row r="49880" spans="1:3" s="566" customFormat="1"/>
    <row r="49881" spans="1:3" s="566" customFormat="1"/>
    <row r="49882" spans="1:3" s="566" customFormat="1"/>
    <row r="49883" spans="1:3" s="566" customFormat="1"/>
    <row r="49884" spans="1:3" s="566" customFormat="1"/>
    <row r="49885" spans="1:3" s="566" customFormat="1"/>
    <row r="49886" spans="1:3" s="566" customFormat="1"/>
    <row r="49887" spans="1:3" s="566" customFormat="1"/>
    <row r="49888" spans="1:3" s="566" customFormat="1"/>
    <row r="49889" spans="1:3" s="566" customFormat="1"/>
    <row r="49890" spans="1:3" s="566" customFormat="1"/>
    <row r="49891" spans="1:3" s="566" customFormat="1"/>
    <row r="49892" spans="1:3" s="566" customFormat="1"/>
    <row r="49893" spans="1:3" s="566" customFormat="1"/>
    <row r="49894" spans="1:3" s="566" customFormat="1"/>
    <row r="49895" spans="1:3" s="566" customFormat="1"/>
    <row r="49896" spans="1:3" s="566" customFormat="1"/>
    <row r="49897" spans="1:3" s="566" customFormat="1"/>
    <row r="49898" spans="1:3" s="566" customFormat="1"/>
    <row r="49899" spans="1:3" s="566" customFormat="1"/>
    <row r="49900" spans="1:3" s="566" customFormat="1"/>
    <row r="49901" spans="1:3" s="566" customFormat="1"/>
    <row r="49902" spans="1:3" s="566" customFormat="1"/>
    <row r="49903" spans="1:3" s="566" customFormat="1"/>
    <row r="49904" spans="1:3" s="566" customFormat="1"/>
    <row r="49905" spans="1:3" s="566" customFormat="1"/>
    <row r="49906" spans="1:3" s="566" customFormat="1"/>
    <row r="49907" spans="1:3" s="566" customFormat="1"/>
    <row r="49908" spans="1:3" s="566" customFormat="1"/>
    <row r="49909" spans="1:3" s="566" customFormat="1"/>
    <row r="49910" spans="1:3" s="566" customFormat="1"/>
    <row r="49911" spans="1:3" s="566" customFormat="1"/>
    <row r="49912" spans="1:3" s="566" customFormat="1"/>
    <row r="49913" spans="1:3" s="566" customFormat="1"/>
    <row r="49914" spans="1:3" s="566" customFormat="1"/>
    <row r="49915" spans="1:3" s="566" customFormat="1"/>
    <row r="49916" spans="1:3" s="566" customFormat="1"/>
    <row r="49917" spans="1:3" s="566" customFormat="1"/>
    <row r="49918" spans="1:3" s="566" customFormat="1"/>
    <row r="49919" spans="1:3" s="566" customFormat="1"/>
    <row r="49920" spans="1:3" s="566" customFormat="1"/>
    <row r="49921" spans="1:3" s="566" customFormat="1"/>
    <row r="49922" spans="1:3" s="566" customFormat="1"/>
    <row r="49923" spans="1:3" s="566" customFormat="1"/>
    <row r="49924" spans="1:3" s="566" customFormat="1"/>
    <row r="49925" spans="1:3" s="566" customFormat="1"/>
    <row r="49926" spans="1:3" s="566" customFormat="1"/>
    <row r="49927" spans="1:3" s="566" customFormat="1"/>
    <row r="49928" spans="1:3" s="566" customFormat="1"/>
    <row r="49929" spans="1:3" s="566" customFormat="1"/>
    <row r="49930" spans="1:3" s="566" customFormat="1"/>
    <row r="49931" spans="1:3" s="566" customFormat="1"/>
    <row r="49932" spans="1:3" s="566" customFormat="1"/>
    <row r="49933" spans="1:3" s="566" customFormat="1"/>
    <row r="49934" spans="1:3" s="566" customFormat="1"/>
    <row r="49935" spans="1:3" s="566" customFormat="1"/>
    <row r="49936" spans="1:3" s="566" customFormat="1"/>
    <row r="49937" spans="1:3" s="566" customFormat="1"/>
    <row r="49938" spans="1:3" s="566" customFormat="1"/>
    <row r="49939" spans="1:3" s="566" customFormat="1"/>
    <row r="49940" spans="1:3" s="566" customFormat="1"/>
    <row r="49941" spans="1:3" s="566" customFormat="1"/>
    <row r="49942" spans="1:3" s="566" customFormat="1"/>
    <row r="49943" spans="1:3" s="566" customFormat="1"/>
    <row r="49944" spans="1:3" s="566" customFormat="1"/>
    <row r="49945" spans="1:3" s="566" customFormat="1"/>
    <row r="49946" spans="1:3" s="566" customFormat="1"/>
    <row r="49947" spans="1:3" s="566" customFormat="1"/>
    <row r="49948" spans="1:3" s="566" customFormat="1"/>
    <row r="49949" spans="1:3" s="566" customFormat="1"/>
    <row r="49950" spans="1:3" s="566" customFormat="1"/>
    <row r="49951" spans="1:3" s="566" customFormat="1"/>
    <row r="49952" spans="1:3" s="566" customFormat="1"/>
    <row r="49953" spans="1:3" s="566" customFormat="1"/>
    <row r="49954" spans="1:3" s="566" customFormat="1"/>
    <row r="49955" spans="1:3" s="566" customFormat="1"/>
    <row r="49956" spans="1:3" s="566" customFormat="1"/>
    <row r="49957" spans="1:3" s="566" customFormat="1"/>
    <row r="49958" spans="1:3" s="566" customFormat="1"/>
    <row r="49959" spans="1:3" s="566" customFormat="1"/>
    <row r="49960" spans="1:3" s="566" customFormat="1"/>
    <row r="49961" spans="1:3" s="566" customFormat="1"/>
    <row r="49962" spans="1:3" s="566" customFormat="1"/>
    <row r="49963" spans="1:3" s="566" customFormat="1"/>
    <row r="49964" spans="1:3" s="566" customFormat="1"/>
    <row r="49965" spans="1:3" s="566" customFormat="1"/>
    <row r="49966" spans="1:3" s="566" customFormat="1"/>
    <row r="49967" spans="1:3" s="566" customFormat="1"/>
    <row r="49968" spans="1:3" s="566" customFormat="1"/>
    <row r="49969" spans="1:3" s="566" customFormat="1"/>
    <row r="49970" spans="1:3" s="566" customFormat="1"/>
    <row r="49971" spans="1:3" s="566" customFormat="1"/>
    <row r="49972" spans="1:3" s="566" customFormat="1"/>
    <row r="49973" spans="1:3" s="566" customFormat="1"/>
    <row r="49974" spans="1:3" s="566" customFormat="1"/>
    <row r="49975" spans="1:3" s="566" customFormat="1"/>
    <row r="49976" spans="1:3" s="566" customFormat="1"/>
    <row r="49977" spans="1:3" s="566" customFormat="1"/>
    <row r="49978" spans="1:3" s="566" customFormat="1"/>
    <row r="49979" spans="1:3" s="566" customFormat="1"/>
    <row r="49980" spans="1:3" s="566" customFormat="1"/>
    <row r="49981" spans="1:3" s="566" customFormat="1"/>
    <row r="49982" spans="1:3" s="566" customFormat="1"/>
    <row r="49983" spans="1:3" s="566" customFormat="1"/>
    <row r="49984" spans="1:3" s="566" customFormat="1"/>
    <row r="49985" spans="1:3" s="566" customFormat="1"/>
    <row r="49986" spans="1:3" s="566" customFormat="1"/>
    <row r="49987" spans="1:3" s="566" customFormat="1"/>
    <row r="49988" spans="1:3" s="566" customFormat="1"/>
    <row r="49989" spans="1:3" s="566" customFormat="1"/>
    <row r="49990" spans="1:3" s="566" customFormat="1"/>
    <row r="49991" spans="1:3" s="566" customFormat="1"/>
    <row r="49992" spans="1:3" s="566" customFormat="1"/>
    <row r="49993" spans="1:3" s="566" customFormat="1"/>
    <row r="49994" spans="1:3" s="566" customFormat="1"/>
    <row r="49995" spans="1:3" s="566" customFormat="1"/>
    <row r="49996" spans="1:3" s="566" customFormat="1"/>
    <row r="49997" spans="1:3" s="566" customFormat="1"/>
    <row r="49998" spans="1:3" s="566" customFormat="1"/>
    <row r="49999" spans="1:3" s="566" customFormat="1"/>
    <row r="50000" spans="1:3" s="566" customFormat="1"/>
    <row r="50001" spans="1:3" s="566" customFormat="1"/>
    <row r="50002" spans="1:3" s="566" customFormat="1"/>
    <row r="50003" spans="1:3" s="566" customFormat="1"/>
    <row r="50004" spans="1:3" s="566" customFormat="1"/>
    <row r="50005" spans="1:3" s="566" customFormat="1"/>
    <row r="50006" spans="1:3" s="566" customFormat="1"/>
    <row r="50007" spans="1:3" s="566" customFormat="1"/>
    <row r="50008" spans="1:3" s="566" customFormat="1"/>
    <row r="50009" spans="1:3" s="566" customFormat="1"/>
    <row r="50010" spans="1:3" s="566" customFormat="1"/>
    <row r="50011" spans="1:3" s="566" customFormat="1"/>
    <row r="50012" spans="1:3" s="566" customFormat="1"/>
    <row r="50013" spans="1:3" s="566" customFormat="1"/>
    <row r="50014" spans="1:3" s="566" customFormat="1"/>
    <row r="50015" spans="1:3" s="566" customFormat="1"/>
    <row r="50016" spans="1:3" s="566" customFormat="1"/>
    <row r="50017" spans="1:3" s="566" customFormat="1"/>
    <row r="50018" spans="1:3" s="566" customFormat="1"/>
    <row r="50019" spans="1:3" s="566" customFormat="1"/>
    <row r="50020" spans="1:3" s="566" customFormat="1"/>
    <row r="50021" spans="1:3" s="566" customFormat="1"/>
    <row r="50022" spans="1:3" s="566" customFormat="1"/>
    <row r="50023" spans="1:3" s="566" customFormat="1"/>
    <row r="50024" spans="1:3" s="566" customFormat="1"/>
    <row r="50025" spans="1:3" s="566" customFormat="1"/>
    <row r="50026" spans="1:3" s="566" customFormat="1"/>
    <row r="50027" spans="1:3" s="566" customFormat="1"/>
    <row r="50028" spans="1:3" s="566" customFormat="1"/>
    <row r="50029" spans="1:3" s="566" customFormat="1"/>
    <row r="50030" spans="1:3" s="566" customFormat="1"/>
    <row r="50031" spans="1:3" s="566" customFormat="1"/>
    <row r="50032" spans="1:3" s="566" customFormat="1"/>
    <row r="50033" spans="1:3" s="566" customFormat="1"/>
    <row r="50034" spans="1:3" s="566" customFormat="1"/>
    <row r="50035" spans="1:3" s="566" customFormat="1"/>
    <row r="50036" spans="1:3" s="566" customFormat="1"/>
    <row r="50037" spans="1:3" s="566" customFormat="1"/>
    <row r="50038" spans="1:3" s="566" customFormat="1"/>
    <row r="50039" spans="1:3" s="566" customFormat="1"/>
    <row r="50040" spans="1:3" s="566" customFormat="1"/>
    <row r="50041" spans="1:3" s="566" customFormat="1"/>
    <row r="50042" spans="1:3" s="566" customFormat="1"/>
    <row r="50043" spans="1:3" s="566" customFormat="1"/>
    <row r="50044" spans="1:3" s="566" customFormat="1"/>
    <row r="50045" spans="1:3" s="566" customFormat="1"/>
    <row r="50046" spans="1:3" s="566" customFormat="1"/>
    <row r="50047" spans="1:3" s="566" customFormat="1"/>
    <row r="50048" spans="1:3" s="566" customFormat="1"/>
    <row r="50049" spans="1:3" s="566" customFormat="1"/>
    <row r="50050" spans="1:3" s="566" customFormat="1"/>
    <row r="50051" spans="1:3" s="566" customFormat="1"/>
    <row r="50052" spans="1:3" s="566" customFormat="1"/>
    <row r="50053" spans="1:3" s="566" customFormat="1"/>
    <row r="50054" spans="1:3" s="566" customFormat="1"/>
    <row r="50055" spans="1:3" s="566" customFormat="1"/>
    <row r="50056" spans="1:3" s="566" customFormat="1"/>
    <row r="50057" spans="1:3" s="566" customFormat="1"/>
    <row r="50058" spans="1:3" s="566" customFormat="1"/>
    <row r="50059" spans="1:3" s="566" customFormat="1"/>
    <row r="50060" spans="1:3" s="566" customFormat="1"/>
    <row r="50061" spans="1:3" s="566" customFormat="1"/>
    <row r="50062" spans="1:3" s="566" customFormat="1"/>
    <row r="50063" spans="1:3" s="566" customFormat="1"/>
    <row r="50064" spans="1:3" s="566" customFormat="1"/>
    <row r="50065" spans="1:3" s="566" customFormat="1"/>
    <row r="50066" spans="1:3" s="566" customFormat="1"/>
    <row r="50067" spans="1:3" s="566" customFormat="1"/>
    <row r="50068" spans="1:3" s="566" customFormat="1"/>
    <row r="50069" spans="1:3" s="566" customFormat="1"/>
    <row r="50070" spans="1:3" s="566" customFormat="1"/>
    <row r="50071" spans="1:3" s="566" customFormat="1"/>
    <row r="50072" spans="1:3" s="566" customFormat="1"/>
    <row r="50073" spans="1:3" s="566" customFormat="1"/>
    <row r="50074" spans="1:3" s="566" customFormat="1"/>
    <row r="50075" spans="1:3" s="566" customFormat="1"/>
    <row r="50076" spans="1:3" s="566" customFormat="1"/>
    <row r="50077" spans="1:3" s="566" customFormat="1"/>
    <row r="50078" spans="1:3" s="566" customFormat="1"/>
    <row r="50079" spans="1:3" s="566" customFormat="1"/>
    <row r="50080" spans="1:3" s="566" customFormat="1"/>
    <row r="50081" spans="1:3" s="566" customFormat="1"/>
    <row r="50082" spans="1:3" s="566" customFormat="1"/>
    <row r="50083" spans="1:3" s="566" customFormat="1"/>
    <row r="50084" spans="1:3" s="566" customFormat="1"/>
    <row r="50085" spans="1:3" s="566" customFormat="1"/>
    <row r="50086" spans="1:3" s="566" customFormat="1"/>
    <row r="50087" spans="1:3" s="566" customFormat="1"/>
    <row r="50088" spans="1:3" s="566" customFormat="1"/>
    <row r="50089" spans="1:3" s="566" customFormat="1"/>
    <row r="50090" spans="1:3" s="566" customFormat="1"/>
    <row r="50091" spans="1:3" s="566" customFormat="1"/>
    <row r="50092" spans="1:3" s="566" customFormat="1"/>
    <row r="50093" spans="1:3" s="566" customFormat="1"/>
    <row r="50094" spans="1:3" s="566" customFormat="1"/>
    <row r="50095" spans="1:3" s="566" customFormat="1"/>
    <row r="50096" spans="1:3" s="566" customFormat="1"/>
    <row r="50097" spans="1:3" s="566" customFormat="1"/>
    <row r="50098" spans="1:3" s="566" customFormat="1"/>
    <row r="50099" spans="1:3" s="566" customFormat="1"/>
    <row r="50100" spans="1:3" s="566" customFormat="1"/>
    <row r="50101" spans="1:3" s="566" customFormat="1"/>
    <row r="50102" spans="1:3" s="566" customFormat="1"/>
    <row r="50103" spans="1:3" s="566" customFormat="1"/>
    <row r="50104" spans="1:3" s="566" customFormat="1"/>
    <row r="50105" spans="1:3" s="566" customFormat="1"/>
    <row r="50106" spans="1:3" s="566" customFormat="1"/>
    <row r="50107" spans="1:3" s="566" customFormat="1"/>
    <row r="50108" spans="1:3" s="566" customFormat="1"/>
    <row r="50109" spans="1:3" s="566" customFormat="1"/>
    <row r="50110" spans="1:3" s="566" customFormat="1"/>
    <row r="50111" spans="1:3" s="566" customFormat="1"/>
    <row r="50112" spans="1:3" s="566" customFormat="1"/>
    <row r="50113" spans="1:3" s="566" customFormat="1"/>
    <row r="50114" spans="1:3" s="566" customFormat="1"/>
    <row r="50115" spans="1:3" s="566" customFormat="1"/>
    <row r="50116" spans="1:3" s="566" customFormat="1"/>
    <row r="50117" spans="1:3" s="566" customFormat="1"/>
    <row r="50118" spans="1:3" s="566" customFormat="1"/>
    <row r="50119" spans="1:3" s="566" customFormat="1"/>
    <row r="50120" spans="1:3" s="566" customFormat="1"/>
    <row r="50121" spans="1:3" s="566" customFormat="1"/>
    <row r="50122" spans="1:3" s="566" customFormat="1"/>
    <row r="50123" spans="1:3" s="566" customFormat="1"/>
    <row r="50124" spans="1:3" s="566" customFormat="1"/>
    <row r="50125" spans="1:3" s="566" customFormat="1"/>
    <row r="50126" spans="1:3" s="566" customFormat="1"/>
    <row r="50127" spans="1:3" s="566" customFormat="1"/>
    <row r="50128" spans="1:3" s="566" customFormat="1"/>
    <row r="50129" spans="1:3" s="566" customFormat="1"/>
    <row r="50130" spans="1:3" s="566" customFormat="1"/>
    <row r="50131" spans="1:3" s="566" customFormat="1"/>
    <row r="50132" spans="1:3" s="566" customFormat="1"/>
    <row r="50133" spans="1:3" s="566" customFormat="1"/>
    <row r="50134" spans="1:3" s="566" customFormat="1"/>
    <row r="50135" spans="1:3" s="566" customFormat="1"/>
    <row r="50136" spans="1:3" s="566" customFormat="1"/>
    <row r="50137" spans="1:3" s="566" customFormat="1"/>
    <row r="50138" spans="1:3" s="566" customFormat="1"/>
    <row r="50139" spans="1:3" s="566" customFormat="1"/>
    <row r="50140" spans="1:3" s="566" customFormat="1"/>
    <row r="50141" spans="1:3" s="566" customFormat="1"/>
    <row r="50142" spans="1:3" s="566" customFormat="1"/>
    <row r="50143" spans="1:3" s="566" customFormat="1"/>
    <row r="50144" spans="1:3" s="566" customFormat="1"/>
    <row r="50145" spans="1:3" s="566" customFormat="1"/>
    <row r="50146" spans="1:3" s="566" customFormat="1"/>
    <row r="50147" spans="1:3" s="566" customFormat="1"/>
    <row r="50148" spans="1:3" s="566" customFormat="1"/>
    <row r="50149" spans="1:3" s="566" customFormat="1"/>
    <row r="50150" spans="1:3" s="566" customFormat="1"/>
    <row r="50151" spans="1:3" s="566" customFormat="1"/>
    <row r="50152" spans="1:3" s="566" customFormat="1"/>
    <row r="50153" spans="1:3" s="566" customFormat="1"/>
    <row r="50154" spans="1:3" s="566" customFormat="1"/>
    <row r="50155" spans="1:3" s="566" customFormat="1"/>
    <row r="50156" spans="1:3" s="566" customFormat="1"/>
    <row r="50157" spans="1:3" s="566" customFormat="1"/>
    <row r="50158" spans="1:3" s="566" customFormat="1"/>
    <row r="50159" spans="1:3" s="566" customFormat="1"/>
    <row r="50160" spans="1:3" s="566" customFormat="1"/>
    <row r="50161" spans="1:3" s="566" customFormat="1"/>
    <row r="50162" spans="1:3" s="566" customFormat="1"/>
    <row r="50163" spans="1:3" s="566" customFormat="1"/>
    <row r="50164" spans="1:3" s="566" customFormat="1"/>
    <row r="50165" spans="1:3" s="566" customFormat="1"/>
    <row r="50166" spans="1:3" s="566" customFormat="1"/>
    <row r="50167" spans="1:3" s="566" customFormat="1"/>
    <row r="50168" spans="1:3" s="566" customFormat="1"/>
    <row r="50169" spans="1:3" s="566" customFormat="1"/>
    <row r="50170" spans="1:3" s="566" customFormat="1"/>
    <row r="50171" spans="1:3" s="566" customFormat="1"/>
    <row r="50172" spans="1:3" s="566" customFormat="1"/>
    <row r="50173" spans="1:3" s="566" customFormat="1"/>
    <row r="50174" spans="1:3" s="566" customFormat="1"/>
    <row r="50175" spans="1:3" s="566" customFormat="1"/>
    <row r="50176" spans="1:3" s="566" customFormat="1"/>
    <row r="50177" spans="1:3" s="566" customFormat="1"/>
    <row r="50178" spans="1:3" s="566" customFormat="1"/>
    <row r="50179" spans="1:3" s="566" customFormat="1"/>
    <row r="50180" spans="1:3" s="566" customFormat="1"/>
    <row r="50181" spans="1:3" s="566" customFormat="1"/>
    <row r="50182" spans="1:3" s="566" customFormat="1"/>
    <row r="50183" spans="1:3" s="566" customFormat="1"/>
    <row r="50184" spans="1:3" s="566" customFormat="1"/>
    <row r="50185" spans="1:3" s="566" customFormat="1"/>
    <row r="50186" spans="1:3" s="566" customFormat="1"/>
    <row r="50187" spans="1:3" s="566" customFormat="1"/>
    <row r="50188" spans="1:3" s="566" customFormat="1"/>
    <row r="50189" spans="1:3" s="566" customFormat="1"/>
    <row r="50190" spans="1:3" s="566" customFormat="1"/>
    <row r="50191" spans="1:3" s="566" customFormat="1"/>
    <row r="50192" spans="1:3" s="566" customFormat="1"/>
    <row r="50193" spans="1:3" s="566" customFormat="1"/>
    <row r="50194" spans="1:3" s="566" customFormat="1"/>
    <row r="50195" spans="1:3" s="566" customFormat="1"/>
    <row r="50196" spans="1:3" s="566" customFormat="1"/>
    <row r="50197" spans="1:3" s="566" customFormat="1"/>
    <row r="50198" spans="1:3" s="566" customFormat="1"/>
    <row r="50199" spans="1:3" s="566" customFormat="1"/>
    <row r="50200" spans="1:3" s="566" customFormat="1"/>
    <row r="50201" spans="1:3" s="566" customFormat="1"/>
    <row r="50202" spans="1:3" s="566" customFormat="1"/>
    <row r="50203" spans="1:3" s="566" customFormat="1"/>
    <row r="50204" spans="1:3" s="566" customFormat="1"/>
    <row r="50205" spans="1:3" s="566" customFormat="1"/>
    <row r="50206" spans="1:3" s="566" customFormat="1"/>
    <row r="50207" spans="1:3" s="566" customFormat="1"/>
    <row r="50208" spans="1:3" s="566" customFormat="1"/>
    <row r="50209" spans="1:3" s="566" customFormat="1"/>
    <row r="50210" spans="1:3" s="566" customFormat="1"/>
    <row r="50211" spans="1:3" s="566" customFormat="1"/>
    <row r="50212" spans="1:3" s="566" customFormat="1"/>
    <row r="50213" spans="1:3" s="566" customFormat="1"/>
    <row r="50214" spans="1:3" s="566" customFormat="1"/>
    <row r="50215" spans="1:3" s="566" customFormat="1"/>
    <row r="50216" spans="1:3" s="566" customFormat="1"/>
    <row r="50217" spans="1:3" s="566" customFormat="1"/>
    <row r="50218" spans="1:3" s="566" customFormat="1"/>
    <row r="50219" spans="1:3" s="566" customFormat="1"/>
    <row r="50220" spans="1:3" s="566" customFormat="1"/>
    <row r="50221" spans="1:3" s="566" customFormat="1"/>
    <row r="50222" spans="1:3" s="566" customFormat="1"/>
    <row r="50223" spans="1:3" s="566" customFormat="1"/>
    <row r="50224" spans="1:3" s="566" customFormat="1"/>
    <row r="50225" spans="1:3" s="566" customFormat="1"/>
    <row r="50226" spans="1:3" s="566" customFormat="1"/>
    <row r="50227" spans="1:3" s="566" customFormat="1"/>
    <row r="50228" spans="1:3" s="566" customFormat="1"/>
    <row r="50229" spans="1:3" s="566" customFormat="1"/>
    <row r="50230" spans="1:3" s="566" customFormat="1"/>
    <row r="50231" spans="1:3" s="566" customFormat="1"/>
    <row r="50232" spans="1:3" s="566" customFormat="1"/>
    <row r="50233" spans="1:3" s="566" customFormat="1"/>
    <row r="50234" spans="1:3" s="566" customFormat="1"/>
    <row r="50235" spans="1:3" s="566" customFormat="1"/>
    <row r="50236" spans="1:3" s="566" customFormat="1"/>
    <row r="50237" spans="1:3" s="566" customFormat="1"/>
    <row r="50238" spans="1:3" s="566" customFormat="1"/>
    <row r="50239" spans="1:3" s="566" customFormat="1"/>
    <row r="50240" spans="1:3" s="566" customFormat="1"/>
    <row r="50241" spans="1:3" s="566" customFormat="1"/>
    <row r="50242" spans="1:3" s="566" customFormat="1"/>
    <row r="50243" spans="1:3" s="566" customFormat="1"/>
    <row r="50244" spans="1:3" s="566" customFormat="1"/>
    <row r="50245" spans="1:3" s="566" customFormat="1"/>
    <row r="50246" spans="1:3" s="566" customFormat="1"/>
    <row r="50247" spans="1:3" s="566" customFormat="1"/>
    <row r="50248" spans="1:3" s="566" customFormat="1"/>
    <row r="50249" spans="1:3" s="566" customFormat="1"/>
    <row r="50250" spans="1:3" s="566" customFormat="1"/>
    <row r="50251" spans="1:3" s="566" customFormat="1"/>
    <row r="50252" spans="1:3" s="566" customFormat="1"/>
    <row r="50253" spans="1:3" s="566" customFormat="1"/>
    <row r="50254" spans="1:3" s="566" customFormat="1"/>
    <row r="50255" spans="1:3" s="566" customFormat="1"/>
    <row r="50256" spans="1:3" s="566" customFormat="1"/>
    <row r="50257" spans="1:3" s="566" customFormat="1"/>
    <row r="50258" spans="1:3" s="566" customFormat="1"/>
    <row r="50259" spans="1:3" s="566" customFormat="1"/>
    <row r="50260" spans="1:3" s="566" customFormat="1"/>
    <row r="50261" spans="1:3" s="566" customFormat="1"/>
    <row r="50262" spans="1:3" s="566" customFormat="1"/>
    <row r="50263" spans="1:3" s="566" customFormat="1"/>
    <row r="50264" spans="1:3" s="566" customFormat="1"/>
    <row r="50265" spans="1:3" s="566" customFormat="1"/>
    <row r="50266" spans="1:3" s="566" customFormat="1"/>
    <row r="50267" spans="1:3" s="566" customFormat="1"/>
    <row r="50268" spans="1:3" s="566" customFormat="1"/>
    <row r="50269" spans="1:3" s="566" customFormat="1"/>
    <row r="50270" spans="1:3" s="566" customFormat="1"/>
    <row r="50271" spans="1:3" s="566" customFormat="1"/>
    <row r="50272" spans="1:3" s="566" customFormat="1"/>
    <row r="50273" spans="1:3" s="566" customFormat="1"/>
    <row r="50274" spans="1:3" s="566" customFormat="1"/>
    <row r="50275" spans="1:3" s="566" customFormat="1"/>
    <row r="50276" spans="1:3" s="566" customFormat="1"/>
    <row r="50277" spans="1:3" s="566" customFormat="1"/>
    <row r="50278" spans="1:3" s="566" customFormat="1"/>
    <row r="50279" spans="1:3" s="566" customFormat="1"/>
    <row r="50280" spans="1:3" s="566" customFormat="1"/>
    <row r="50281" spans="1:3" s="566" customFormat="1"/>
    <row r="50282" spans="1:3" s="566" customFormat="1"/>
    <row r="50283" spans="1:3" s="566" customFormat="1"/>
    <row r="50284" spans="1:3" s="566" customFormat="1"/>
    <row r="50285" spans="1:3" s="566" customFormat="1"/>
    <row r="50286" spans="1:3" s="566" customFormat="1"/>
    <row r="50287" spans="1:3" s="566" customFormat="1"/>
    <row r="50288" spans="1:3" s="566" customFormat="1"/>
    <row r="50289" spans="1:3" s="566" customFormat="1"/>
    <row r="50290" spans="1:3" s="566" customFormat="1"/>
    <row r="50291" spans="1:3" s="566" customFormat="1"/>
    <row r="50292" spans="1:3" s="566" customFormat="1"/>
    <row r="50293" spans="1:3" s="566" customFormat="1"/>
    <row r="50294" spans="1:3" s="566" customFormat="1"/>
    <row r="50295" spans="1:3" s="566" customFormat="1"/>
    <row r="50296" spans="1:3" s="566" customFormat="1"/>
    <row r="50297" spans="1:3" s="566" customFormat="1"/>
    <row r="50298" spans="1:3" s="566" customFormat="1"/>
    <row r="50299" spans="1:3" s="566" customFormat="1"/>
    <row r="50300" spans="1:3" s="566" customFormat="1"/>
    <row r="50301" spans="1:3" s="566" customFormat="1"/>
    <row r="50302" spans="1:3" s="566" customFormat="1"/>
    <row r="50303" spans="1:3" s="566" customFormat="1"/>
    <row r="50304" spans="1:3" s="566" customFormat="1"/>
    <row r="50305" spans="1:3" s="566" customFormat="1"/>
    <row r="50306" spans="1:3" s="566" customFormat="1"/>
    <row r="50307" spans="1:3" s="566" customFormat="1"/>
    <row r="50308" spans="1:3" s="566" customFormat="1"/>
    <row r="50309" spans="1:3" s="566" customFormat="1"/>
    <row r="50310" spans="1:3" s="566" customFormat="1"/>
    <row r="50311" spans="1:3" s="566" customFormat="1"/>
    <row r="50312" spans="1:3" s="566" customFormat="1"/>
    <row r="50313" spans="1:3" s="566" customFormat="1"/>
    <row r="50314" spans="1:3" s="566" customFormat="1"/>
    <row r="50315" spans="1:3" s="566" customFormat="1"/>
    <row r="50316" spans="1:3" s="566" customFormat="1"/>
    <row r="50317" spans="1:3" s="566" customFormat="1"/>
    <row r="50318" spans="1:3" s="566" customFormat="1"/>
    <row r="50319" spans="1:3" s="566" customFormat="1"/>
    <row r="50320" spans="1:3" s="566" customFormat="1"/>
    <row r="50321" spans="1:3" s="566" customFormat="1"/>
    <row r="50322" spans="1:3" s="566" customFormat="1"/>
    <row r="50323" spans="1:3" s="566" customFormat="1"/>
    <row r="50324" spans="1:3" s="566" customFormat="1"/>
    <row r="50325" spans="1:3" s="566" customFormat="1"/>
    <row r="50326" spans="1:3" s="566" customFormat="1"/>
    <row r="50327" spans="1:3" s="566" customFormat="1"/>
    <row r="50328" spans="1:3" s="566" customFormat="1"/>
    <row r="50329" spans="1:3" s="566" customFormat="1"/>
    <row r="50330" spans="1:3" s="566" customFormat="1"/>
    <row r="50331" spans="1:3" s="566" customFormat="1"/>
    <row r="50332" spans="1:3" s="566" customFormat="1"/>
    <row r="50333" spans="1:3" s="566" customFormat="1"/>
    <row r="50334" spans="1:3" s="566" customFormat="1"/>
    <row r="50335" spans="1:3" s="566" customFormat="1"/>
    <row r="50336" spans="1:3" s="566" customFormat="1"/>
    <row r="50337" spans="1:3" s="566" customFormat="1"/>
    <row r="50338" spans="1:3" s="566" customFormat="1"/>
    <row r="50339" spans="1:3" s="566" customFormat="1"/>
    <row r="50340" spans="1:3" s="566" customFormat="1"/>
    <row r="50341" spans="1:3" s="566" customFormat="1"/>
    <row r="50342" spans="1:3" s="566" customFormat="1"/>
    <row r="50343" spans="1:3" s="566" customFormat="1"/>
    <row r="50344" spans="1:3" s="566" customFormat="1"/>
    <row r="50345" spans="1:3" s="566" customFormat="1"/>
    <row r="50346" spans="1:3" s="566" customFormat="1"/>
    <row r="50347" spans="1:3" s="566" customFormat="1"/>
    <row r="50348" spans="1:3" s="566" customFormat="1"/>
    <row r="50349" spans="1:3" s="566" customFormat="1"/>
    <row r="50350" spans="1:3" s="566" customFormat="1"/>
    <row r="50351" spans="1:3" s="566" customFormat="1"/>
    <row r="50352" spans="1:3" s="566" customFormat="1"/>
    <row r="50353" spans="1:3" s="566" customFormat="1"/>
    <row r="50354" spans="1:3" s="566" customFormat="1"/>
    <row r="50355" spans="1:3" s="566" customFormat="1"/>
    <row r="50356" spans="1:3" s="566" customFormat="1"/>
    <row r="50357" spans="1:3" s="566" customFormat="1"/>
    <row r="50358" spans="1:3" s="566" customFormat="1"/>
    <row r="50359" spans="1:3" s="566" customFormat="1"/>
    <row r="50360" spans="1:3" s="566" customFormat="1"/>
    <row r="50361" spans="1:3" s="566" customFormat="1"/>
    <row r="50362" spans="1:3" s="566" customFormat="1"/>
    <row r="50363" spans="1:3" s="566" customFormat="1"/>
    <row r="50364" spans="1:3" s="566" customFormat="1"/>
    <row r="50365" spans="1:3" s="566" customFormat="1"/>
    <row r="50366" spans="1:3" s="566" customFormat="1"/>
    <row r="50367" spans="1:3" s="566" customFormat="1"/>
    <row r="50368" spans="1:3" s="566" customFormat="1"/>
    <row r="50369" spans="1:3" s="566" customFormat="1"/>
    <row r="50370" spans="1:3" s="566" customFormat="1"/>
    <row r="50371" spans="1:3" s="566" customFormat="1"/>
    <row r="50372" spans="1:3" s="566" customFormat="1"/>
    <row r="50373" spans="1:3" s="566" customFormat="1"/>
    <row r="50374" spans="1:3" s="566" customFormat="1"/>
    <row r="50375" spans="1:3" s="566" customFormat="1"/>
    <row r="50376" spans="1:3" s="566" customFormat="1"/>
    <row r="50377" spans="1:3" s="566" customFormat="1"/>
    <row r="50378" spans="1:3" s="566" customFormat="1"/>
    <row r="50379" spans="1:3" s="566" customFormat="1"/>
    <row r="50380" spans="1:3" s="566" customFormat="1"/>
    <row r="50381" spans="1:3" s="566" customFormat="1"/>
    <row r="50382" spans="1:3" s="566" customFormat="1"/>
    <row r="50383" spans="1:3" s="566" customFormat="1"/>
    <row r="50384" spans="1:3" s="566" customFormat="1"/>
    <row r="50385" spans="1:3" s="566" customFormat="1"/>
    <row r="50386" spans="1:3" s="566" customFormat="1"/>
    <row r="50387" spans="1:3" s="566" customFormat="1"/>
    <row r="50388" spans="1:3" s="566" customFormat="1"/>
    <row r="50389" spans="1:3" s="566" customFormat="1"/>
    <row r="50390" spans="1:3" s="566" customFormat="1"/>
    <row r="50391" spans="1:3" s="566" customFormat="1"/>
    <row r="50392" spans="1:3" s="566" customFormat="1"/>
    <row r="50393" spans="1:3" s="566" customFormat="1"/>
    <row r="50394" spans="1:3" s="566" customFormat="1"/>
    <row r="50395" spans="1:3" s="566" customFormat="1"/>
    <row r="50396" spans="1:3" s="566" customFormat="1"/>
    <row r="50397" spans="1:3" s="566" customFormat="1"/>
    <row r="50398" spans="1:3" s="566" customFormat="1"/>
    <row r="50399" spans="1:3" s="566" customFormat="1"/>
    <row r="50400" spans="1:3" s="566" customFormat="1"/>
    <row r="50401" spans="1:3" s="566" customFormat="1"/>
    <row r="50402" spans="1:3" s="566" customFormat="1"/>
    <row r="50403" spans="1:3" s="566" customFormat="1"/>
    <row r="50404" spans="1:3" s="566" customFormat="1"/>
    <row r="50405" spans="1:3" s="566" customFormat="1"/>
    <row r="50406" spans="1:3" s="566" customFormat="1"/>
    <row r="50407" spans="1:3" s="566" customFormat="1"/>
    <row r="50408" spans="1:3" s="566" customFormat="1"/>
    <row r="50409" spans="1:3" s="566" customFormat="1"/>
    <row r="50410" spans="1:3" s="566" customFormat="1"/>
    <row r="50411" spans="1:3" s="566" customFormat="1"/>
    <row r="50412" spans="1:3" s="566" customFormat="1"/>
    <row r="50413" spans="1:3" s="566" customFormat="1"/>
    <row r="50414" spans="1:3" s="566" customFormat="1"/>
    <row r="50415" spans="1:3" s="566" customFormat="1"/>
    <row r="50416" spans="1:3" s="566" customFormat="1"/>
    <row r="50417" spans="1:3" s="566" customFormat="1"/>
    <row r="50418" spans="1:3" s="566" customFormat="1"/>
    <row r="50419" spans="1:3" s="566" customFormat="1"/>
    <row r="50420" spans="1:3" s="566" customFormat="1"/>
    <row r="50421" spans="1:3" s="566" customFormat="1"/>
    <row r="50422" spans="1:3" s="566" customFormat="1"/>
    <row r="50423" spans="1:3" s="566" customFormat="1"/>
    <row r="50424" spans="1:3" s="566" customFormat="1"/>
    <row r="50425" spans="1:3" s="566" customFormat="1"/>
    <row r="50426" spans="1:3" s="566" customFormat="1"/>
    <row r="50427" spans="1:3" s="566" customFormat="1"/>
    <row r="50428" spans="1:3" s="566" customFormat="1"/>
    <row r="50429" spans="1:3" s="566" customFormat="1"/>
    <row r="50430" spans="1:3" s="566" customFormat="1"/>
    <row r="50431" spans="1:3" s="566" customFormat="1"/>
    <row r="50432" spans="1:3" s="566" customFormat="1"/>
    <row r="50433" spans="1:3" s="566" customFormat="1"/>
    <row r="50434" spans="1:3" s="566" customFormat="1"/>
    <row r="50435" spans="1:3" s="566" customFormat="1"/>
    <row r="50436" spans="1:3" s="566" customFormat="1"/>
    <row r="50437" spans="1:3" s="566" customFormat="1"/>
    <row r="50438" spans="1:3" s="566" customFormat="1"/>
    <row r="50439" spans="1:3" s="566" customFormat="1"/>
    <row r="50440" spans="1:3" s="566" customFormat="1"/>
    <row r="50441" spans="1:3" s="566" customFormat="1"/>
    <row r="50442" spans="1:3" s="566" customFormat="1"/>
    <row r="50443" spans="1:3" s="566" customFormat="1"/>
    <row r="50444" spans="1:3" s="566" customFormat="1"/>
    <row r="50445" spans="1:3" s="566" customFormat="1"/>
    <row r="50446" spans="1:3" s="566" customFormat="1"/>
    <row r="50447" spans="1:3" s="566" customFormat="1"/>
    <row r="50448" spans="1:3" s="566" customFormat="1"/>
    <row r="50449" spans="1:3" s="566" customFormat="1"/>
    <row r="50450" spans="1:3" s="566" customFormat="1"/>
    <row r="50451" spans="1:3" s="566" customFormat="1"/>
    <row r="50452" spans="1:3" s="566" customFormat="1"/>
    <row r="50453" spans="1:3" s="566" customFormat="1"/>
    <row r="50454" spans="1:3" s="566" customFormat="1"/>
    <row r="50455" spans="1:3" s="566" customFormat="1"/>
    <row r="50456" spans="1:3" s="566" customFormat="1"/>
    <row r="50457" spans="1:3" s="566" customFormat="1"/>
    <row r="50458" spans="1:3" s="566" customFormat="1"/>
    <row r="50459" spans="1:3" s="566" customFormat="1"/>
    <row r="50460" spans="1:3" s="566" customFormat="1"/>
    <row r="50461" spans="1:3" s="566" customFormat="1"/>
    <row r="50462" spans="1:3" s="566" customFormat="1"/>
    <row r="50463" spans="1:3" s="566" customFormat="1"/>
    <row r="50464" spans="1:3" s="566" customFormat="1"/>
    <row r="50465" spans="1:3" s="566" customFormat="1"/>
    <row r="50466" spans="1:3" s="566" customFormat="1"/>
    <row r="50467" spans="1:3" s="566" customFormat="1"/>
    <row r="50468" spans="1:3" s="566" customFormat="1"/>
    <row r="50469" spans="1:3" s="566" customFormat="1"/>
    <row r="50470" spans="1:3" s="566" customFormat="1"/>
    <row r="50471" spans="1:3" s="566" customFormat="1"/>
    <row r="50472" spans="1:3" s="566" customFormat="1"/>
    <row r="50473" spans="1:3" s="566" customFormat="1"/>
    <row r="50474" spans="1:3" s="566" customFormat="1"/>
    <row r="50475" spans="1:3" s="566" customFormat="1"/>
    <row r="50476" spans="1:3" s="566" customFormat="1"/>
    <row r="50477" spans="1:3" s="566" customFormat="1"/>
    <row r="50478" spans="1:3" s="566" customFormat="1"/>
    <row r="50479" spans="1:3" s="566" customFormat="1"/>
    <row r="50480" spans="1:3" s="566" customFormat="1"/>
    <row r="50481" spans="1:3" s="566" customFormat="1"/>
    <row r="50482" spans="1:3" s="566" customFormat="1"/>
    <row r="50483" spans="1:3" s="566" customFormat="1"/>
    <row r="50484" spans="1:3" s="566" customFormat="1"/>
    <row r="50485" spans="1:3" s="566" customFormat="1"/>
    <row r="50486" spans="1:3" s="566" customFormat="1"/>
    <row r="50487" spans="1:3" s="566" customFormat="1"/>
    <row r="50488" spans="1:3" s="566" customFormat="1"/>
    <row r="50489" spans="1:3" s="566" customFormat="1"/>
    <row r="50490" spans="1:3" s="566" customFormat="1"/>
    <row r="50491" spans="1:3" s="566" customFormat="1"/>
    <row r="50492" spans="1:3" s="566" customFormat="1"/>
    <row r="50493" spans="1:3" s="566" customFormat="1"/>
    <row r="50494" spans="1:3" s="566" customFormat="1"/>
    <row r="50495" spans="1:3" s="566" customFormat="1"/>
    <row r="50496" spans="1:3" s="566" customFormat="1"/>
    <row r="50497" spans="1:3" s="566" customFormat="1"/>
    <row r="50498" spans="1:3" s="566" customFormat="1"/>
    <row r="50499" spans="1:3" s="566" customFormat="1"/>
    <row r="50500" spans="1:3" s="566" customFormat="1"/>
    <row r="50501" spans="1:3" s="566" customFormat="1"/>
    <row r="50502" spans="1:3" s="566" customFormat="1"/>
    <row r="50503" spans="1:3" s="566" customFormat="1"/>
    <row r="50504" spans="1:3" s="566" customFormat="1"/>
    <row r="50505" spans="1:3" s="566" customFormat="1"/>
    <row r="50506" spans="1:3" s="566" customFormat="1"/>
    <row r="50507" spans="1:3" s="566" customFormat="1"/>
    <row r="50508" spans="1:3" s="566" customFormat="1"/>
    <row r="50509" spans="1:3" s="566" customFormat="1"/>
    <row r="50510" spans="1:3" s="566" customFormat="1"/>
    <row r="50511" spans="1:3" s="566" customFormat="1"/>
    <row r="50512" spans="1:3" s="566" customFormat="1"/>
    <row r="50513" spans="1:3" s="566" customFormat="1"/>
    <row r="50514" spans="1:3" s="566" customFormat="1"/>
    <row r="50515" spans="1:3" s="566" customFormat="1"/>
    <row r="50516" spans="1:3" s="566" customFormat="1"/>
    <row r="50517" spans="1:3" s="566" customFormat="1"/>
    <row r="50518" spans="1:3" s="566" customFormat="1"/>
    <row r="50519" spans="1:3" s="566" customFormat="1"/>
    <row r="50520" spans="1:3" s="566" customFormat="1"/>
    <row r="50521" spans="1:3" s="566" customFormat="1"/>
    <row r="50522" spans="1:3" s="566" customFormat="1"/>
    <row r="50523" spans="1:3" s="566" customFormat="1"/>
    <row r="50524" spans="1:3" s="566" customFormat="1"/>
    <row r="50525" spans="1:3" s="566" customFormat="1"/>
    <row r="50526" spans="1:3" s="566" customFormat="1"/>
    <row r="50527" spans="1:3" s="566" customFormat="1"/>
    <row r="50528" spans="1:3" s="566" customFormat="1"/>
    <row r="50529" spans="1:3" s="566" customFormat="1"/>
    <row r="50530" spans="1:3" s="566" customFormat="1"/>
    <row r="50531" spans="1:3" s="566" customFormat="1"/>
    <row r="50532" spans="1:3" s="566" customFormat="1"/>
    <row r="50533" spans="1:3" s="566" customFormat="1"/>
    <row r="50534" spans="1:3" s="566" customFormat="1"/>
    <row r="50535" spans="1:3" s="566" customFormat="1"/>
    <row r="50536" spans="1:3" s="566" customFormat="1"/>
    <row r="50537" spans="1:3" s="566" customFormat="1"/>
    <row r="50538" spans="1:3" s="566" customFormat="1"/>
    <row r="50539" spans="1:3" s="566" customFormat="1"/>
    <row r="50540" spans="1:3" s="566" customFormat="1"/>
    <row r="50541" spans="1:3" s="566" customFormat="1"/>
    <row r="50542" spans="1:3" s="566" customFormat="1"/>
    <row r="50543" spans="1:3" s="566" customFormat="1"/>
    <row r="50544" spans="1:3" s="566" customFormat="1"/>
    <row r="50545" spans="1:3" s="566" customFormat="1"/>
    <row r="50546" spans="1:3" s="566" customFormat="1"/>
    <row r="50547" spans="1:3" s="566" customFormat="1"/>
    <row r="50548" spans="1:3" s="566" customFormat="1"/>
    <row r="50549" spans="1:3" s="566" customFormat="1"/>
    <row r="50550" spans="1:3" s="566" customFormat="1"/>
    <row r="50551" spans="1:3" s="566" customFormat="1"/>
    <row r="50552" spans="1:3" s="566" customFormat="1"/>
    <row r="50553" spans="1:3" s="566" customFormat="1"/>
    <row r="50554" spans="1:3" s="566" customFormat="1"/>
    <row r="50555" spans="1:3" s="566" customFormat="1"/>
    <row r="50556" spans="1:3" s="566" customFormat="1"/>
    <row r="50557" spans="1:3" s="566" customFormat="1"/>
    <row r="50558" spans="1:3" s="566" customFormat="1"/>
    <row r="50559" spans="1:3" s="566" customFormat="1"/>
    <row r="50560" spans="1:3" s="566" customFormat="1"/>
    <row r="50561" spans="1:3" s="566" customFormat="1"/>
    <row r="50562" spans="1:3" s="566" customFormat="1"/>
    <row r="50563" spans="1:3" s="566" customFormat="1"/>
    <row r="50564" spans="1:3" s="566" customFormat="1"/>
    <row r="50565" spans="1:3" s="566" customFormat="1"/>
    <row r="50566" spans="1:3" s="566" customFormat="1"/>
    <row r="50567" spans="1:3" s="566" customFormat="1"/>
    <row r="50568" spans="1:3" s="566" customFormat="1"/>
    <row r="50569" spans="1:3" s="566" customFormat="1"/>
    <row r="50570" spans="1:3" s="566" customFormat="1"/>
    <row r="50571" spans="1:3" s="566" customFormat="1"/>
    <row r="50572" spans="1:3" s="566" customFormat="1"/>
    <row r="50573" spans="1:3" s="566" customFormat="1"/>
    <row r="50574" spans="1:3" s="566" customFormat="1"/>
    <row r="50575" spans="1:3" s="566" customFormat="1"/>
    <row r="50576" spans="1:3" s="566" customFormat="1"/>
    <row r="50577" spans="1:3" s="566" customFormat="1"/>
    <row r="50578" spans="1:3" s="566" customFormat="1"/>
    <row r="50579" spans="1:3" s="566" customFormat="1"/>
    <row r="50580" spans="1:3" s="566" customFormat="1"/>
    <row r="50581" spans="1:3" s="566" customFormat="1"/>
    <row r="50582" spans="1:3" s="566" customFormat="1"/>
    <row r="50583" spans="1:3" s="566" customFormat="1"/>
    <row r="50584" spans="1:3" s="566" customFormat="1"/>
    <row r="50585" spans="1:3" s="566" customFormat="1"/>
    <row r="50586" spans="1:3" s="566" customFormat="1"/>
    <row r="50587" spans="1:3" s="566" customFormat="1"/>
    <row r="50588" spans="1:3" s="566" customFormat="1"/>
    <row r="50589" spans="1:3" s="566" customFormat="1"/>
    <row r="50590" spans="1:3" s="566" customFormat="1"/>
    <row r="50591" spans="1:3" s="566" customFormat="1"/>
    <row r="50592" spans="1:3" s="566" customFormat="1"/>
    <row r="50593" spans="1:3" s="566" customFormat="1"/>
    <row r="50594" spans="1:3" s="566" customFormat="1"/>
    <row r="50595" spans="1:3" s="566" customFormat="1"/>
    <row r="50596" spans="1:3" s="566" customFormat="1"/>
    <row r="50597" spans="1:3" s="566" customFormat="1"/>
    <row r="50598" spans="1:3" s="566" customFormat="1"/>
    <row r="50599" spans="1:3" s="566" customFormat="1"/>
    <row r="50600" spans="1:3" s="566" customFormat="1"/>
    <row r="50601" spans="1:3" s="566" customFormat="1"/>
    <row r="50602" spans="1:3" s="566" customFormat="1"/>
    <row r="50603" spans="1:3" s="566" customFormat="1"/>
    <row r="50604" spans="1:3" s="566" customFormat="1"/>
    <row r="50605" spans="1:3" s="566" customFormat="1"/>
    <row r="50606" spans="1:3" s="566" customFormat="1"/>
    <row r="50607" spans="1:3" s="566" customFormat="1"/>
    <row r="50608" spans="1:3" s="566" customFormat="1"/>
    <row r="50609" spans="1:3" s="566" customFormat="1"/>
    <row r="50610" spans="1:3" s="566" customFormat="1"/>
    <row r="50611" spans="1:3" s="566" customFormat="1"/>
    <row r="50612" spans="1:3" s="566" customFormat="1"/>
    <row r="50613" spans="1:3" s="566" customFormat="1"/>
    <row r="50614" spans="1:3" s="566" customFormat="1"/>
    <row r="50615" spans="1:3" s="566" customFormat="1"/>
    <row r="50616" spans="1:3" s="566" customFormat="1"/>
    <row r="50617" spans="1:3" s="566" customFormat="1"/>
    <row r="50618" spans="1:3" s="566" customFormat="1"/>
    <row r="50619" spans="1:3" s="566" customFormat="1"/>
    <row r="50620" spans="1:3" s="566" customFormat="1"/>
    <row r="50621" spans="1:3" s="566" customFormat="1"/>
    <row r="50622" spans="1:3" s="566" customFormat="1"/>
    <row r="50623" spans="1:3" s="566" customFormat="1"/>
    <row r="50624" spans="1:3" s="566" customFormat="1"/>
    <row r="50625" spans="1:3" s="566" customFormat="1"/>
    <row r="50626" spans="1:3" s="566" customFormat="1"/>
    <row r="50627" spans="1:3" s="566" customFormat="1"/>
    <row r="50628" spans="1:3" s="566" customFormat="1"/>
    <row r="50629" spans="1:3" s="566" customFormat="1"/>
    <row r="50630" spans="1:3" s="566" customFormat="1"/>
    <row r="50631" spans="1:3" s="566" customFormat="1"/>
    <row r="50632" spans="1:3" s="566" customFormat="1"/>
    <row r="50633" spans="1:3" s="566" customFormat="1"/>
    <row r="50634" spans="1:3" s="566" customFormat="1"/>
    <row r="50635" spans="1:3" s="566" customFormat="1"/>
    <row r="50636" spans="1:3" s="566" customFormat="1"/>
    <row r="50637" spans="1:3" s="566" customFormat="1"/>
    <row r="50638" spans="1:3" s="566" customFormat="1"/>
    <row r="50639" spans="1:3" s="566" customFormat="1"/>
    <row r="50640" spans="1:3" s="566" customFormat="1"/>
    <row r="50641" spans="1:3" s="566" customFormat="1"/>
    <row r="50642" spans="1:3" s="566" customFormat="1"/>
    <row r="50643" spans="1:3" s="566" customFormat="1"/>
    <row r="50644" spans="1:3" s="566" customFormat="1"/>
    <row r="50645" spans="1:3" s="566" customFormat="1"/>
    <row r="50646" spans="1:3" s="566" customFormat="1"/>
    <row r="50647" spans="1:3" s="566" customFormat="1"/>
    <row r="50648" spans="1:3" s="566" customFormat="1"/>
    <row r="50649" spans="1:3" s="566" customFormat="1"/>
    <row r="50650" spans="1:3" s="566" customFormat="1"/>
    <row r="50651" spans="1:3" s="566" customFormat="1"/>
    <row r="50652" spans="1:3" s="566" customFormat="1"/>
    <row r="50653" spans="1:3" s="566" customFormat="1"/>
    <row r="50654" spans="1:3" s="566" customFormat="1"/>
    <row r="50655" spans="1:3" s="566" customFormat="1"/>
    <row r="50656" spans="1:3" s="566" customFormat="1"/>
    <row r="50657" spans="1:3" s="566" customFormat="1"/>
    <row r="50658" spans="1:3" s="566" customFormat="1"/>
    <row r="50659" spans="1:3" s="566" customFormat="1"/>
    <row r="50660" spans="1:3" s="566" customFormat="1"/>
    <row r="50661" spans="1:3" s="566" customFormat="1"/>
    <row r="50662" spans="1:3" s="566" customFormat="1"/>
    <row r="50663" spans="1:3" s="566" customFormat="1"/>
    <row r="50664" spans="1:3" s="566" customFormat="1"/>
    <row r="50665" spans="1:3" s="566" customFormat="1"/>
    <row r="50666" spans="1:3" s="566" customFormat="1"/>
    <row r="50667" spans="1:3" s="566" customFormat="1"/>
    <row r="50668" spans="1:3" s="566" customFormat="1"/>
    <row r="50669" spans="1:3" s="566" customFormat="1"/>
    <row r="50670" spans="1:3" s="566" customFormat="1"/>
    <row r="50671" spans="1:3" s="566" customFormat="1"/>
    <row r="50672" spans="1:3" s="566" customFormat="1"/>
    <row r="50673" spans="1:3" s="566" customFormat="1"/>
    <row r="50674" spans="1:3" s="566" customFormat="1"/>
    <row r="50675" spans="1:3" s="566" customFormat="1"/>
    <row r="50676" spans="1:3" s="566" customFormat="1"/>
    <row r="50677" spans="1:3" s="566" customFormat="1"/>
    <row r="50678" spans="1:3" s="566" customFormat="1"/>
    <row r="50679" spans="1:3" s="566" customFormat="1"/>
    <row r="50680" spans="1:3" s="566" customFormat="1"/>
    <row r="50681" spans="1:3" s="566" customFormat="1"/>
    <row r="50682" spans="1:3" s="566" customFormat="1"/>
    <row r="50683" spans="1:3" s="566" customFormat="1"/>
    <row r="50684" spans="1:3" s="566" customFormat="1"/>
    <row r="50685" spans="1:3" s="566" customFormat="1"/>
    <row r="50686" spans="1:3" s="566" customFormat="1"/>
    <row r="50687" spans="1:3" s="566" customFormat="1"/>
    <row r="50688" spans="1:3" s="566" customFormat="1"/>
    <row r="50689" spans="1:3" s="566" customFormat="1"/>
    <row r="50690" spans="1:3" s="566" customFormat="1"/>
    <row r="50691" spans="1:3" s="566" customFormat="1"/>
    <row r="50692" spans="1:3" s="566" customFormat="1"/>
    <row r="50693" spans="1:3" s="566" customFormat="1"/>
    <row r="50694" spans="1:3" s="566" customFormat="1"/>
    <row r="50695" spans="1:3" s="566" customFormat="1"/>
    <row r="50696" spans="1:3" s="566" customFormat="1"/>
    <row r="50697" spans="1:3" s="566" customFormat="1"/>
    <row r="50698" spans="1:3" s="566" customFormat="1"/>
    <row r="50699" spans="1:3" s="566" customFormat="1"/>
    <row r="50700" spans="1:3" s="566" customFormat="1"/>
    <row r="50701" spans="1:3" s="566" customFormat="1"/>
    <row r="50702" spans="1:3" s="566" customFormat="1"/>
    <row r="50703" spans="1:3" s="566" customFormat="1"/>
    <row r="50704" spans="1:3" s="566" customFormat="1"/>
    <row r="50705" spans="1:3" s="566" customFormat="1"/>
    <row r="50706" spans="1:3" s="566" customFormat="1"/>
    <row r="50707" spans="1:3" s="566" customFormat="1"/>
    <row r="50708" spans="1:3" s="566" customFormat="1"/>
    <row r="50709" spans="1:3" s="566" customFormat="1"/>
    <row r="50710" spans="1:3" s="566" customFormat="1"/>
    <row r="50711" spans="1:3" s="566" customFormat="1"/>
    <row r="50712" spans="1:3" s="566" customFormat="1"/>
    <row r="50713" spans="1:3" s="566" customFormat="1"/>
    <row r="50714" spans="1:3" s="566" customFormat="1"/>
    <row r="50715" spans="1:3" s="566" customFormat="1"/>
    <row r="50716" spans="1:3" s="566" customFormat="1"/>
    <row r="50717" spans="1:3" s="566" customFormat="1"/>
    <row r="50718" spans="1:3" s="566" customFormat="1"/>
    <row r="50719" spans="1:3" s="566" customFormat="1"/>
    <row r="50720" spans="1:3" s="566" customFormat="1"/>
    <row r="50721" spans="1:3" s="566" customFormat="1"/>
    <row r="50722" spans="1:3" s="566" customFormat="1"/>
    <row r="50723" spans="1:3" s="566" customFormat="1"/>
    <row r="50724" spans="1:3" s="566" customFormat="1"/>
    <row r="50725" spans="1:3" s="566" customFormat="1"/>
    <row r="50726" spans="1:3" s="566" customFormat="1"/>
    <row r="50727" spans="1:3" s="566" customFormat="1"/>
    <row r="50728" spans="1:3" s="566" customFormat="1"/>
    <row r="50729" spans="1:3" s="566" customFormat="1"/>
    <row r="50730" spans="1:3" s="566" customFormat="1"/>
    <row r="50731" spans="1:3" s="566" customFormat="1"/>
    <row r="50732" spans="1:3" s="566" customFormat="1"/>
    <row r="50733" spans="1:3" s="566" customFormat="1"/>
    <row r="50734" spans="1:3" s="566" customFormat="1"/>
    <row r="50735" spans="1:3" s="566" customFormat="1"/>
    <row r="50736" spans="1:3" s="566" customFormat="1"/>
    <row r="50737" spans="1:3" s="566" customFormat="1"/>
    <row r="50738" spans="1:3" s="566" customFormat="1"/>
    <row r="50739" spans="1:3" s="566" customFormat="1"/>
    <row r="50740" spans="1:3" s="566" customFormat="1"/>
    <row r="50741" spans="1:3" s="566" customFormat="1"/>
    <row r="50742" spans="1:3" s="566" customFormat="1"/>
    <row r="50743" spans="1:3" s="566" customFormat="1"/>
    <row r="50744" spans="1:3" s="566" customFormat="1"/>
    <row r="50745" spans="1:3" s="566" customFormat="1"/>
    <row r="50746" spans="1:3" s="566" customFormat="1"/>
    <row r="50747" spans="1:3" s="566" customFormat="1"/>
    <row r="50748" spans="1:3" s="566" customFormat="1"/>
    <row r="50749" spans="1:3" s="566" customFormat="1"/>
    <row r="50750" spans="1:3" s="566" customFormat="1"/>
    <row r="50751" spans="1:3" s="566" customFormat="1"/>
    <row r="50752" spans="1:3" s="566" customFormat="1"/>
    <row r="50753" spans="1:3" s="566" customFormat="1"/>
    <row r="50754" spans="1:3" s="566" customFormat="1"/>
    <row r="50755" spans="1:3" s="566" customFormat="1"/>
    <row r="50756" spans="1:3" s="566" customFormat="1"/>
    <row r="50757" spans="1:3" s="566" customFormat="1"/>
    <row r="50758" spans="1:3" s="566" customFormat="1"/>
    <row r="50759" spans="1:3" s="566" customFormat="1"/>
    <row r="50760" spans="1:3" s="566" customFormat="1"/>
    <row r="50761" spans="1:3" s="566" customFormat="1"/>
    <row r="50762" spans="1:3" s="566" customFormat="1"/>
    <row r="50763" spans="1:3" s="566" customFormat="1"/>
    <row r="50764" spans="1:3" s="566" customFormat="1"/>
    <row r="50765" spans="1:3" s="566" customFormat="1"/>
    <row r="50766" spans="1:3" s="566" customFormat="1"/>
    <row r="50767" spans="1:3" s="566" customFormat="1"/>
    <row r="50768" spans="1:3" s="566" customFormat="1"/>
    <row r="50769" spans="1:3" s="566" customFormat="1"/>
    <row r="50770" spans="1:3" s="566" customFormat="1"/>
    <row r="50771" spans="1:3" s="566" customFormat="1"/>
    <row r="50772" spans="1:3" s="566" customFormat="1"/>
    <row r="50773" spans="1:3" s="566" customFormat="1"/>
    <row r="50774" spans="1:3" s="566" customFormat="1"/>
    <row r="50775" spans="1:3" s="566" customFormat="1"/>
    <row r="50776" spans="1:3" s="566" customFormat="1"/>
    <row r="50777" spans="1:3" s="566" customFormat="1"/>
    <row r="50778" spans="1:3" s="566" customFormat="1"/>
    <row r="50779" spans="1:3" s="566" customFormat="1"/>
    <row r="50780" spans="1:3" s="566" customFormat="1"/>
    <row r="50781" spans="1:3" s="566" customFormat="1"/>
    <row r="50782" spans="1:3" s="566" customFormat="1"/>
    <row r="50783" spans="1:3" s="566" customFormat="1"/>
    <row r="50784" spans="1:3" s="566" customFormat="1"/>
    <row r="50785" spans="1:3" s="566" customFormat="1"/>
    <row r="50786" spans="1:3" s="566" customFormat="1"/>
    <row r="50787" spans="1:3" s="566" customFormat="1"/>
    <row r="50788" spans="1:3" s="566" customFormat="1"/>
    <row r="50789" spans="1:3" s="566" customFormat="1"/>
    <row r="50790" spans="1:3" s="566" customFormat="1"/>
    <row r="50791" spans="1:3" s="566" customFormat="1"/>
    <row r="50792" spans="1:3" s="566" customFormat="1"/>
    <row r="50793" spans="1:3" s="566" customFormat="1"/>
    <row r="50794" spans="1:3" s="566" customFormat="1"/>
    <row r="50795" spans="1:3" s="566" customFormat="1"/>
    <row r="50796" spans="1:3" s="566" customFormat="1"/>
    <row r="50797" spans="1:3" s="566" customFormat="1"/>
    <row r="50798" spans="1:3" s="566" customFormat="1"/>
    <row r="50799" spans="1:3" s="566" customFormat="1"/>
    <row r="50800" spans="1:3" s="566" customFormat="1"/>
    <row r="50801" spans="1:3" s="566" customFormat="1"/>
    <row r="50802" spans="1:3" s="566" customFormat="1"/>
    <row r="50803" spans="1:3" s="566" customFormat="1"/>
    <row r="50804" spans="1:3" s="566" customFormat="1"/>
    <row r="50805" spans="1:3" s="566" customFormat="1"/>
    <row r="50806" spans="1:3" s="566" customFormat="1"/>
    <row r="50807" spans="1:3" s="566" customFormat="1"/>
    <row r="50808" spans="1:3" s="566" customFormat="1"/>
    <row r="50809" spans="1:3" s="566" customFormat="1"/>
    <row r="50810" spans="1:3" s="566" customFormat="1"/>
    <row r="50811" spans="1:3" s="566" customFormat="1"/>
    <row r="50812" spans="1:3" s="566" customFormat="1"/>
    <row r="50813" spans="1:3" s="566" customFormat="1"/>
    <row r="50814" spans="1:3" s="566" customFormat="1"/>
    <row r="50815" spans="1:3" s="566" customFormat="1"/>
    <row r="50816" spans="1:3" s="566" customFormat="1"/>
    <row r="50817" spans="1:3" s="566" customFormat="1"/>
    <row r="50818" spans="1:3" s="566" customFormat="1"/>
    <row r="50819" spans="1:3" s="566" customFormat="1"/>
    <row r="50820" spans="1:3" s="566" customFormat="1"/>
    <row r="50821" spans="1:3" s="566" customFormat="1"/>
    <row r="50822" spans="1:3" s="566" customFormat="1"/>
    <row r="50823" spans="1:3" s="566" customFormat="1"/>
    <row r="50824" spans="1:3" s="566" customFormat="1"/>
    <row r="50825" spans="1:3" s="566" customFormat="1"/>
    <row r="50826" spans="1:3" s="566" customFormat="1"/>
    <row r="50827" spans="1:3" s="566" customFormat="1"/>
    <row r="50828" spans="1:3" s="566" customFormat="1"/>
    <row r="50829" spans="1:3" s="566" customFormat="1"/>
    <row r="50830" spans="1:3" s="566" customFormat="1"/>
    <row r="50831" spans="1:3" s="566" customFormat="1"/>
    <row r="50832" spans="1:3" s="566" customFormat="1"/>
    <row r="50833" spans="1:3" s="566" customFormat="1"/>
    <row r="50834" spans="1:3" s="566" customFormat="1"/>
    <row r="50835" spans="1:3" s="566" customFormat="1"/>
    <row r="50836" spans="1:3" s="566" customFormat="1"/>
    <row r="50837" spans="1:3" s="566" customFormat="1"/>
    <row r="50838" spans="1:3" s="566" customFormat="1"/>
    <row r="50839" spans="1:3" s="566" customFormat="1"/>
    <row r="50840" spans="1:3" s="566" customFormat="1"/>
    <row r="50841" spans="1:3" s="566" customFormat="1"/>
    <row r="50842" spans="1:3" s="566" customFormat="1"/>
    <row r="50843" spans="1:3" s="566" customFormat="1"/>
    <row r="50844" spans="1:3" s="566" customFormat="1"/>
    <row r="50845" spans="1:3" s="566" customFormat="1"/>
    <row r="50846" spans="1:3" s="566" customFormat="1"/>
    <row r="50847" spans="1:3" s="566" customFormat="1"/>
    <row r="50848" spans="1:3" s="566" customFormat="1"/>
    <row r="50849" spans="1:3" s="566" customFormat="1"/>
    <row r="50850" spans="1:3" s="566" customFormat="1"/>
    <row r="50851" spans="1:3" s="566" customFormat="1"/>
    <row r="50852" spans="1:3" s="566" customFormat="1"/>
    <row r="50853" spans="1:3" s="566" customFormat="1"/>
    <row r="50854" spans="1:3" s="566" customFormat="1"/>
    <row r="50855" spans="1:3" s="566" customFormat="1"/>
    <row r="50856" spans="1:3" s="566" customFormat="1"/>
    <row r="50857" spans="1:3" s="566" customFormat="1"/>
    <row r="50858" spans="1:3" s="566" customFormat="1"/>
    <row r="50859" spans="1:3" s="566" customFormat="1"/>
    <row r="50860" spans="1:3" s="566" customFormat="1"/>
    <row r="50861" spans="1:3" s="566" customFormat="1"/>
    <row r="50862" spans="1:3" s="566" customFormat="1"/>
    <row r="50863" spans="1:3" s="566" customFormat="1"/>
    <row r="50864" spans="1:3" s="566" customFormat="1"/>
    <row r="50865" spans="1:3" s="566" customFormat="1"/>
    <row r="50866" spans="1:3" s="566" customFormat="1"/>
    <row r="50867" spans="1:3" s="566" customFormat="1"/>
    <row r="50868" spans="1:3" s="566" customFormat="1"/>
    <row r="50869" spans="1:3" s="566" customFormat="1"/>
    <row r="50870" spans="1:3" s="566" customFormat="1"/>
    <row r="50871" spans="1:3" s="566" customFormat="1"/>
    <row r="50872" spans="1:3" s="566" customFormat="1"/>
    <row r="50873" spans="1:3" s="566" customFormat="1"/>
    <row r="50874" spans="1:3" s="566" customFormat="1"/>
    <row r="50875" spans="1:3" s="566" customFormat="1"/>
    <row r="50876" spans="1:3" s="566" customFormat="1"/>
    <row r="50877" spans="1:3" s="566" customFormat="1"/>
    <row r="50878" spans="1:3" s="566" customFormat="1"/>
    <row r="50879" spans="1:3" s="566" customFormat="1"/>
    <row r="50880" spans="1:3" s="566" customFormat="1"/>
    <row r="50881" spans="1:3" s="566" customFormat="1"/>
    <row r="50882" spans="1:3" s="566" customFormat="1"/>
    <row r="50883" spans="1:3" s="566" customFormat="1"/>
    <row r="50884" spans="1:3" s="566" customFormat="1"/>
    <row r="50885" spans="1:3" s="566" customFormat="1"/>
    <row r="50886" spans="1:3" s="566" customFormat="1"/>
    <row r="50887" spans="1:3" s="566" customFormat="1"/>
    <row r="50888" spans="1:3" s="566" customFormat="1"/>
    <row r="50889" spans="1:3" s="566" customFormat="1"/>
    <row r="50890" spans="1:3" s="566" customFormat="1"/>
    <row r="50891" spans="1:3" s="566" customFormat="1"/>
    <row r="50892" spans="1:3" s="566" customFormat="1"/>
    <row r="50893" spans="1:3" s="566" customFormat="1"/>
    <row r="50894" spans="1:3" s="566" customFormat="1"/>
    <row r="50895" spans="1:3" s="566" customFormat="1"/>
    <row r="50896" spans="1:3" s="566" customFormat="1"/>
    <row r="50897" spans="1:3" s="566" customFormat="1"/>
    <row r="50898" spans="1:3" s="566" customFormat="1"/>
    <row r="50899" spans="1:3" s="566" customFormat="1"/>
    <row r="50900" spans="1:3" s="566" customFormat="1"/>
    <row r="50901" spans="1:3" s="566" customFormat="1"/>
    <row r="50902" spans="1:3" s="566" customFormat="1"/>
    <row r="50903" spans="1:3" s="566" customFormat="1"/>
    <row r="50904" spans="1:3" s="566" customFormat="1"/>
    <row r="50905" spans="1:3" s="566" customFormat="1"/>
    <row r="50906" spans="1:3" s="566" customFormat="1"/>
    <row r="50907" spans="1:3" s="566" customFormat="1"/>
    <row r="50908" spans="1:3" s="566" customFormat="1"/>
    <row r="50909" spans="1:3" s="566" customFormat="1"/>
    <row r="50910" spans="1:3" s="566" customFormat="1"/>
    <row r="50911" spans="1:3" s="566" customFormat="1"/>
    <row r="50912" spans="1:3" s="566" customFormat="1"/>
    <row r="50913" spans="1:3" s="566" customFormat="1"/>
    <row r="50914" spans="1:3" s="566" customFormat="1"/>
    <row r="50915" spans="1:3" s="566" customFormat="1"/>
    <row r="50916" spans="1:3" s="566" customFormat="1"/>
    <row r="50917" spans="1:3" s="566" customFormat="1"/>
    <row r="50918" spans="1:3" s="566" customFormat="1"/>
    <row r="50919" spans="1:3" s="566" customFormat="1"/>
    <row r="50920" spans="1:3" s="566" customFormat="1"/>
    <row r="50921" spans="1:3" s="566" customFormat="1"/>
    <row r="50922" spans="1:3" s="566" customFormat="1"/>
    <row r="50923" spans="1:3" s="566" customFormat="1"/>
    <row r="50924" spans="1:3" s="566" customFormat="1"/>
    <row r="50925" spans="1:3" s="566" customFormat="1"/>
    <row r="50926" spans="1:3" s="566" customFormat="1"/>
    <row r="50927" spans="1:3" s="566" customFormat="1"/>
    <row r="50928" spans="1:3" s="566" customFormat="1"/>
    <row r="50929" spans="1:3" s="566" customFormat="1"/>
    <row r="50930" spans="1:3" s="566" customFormat="1"/>
    <row r="50931" spans="1:3" s="566" customFormat="1"/>
    <row r="50932" spans="1:3" s="566" customFormat="1"/>
    <row r="50933" spans="1:3" s="566" customFormat="1"/>
    <row r="50934" spans="1:3" s="566" customFormat="1"/>
    <row r="50935" spans="1:3" s="566" customFormat="1"/>
    <row r="50936" spans="1:3" s="566" customFormat="1"/>
    <row r="50937" spans="1:3" s="566" customFormat="1"/>
    <row r="50938" spans="1:3" s="566" customFormat="1"/>
    <row r="50939" spans="1:3" s="566" customFormat="1"/>
    <row r="50940" spans="1:3" s="566" customFormat="1"/>
    <row r="50941" spans="1:3" s="566" customFormat="1"/>
    <row r="50942" spans="1:3" s="566" customFormat="1"/>
    <row r="50943" spans="1:3" s="566" customFormat="1"/>
    <row r="50944" spans="1:3" s="566" customFormat="1"/>
    <row r="50945" spans="1:3" s="566" customFormat="1"/>
    <row r="50946" spans="1:3" s="566" customFormat="1"/>
    <row r="50947" spans="1:3" s="566" customFormat="1"/>
    <row r="50948" spans="1:3" s="566" customFormat="1"/>
    <row r="50949" spans="1:3" s="566" customFormat="1"/>
    <row r="50950" spans="1:3" s="566" customFormat="1"/>
    <row r="50951" spans="1:3" s="566" customFormat="1"/>
    <row r="50952" spans="1:3" s="566" customFormat="1"/>
    <row r="50953" spans="1:3" s="566" customFormat="1"/>
    <row r="50954" spans="1:3" s="566" customFormat="1"/>
    <row r="50955" spans="1:3" s="566" customFormat="1"/>
    <row r="50956" spans="1:3" s="566" customFormat="1"/>
    <row r="50957" spans="1:3" s="566" customFormat="1"/>
    <row r="50958" spans="1:3" s="566" customFormat="1"/>
    <row r="50959" spans="1:3" s="566" customFormat="1"/>
    <row r="50960" spans="1:3" s="566" customFormat="1"/>
    <row r="50961" spans="1:3" s="566" customFormat="1"/>
    <row r="50962" spans="1:3" s="566" customFormat="1"/>
    <row r="50963" spans="1:3" s="566" customFormat="1"/>
    <row r="50964" spans="1:3" s="566" customFormat="1"/>
    <row r="50965" spans="1:3" s="566" customFormat="1"/>
    <row r="50966" spans="1:3" s="566" customFormat="1"/>
    <row r="50967" spans="1:3" s="566" customFormat="1"/>
    <row r="50968" spans="1:3" s="566" customFormat="1"/>
    <row r="50969" spans="1:3" s="566" customFormat="1"/>
    <row r="50970" spans="1:3" s="566" customFormat="1"/>
    <row r="50971" spans="1:3" s="566" customFormat="1"/>
    <row r="50972" spans="1:3" s="566" customFormat="1"/>
    <row r="50973" spans="1:3" s="566" customFormat="1"/>
    <row r="50974" spans="1:3" s="566" customFormat="1"/>
    <row r="50975" spans="1:3" s="566" customFormat="1"/>
    <row r="50976" spans="1:3" s="566" customFormat="1"/>
    <row r="50977" spans="1:3" s="566" customFormat="1"/>
    <row r="50978" spans="1:3" s="566" customFormat="1"/>
    <row r="50979" spans="1:3" s="566" customFormat="1"/>
    <row r="50980" spans="1:3" s="566" customFormat="1"/>
    <row r="50981" spans="1:3" s="566" customFormat="1"/>
    <row r="50982" spans="1:3" s="566" customFormat="1"/>
    <row r="50983" spans="1:3" s="566" customFormat="1"/>
    <row r="50984" spans="1:3" s="566" customFormat="1"/>
    <row r="50985" spans="1:3" s="566" customFormat="1"/>
    <row r="50986" spans="1:3" s="566" customFormat="1"/>
    <row r="50987" spans="1:3" s="566" customFormat="1"/>
    <row r="50988" spans="1:3" s="566" customFormat="1"/>
    <row r="50989" spans="1:3" s="566" customFormat="1"/>
    <row r="50990" spans="1:3" s="566" customFormat="1"/>
    <row r="50991" spans="1:3" s="566" customFormat="1"/>
    <row r="50992" spans="1:3" s="566" customFormat="1"/>
    <row r="50993" spans="1:3" s="566" customFormat="1"/>
    <row r="50994" spans="1:3" s="566" customFormat="1"/>
    <row r="50995" spans="1:3" s="566" customFormat="1"/>
    <row r="50996" spans="1:3" s="566" customFormat="1"/>
    <row r="50997" spans="1:3" s="566" customFormat="1"/>
    <row r="50998" spans="1:3" s="566" customFormat="1"/>
    <row r="50999" spans="1:3" s="566" customFormat="1"/>
    <row r="51000" spans="1:3" s="566" customFormat="1"/>
    <row r="51001" spans="1:3" s="566" customFormat="1"/>
    <row r="51002" spans="1:3" s="566" customFormat="1"/>
    <row r="51003" spans="1:3" s="566" customFormat="1"/>
    <row r="51004" spans="1:3" s="566" customFormat="1"/>
    <row r="51005" spans="1:3" s="566" customFormat="1"/>
    <row r="51006" spans="1:3" s="566" customFormat="1"/>
    <row r="51007" spans="1:3" s="566" customFormat="1"/>
    <row r="51008" spans="1:3" s="566" customFormat="1"/>
    <row r="51009" spans="1:3" s="566" customFormat="1"/>
    <row r="51010" spans="1:3" s="566" customFormat="1"/>
    <row r="51011" spans="1:3" s="566" customFormat="1"/>
    <row r="51012" spans="1:3" s="566" customFormat="1"/>
    <row r="51013" spans="1:3" s="566" customFormat="1"/>
    <row r="51014" spans="1:3" s="566" customFormat="1"/>
    <row r="51015" spans="1:3" s="566" customFormat="1"/>
    <row r="51016" spans="1:3" s="566" customFormat="1"/>
    <row r="51017" spans="1:3" s="566" customFormat="1"/>
    <row r="51018" spans="1:3" s="566" customFormat="1"/>
    <row r="51019" spans="1:3" s="566" customFormat="1"/>
    <row r="51020" spans="1:3" s="566" customFormat="1"/>
    <row r="51021" spans="1:3" s="566" customFormat="1"/>
    <row r="51022" spans="1:3" s="566" customFormat="1"/>
    <row r="51023" spans="1:3" s="566" customFormat="1"/>
    <row r="51024" spans="1:3" s="566" customFormat="1"/>
    <row r="51025" spans="1:3" s="566" customFormat="1"/>
    <row r="51026" spans="1:3" s="566" customFormat="1"/>
    <row r="51027" spans="1:3" s="566" customFormat="1"/>
    <row r="51028" spans="1:3" s="566" customFormat="1"/>
    <row r="51029" spans="1:3" s="566" customFormat="1"/>
    <row r="51030" spans="1:3" s="566" customFormat="1"/>
    <row r="51031" spans="1:3" s="566" customFormat="1"/>
    <row r="51032" spans="1:3" s="566" customFormat="1"/>
    <row r="51033" spans="1:3" s="566" customFormat="1"/>
    <row r="51034" spans="1:3" s="566" customFormat="1"/>
    <row r="51035" spans="1:3" s="566" customFormat="1"/>
    <row r="51036" spans="1:3" s="566" customFormat="1"/>
    <row r="51037" spans="1:3" s="566" customFormat="1"/>
    <row r="51038" spans="1:3" s="566" customFormat="1"/>
    <row r="51039" spans="1:3" s="566" customFormat="1"/>
    <row r="51040" spans="1:3" s="566" customFormat="1"/>
    <row r="51041" spans="1:3" s="566" customFormat="1"/>
    <row r="51042" spans="1:3" s="566" customFormat="1"/>
    <row r="51043" spans="1:3" s="566" customFormat="1"/>
    <row r="51044" spans="1:3" s="566" customFormat="1"/>
    <row r="51045" spans="1:3" s="566" customFormat="1"/>
    <row r="51046" spans="1:3" s="566" customFormat="1"/>
    <row r="51047" spans="1:3" s="566" customFormat="1"/>
    <row r="51048" spans="1:3" s="566" customFormat="1"/>
    <row r="51049" spans="1:3" s="566" customFormat="1"/>
    <row r="51050" spans="1:3" s="566" customFormat="1"/>
    <row r="51051" spans="1:3" s="566" customFormat="1"/>
    <row r="51052" spans="1:3" s="566" customFormat="1"/>
    <row r="51053" spans="1:3" s="566" customFormat="1"/>
    <row r="51054" spans="1:3" s="566" customFormat="1"/>
    <row r="51055" spans="1:3" s="566" customFormat="1"/>
    <row r="51056" spans="1:3" s="566" customFormat="1"/>
    <row r="51057" spans="1:3" s="566" customFormat="1"/>
    <row r="51058" spans="1:3" s="566" customFormat="1"/>
    <row r="51059" spans="1:3" s="566" customFormat="1"/>
    <row r="51060" spans="1:3" s="566" customFormat="1"/>
    <row r="51061" spans="1:3" s="566" customFormat="1"/>
    <row r="51062" spans="1:3" s="566" customFormat="1"/>
    <row r="51063" spans="1:3" s="566" customFormat="1"/>
    <row r="51064" spans="1:3" s="566" customFormat="1"/>
    <row r="51065" spans="1:3" s="566" customFormat="1"/>
    <row r="51066" spans="1:3" s="566" customFormat="1"/>
    <row r="51067" spans="1:3" s="566" customFormat="1"/>
    <row r="51068" spans="1:3" s="566" customFormat="1"/>
    <row r="51069" spans="1:3" s="566" customFormat="1"/>
    <row r="51070" spans="1:3" s="566" customFormat="1"/>
    <row r="51071" spans="1:3" s="566" customFormat="1"/>
    <row r="51072" spans="1:3" s="566" customFormat="1"/>
    <row r="51073" spans="1:3" s="566" customFormat="1"/>
    <row r="51074" spans="1:3" s="566" customFormat="1"/>
    <row r="51075" spans="1:3" s="566" customFormat="1"/>
    <row r="51076" spans="1:3" s="566" customFormat="1"/>
    <row r="51077" spans="1:3" s="566" customFormat="1"/>
    <row r="51078" spans="1:3" s="566" customFormat="1"/>
    <row r="51079" spans="1:3" s="566" customFormat="1"/>
    <row r="51080" spans="1:3" s="566" customFormat="1"/>
    <row r="51081" spans="1:3" s="566" customFormat="1"/>
    <row r="51082" spans="1:3" s="566" customFormat="1"/>
    <row r="51083" spans="1:3" s="566" customFormat="1"/>
    <row r="51084" spans="1:3" s="566" customFormat="1"/>
    <row r="51085" spans="1:3" s="566" customFormat="1"/>
    <row r="51086" spans="1:3" s="566" customFormat="1"/>
    <row r="51087" spans="1:3" s="566" customFormat="1"/>
    <row r="51088" spans="1:3" s="566" customFormat="1"/>
    <row r="51089" spans="1:3" s="566" customFormat="1"/>
    <row r="51090" spans="1:3" s="566" customFormat="1"/>
    <row r="51091" spans="1:3" s="566" customFormat="1"/>
    <row r="51092" spans="1:3" s="566" customFormat="1"/>
    <row r="51093" spans="1:3" s="566" customFormat="1"/>
    <row r="51094" spans="1:3" s="566" customFormat="1"/>
    <row r="51095" spans="1:3" s="566" customFormat="1"/>
    <row r="51096" spans="1:3" s="566" customFormat="1"/>
    <row r="51097" spans="1:3" s="566" customFormat="1"/>
    <row r="51098" spans="1:3" s="566" customFormat="1"/>
    <row r="51099" spans="1:3" s="566" customFormat="1"/>
    <row r="51100" spans="1:3" s="566" customFormat="1"/>
    <row r="51101" spans="1:3" s="566" customFormat="1"/>
    <row r="51102" spans="1:3" s="566" customFormat="1"/>
    <row r="51103" spans="1:3" s="566" customFormat="1"/>
    <row r="51104" spans="1:3" s="566" customFormat="1"/>
    <row r="51105" spans="1:3" s="566" customFormat="1"/>
    <row r="51106" spans="1:3" s="566" customFormat="1"/>
    <row r="51107" spans="1:3" s="566" customFormat="1"/>
    <row r="51108" spans="1:3" s="566" customFormat="1"/>
    <row r="51109" spans="1:3" s="566" customFormat="1"/>
    <row r="51110" spans="1:3" s="566" customFormat="1"/>
    <row r="51111" spans="1:3" s="566" customFormat="1"/>
    <row r="51112" spans="1:3" s="566" customFormat="1"/>
    <row r="51113" spans="1:3" s="566" customFormat="1"/>
    <row r="51114" spans="1:3" s="566" customFormat="1"/>
    <row r="51115" spans="1:3" s="566" customFormat="1"/>
    <row r="51116" spans="1:3" s="566" customFormat="1"/>
    <row r="51117" spans="1:3" s="566" customFormat="1"/>
    <row r="51118" spans="1:3" s="566" customFormat="1"/>
    <row r="51119" spans="1:3" s="566" customFormat="1"/>
    <row r="51120" spans="1:3" s="566" customFormat="1"/>
    <row r="51121" spans="1:3" s="566" customFormat="1"/>
    <row r="51122" spans="1:3" s="566" customFormat="1"/>
    <row r="51123" spans="1:3" s="566" customFormat="1"/>
    <row r="51124" spans="1:3" s="566" customFormat="1"/>
    <row r="51125" spans="1:3" s="566" customFormat="1"/>
    <row r="51126" spans="1:3" s="566" customFormat="1"/>
    <row r="51127" spans="1:3" s="566" customFormat="1"/>
    <row r="51128" spans="1:3" s="566" customFormat="1"/>
    <row r="51129" spans="1:3" s="566" customFormat="1"/>
    <row r="51130" spans="1:3" s="566" customFormat="1"/>
    <row r="51131" spans="1:3" s="566" customFormat="1"/>
    <row r="51132" spans="1:3" s="566" customFormat="1"/>
    <row r="51133" spans="1:3" s="566" customFormat="1"/>
    <row r="51134" spans="1:3" s="566" customFormat="1"/>
    <row r="51135" spans="1:3" s="566" customFormat="1"/>
    <row r="51136" spans="1:3" s="566" customFormat="1"/>
    <row r="51137" spans="1:3" s="566" customFormat="1"/>
    <row r="51138" spans="1:3" s="566" customFormat="1"/>
    <row r="51139" spans="1:3" s="566" customFormat="1"/>
    <row r="51140" spans="1:3" s="566" customFormat="1"/>
    <row r="51141" spans="1:3" s="566" customFormat="1"/>
    <row r="51142" spans="1:3" s="566" customFormat="1"/>
    <row r="51143" spans="1:3" s="566" customFormat="1"/>
    <row r="51144" spans="1:3" s="566" customFormat="1"/>
    <row r="51145" spans="1:3" s="566" customFormat="1"/>
    <row r="51146" spans="1:3" s="566" customFormat="1"/>
    <row r="51147" spans="1:3" s="566" customFormat="1"/>
    <row r="51148" spans="1:3" s="566" customFormat="1"/>
    <row r="51149" spans="1:3" s="566" customFormat="1"/>
    <row r="51150" spans="1:3" s="566" customFormat="1"/>
    <row r="51151" spans="1:3" s="566" customFormat="1"/>
    <row r="51152" spans="1:3" s="566" customFormat="1"/>
    <row r="51153" spans="1:3" s="566" customFormat="1"/>
    <row r="51154" spans="1:3" s="566" customFormat="1"/>
    <row r="51155" spans="1:3" s="566" customFormat="1"/>
    <row r="51156" spans="1:3" s="566" customFormat="1"/>
    <row r="51157" spans="1:3" s="566" customFormat="1"/>
    <row r="51158" spans="1:3" s="566" customFormat="1"/>
    <row r="51159" spans="1:3" s="566" customFormat="1"/>
    <row r="51160" spans="1:3" s="566" customFormat="1"/>
    <row r="51161" spans="1:3" s="566" customFormat="1"/>
    <row r="51162" spans="1:3" s="566" customFormat="1"/>
    <row r="51163" spans="1:3" s="566" customFormat="1"/>
    <row r="51164" spans="1:3" s="566" customFormat="1"/>
    <row r="51165" spans="1:3" s="566" customFormat="1"/>
    <row r="51166" spans="1:3" s="566" customFormat="1"/>
    <row r="51167" spans="1:3" s="566" customFormat="1"/>
    <row r="51168" spans="1:3" s="566" customFormat="1"/>
    <row r="51169" spans="1:3" s="566" customFormat="1"/>
    <row r="51170" spans="1:3" s="566" customFormat="1"/>
    <row r="51171" spans="1:3" s="566" customFormat="1"/>
    <row r="51172" spans="1:3" s="566" customFormat="1"/>
    <row r="51173" spans="1:3" s="566" customFormat="1"/>
    <row r="51174" spans="1:3" s="566" customFormat="1"/>
    <row r="51175" spans="1:3" s="566" customFormat="1"/>
    <row r="51176" spans="1:3" s="566" customFormat="1"/>
    <row r="51177" spans="1:3" s="566" customFormat="1"/>
    <row r="51178" spans="1:3" s="566" customFormat="1"/>
    <row r="51179" spans="1:3" s="566" customFormat="1"/>
    <row r="51180" spans="1:3" s="566" customFormat="1"/>
    <row r="51181" spans="1:3" s="566" customFormat="1"/>
    <row r="51182" spans="1:3" s="566" customFormat="1"/>
    <row r="51183" spans="1:3" s="566" customFormat="1"/>
    <row r="51184" spans="1:3" s="566" customFormat="1"/>
    <row r="51185" spans="1:3" s="566" customFormat="1"/>
    <row r="51186" spans="1:3" s="566" customFormat="1"/>
    <row r="51187" spans="1:3" s="566" customFormat="1"/>
    <row r="51188" spans="1:3" s="566" customFormat="1"/>
    <row r="51189" spans="1:3" s="566" customFormat="1"/>
    <row r="51190" spans="1:3" s="566" customFormat="1"/>
    <row r="51191" spans="1:3" s="566" customFormat="1"/>
    <row r="51192" spans="1:3" s="566" customFormat="1"/>
    <row r="51193" spans="1:3" s="566" customFormat="1"/>
    <row r="51194" spans="1:3" s="566" customFormat="1"/>
    <row r="51195" spans="1:3" s="566" customFormat="1"/>
    <row r="51196" spans="1:3" s="566" customFormat="1"/>
    <row r="51197" spans="1:3" s="566" customFormat="1"/>
    <row r="51198" spans="1:3" s="566" customFormat="1"/>
    <row r="51199" spans="1:3" s="566" customFormat="1"/>
    <row r="51200" spans="1:3" s="566" customFormat="1"/>
    <row r="51201" spans="1:3" s="566" customFormat="1"/>
    <row r="51202" spans="1:3" s="566" customFormat="1"/>
    <row r="51203" spans="1:3" s="566" customFormat="1"/>
    <row r="51204" spans="1:3" s="566" customFormat="1"/>
    <row r="51205" spans="1:3" s="566" customFormat="1"/>
    <row r="51206" spans="1:3" s="566" customFormat="1"/>
    <row r="51207" spans="1:3" s="566" customFormat="1"/>
    <row r="51208" spans="1:3" s="566" customFormat="1"/>
    <row r="51209" spans="1:3" s="566" customFormat="1"/>
    <row r="51210" spans="1:3" s="566" customFormat="1"/>
    <row r="51211" spans="1:3" s="566" customFormat="1"/>
    <row r="51212" spans="1:3" s="566" customFormat="1"/>
    <row r="51213" spans="1:3" s="566" customFormat="1"/>
    <row r="51214" spans="1:3" s="566" customFormat="1"/>
    <row r="51215" spans="1:3" s="566" customFormat="1"/>
    <row r="51216" spans="1:3" s="566" customFormat="1"/>
    <row r="51217" spans="1:3" s="566" customFormat="1"/>
    <row r="51218" spans="1:3" s="566" customFormat="1"/>
    <row r="51219" spans="1:3" s="566" customFormat="1"/>
    <row r="51220" spans="1:3" s="566" customFormat="1"/>
    <row r="51221" spans="1:3" s="566" customFormat="1"/>
    <row r="51222" spans="1:3" s="566" customFormat="1"/>
    <row r="51223" spans="1:3" s="566" customFormat="1"/>
    <row r="51224" spans="1:3" s="566" customFormat="1"/>
    <row r="51225" spans="1:3" s="566" customFormat="1"/>
    <row r="51226" spans="1:3" s="566" customFormat="1"/>
    <row r="51227" spans="1:3" s="566" customFormat="1"/>
    <row r="51228" spans="1:3" s="566" customFormat="1"/>
    <row r="51229" spans="1:3" s="566" customFormat="1"/>
    <row r="51230" spans="1:3" s="566" customFormat="1"/>
    <row r="51231" spans="1:3" s="566" customFormat="1"/>
    <row r="51232" spans="1:3" s="566" customFormat="1"/>
    <row r="51233" spans="1:3" s="566" customFormat="1"/>
    <row r="51234" spans="1:3" s="566" customFormat="1"/>
    <row r="51235" spans="1:3" s="566" customFormat="1"/>
    <row r="51236" spans="1:3" s="566" customFormat="1"/>
    <row r="51237" spans="1:3" s="566" customFormat="1"/>
    <row r="51238" spans="1:3" s="566" customFormat="1"/>
    <row r="51239" spans="1:3" s="566" customFormat="1"/>
    <row r="51240" spans="1:3" s="566" customFormat="1"/>
    <row r="51241" spans="1:3" s="566" customFormat="1"/>
    <row r="51242" spans="1:3" s="566" customFormat="1"/>
    <row r="51243" spans="1:3" s="566" customFormat="1"/>
    <row r="51244" spans="1:3" s="566" customFormat="1"/>
    <row r="51245" spans="1:3" s="566" customFormat="1"/>
    <row r="51246" spans="1:3" s="566" customFormat="1"/>
    <row r="51247" spans="1:3" s="566" customFormat="1"/>
    <row r="51248" spans="1:3" s="566" customFormat="1"/>
    <row r="51249" spans="1:3" s="566" customFormat="1"/>
    <row r="51250" spans="1:3" s="566" customFormat="1"/>
    <row r="51251" spans="1:3" s="566" customFormat="1"/>
    <row r="51252" spans="1:3" s="566" customFormat="1"/>
    <row r="51253" spans="1:3" s="566" customFormat="1"/>
    <row r="51254" spans="1:3" s="566" customFormat="1"/>
    <row r="51255" spans="1:3" s="566" customFormat="1"/>
    <row r="51256" spans="1:3" s="566" customFormat="1"/>
    <row r="51257" spans="1:3" s="566" customFormat="1"/>
    <row r="51258" spans="1:3" s="566" customFormat="1"/>
    <row r="51259" spans="1:3" s="566" customFormat="1"/>
    <row r="51260" spans="1:3" s="566" customFormat="1"/>
    <row r="51261" spans="1:3" s="566" customFormat="1"/>
    <row r="51262" spans="1:3" s="566" customFormat="1"/>
    <row r="51263" spans="1:3" s="566" customFormat="1"/>
    <row r="51264" spans="1:3" s="566" customFormat="1"/>
    <row r="51265" spans="1:3" s="566" customFormat="1"/>
    <row r="51266" spans="1:3" s="566" customFormat="1"/>
    <row r="51267" spans="1:3" s="566" customFormat="1"/>
    <row r="51268" spans="1:3" s="566" customFormat="1"/>
    <row r="51269" spans="1:3" s="566" customFormat="1"/>
    <row r="51270" spans="1:3" s="566" customFormat="1"/>
    <row r="51271" spans="1:3" s="566" customFormat="1"/>
    <row r="51272" spans="1:3" s="566" customFormat="1"/>
    <row r="51273" spans="1:3" s="566" customFormat="1"/>
    <row r="51274" spans="1:3" s="566" customFormat="1"/>
    <row r="51275" spans="1:3" s="566" customFormat="1"/>
    <row r="51276" spans="1:3" s="566" customFormat="1"/>
    <row r="51277" spans="1:3" s="566" customFormat="1"/>
    <row r="51278" spans="1:3" s="566" customFormat="1"/>
    <row r="51279" spans="1:3" s="566" customFormat="1"/>
    <row r="51280" spans="1:3" s="566" customFormat="1"/>
    <row r="51281" spans="1:3" s="566" customFormat="1"/>
    <row r="51282" spans="1:3" s="566" customFormat="1"/>
    <row r="51283" spans="1:3" s="566" customFormat="1"/>
    <row r="51284" spans="1:3" s="566" customFormat="1"/>
    <row r="51285" spans="1:3" s="566" customFormat="1"/>
    <row r="51286" spans="1:3" s="566" customFormat="1"/>
    <row r="51287" spans="1:3" s="566" customFormat="1"/>
    <row r="51288" spans="1:3" s="566" customFormat="1"/>
    <row r="51289" spans="1:3" s="566" customFormat="1"/>
    <row r="51290" spans="1:3" s="566" customFormat="1"/>
    <row r="51291" spans="1:3" s="566" customFormat="1"/>
    <row r="51292" spans="1:3" s="566" customFormat="1"/>
    <row r="51293" spans="1:3" s="566" customFormat="1"/>
    <row r="51294" spans="1:3" s="566" customFormat="1"/>
    <row r="51295" spans="1:3" s="566" customFormat="1"/>
    <row r="51296" spans="1:3" s="566" customFormat="1"/>
    <row r="51297" spans="1:3" s="566" customFormat="1"/>
    <row r="51298" spans="1:3" s="566" customFormat="1"/>
    <row r="51299" spans="1:3" s="566" customFormat="1"/>
    <row r="51300" spans="1:3" s="566" customFormat="1"/>
    <row r="51301" spans="1:3" s="566" customFormat="1"/>
    <row r="51302" spans="1:3" s="566" customFormat="1"/>
    <row r="51303" spans="1:3" s="566" customFormat="1"/>
    <row r="51304" spans="1:3" s="566" customFormat="1"/>
    <row r="51305" spans="1:3" s="566" customFormat="1"/>
    <row r="51306" spans="1:3" s="566" customFormat="1"/>
    <row r="51307" spans="1:3" s="566" customFormat="1"/>
    <row r="51308" spans="1:3" s="566" customFormat="1"/>
    <row r="51309" spans="1:3" s="566" customFormat="1"/>
    <row r="51310" spans="1:3" s="566" customFormat="1"/>
    <row r="51311" spans="1:3" s="566" customFormat="1"/>
    <row r="51312" spans="1:3" s="566" customFormat="1"/>
    <row r="51313" spans="1:3" s="566" customFormat="1"/>
    <row r="51314" spans="1:3" s="566" customFormat="1"/>
    <row r="51315" spans="1:3" s="566" customFormat="1"/>
    <row r="51316" spans="1:3" s="566" customFormat="1"/>
    <row r="51317" spans="1:3" s="566" customFormat="1"/>
    <row r="51318" spans="1:3" s="566" customFormat="1"/>
    <row r="51319" spans="1:3" s="566" customFormat="1"/>
    <row r="51320" spans="1:3" s="566" customFormat="1"/>
    <row r="51321" spans="1:3" s="566" customFormat="1"/>
    <row r="51322" spans="1:3" s="566" customFormat="1"/>
    <row r="51323" spans="1:3" s="566" customFormat="1"/>
    <row r="51324" spans="1:3" s="566" customFormat="1"/>
    <row r="51325" spans="1:3" s="566" customFormat="1"/>
    <row r="51326" spans="1:3" s="566" customFormat="1"/>
    <row r="51327" spans="1:3" s="566" customFormat="1"/>
    <row r="51328" spans="1:3" s="566" customFormat="1"/>
    <row r="51329" spans="1:3" s="566" customFormat="1"/>
    <row r="51330" spans="1:3" s="566" customFormat="1"/>
    <row r="51331" spans="1:3" s="566" customFormat="1"/>
    <row r="51332" spans="1:3" s="566" customFormat="1"/>
    <row r="51333" spans="1:3" s="566" customFormat="1"/>
    <row r="51334" spans="1:3" s="566" customFormat="1"/>
    <row r="51335" spans="1:3" s="566" customFormat="1"/>
    <row r="51336" spans="1:3" s="566" customFormat="1"/>
    <row r="51337" spans="1:3" s="566" customFormat="1"/>
    <row r="51338" spans="1:3" s="566" customFormat="1"/>
    <row r="51339" spans="1:3" s="566" customFormat="1"/>
    <row r="51340" spans="1:3" s="566" customFormat="1"/>
    <row r="51341" spans="1:3" s="566" customFormat="1"/>
    <row r="51342" spans="1:3" s="566" customFormat="1"/>
    <row r="51343" spans="1:3" s="566" customFormat="1"/>
    <row r="51344" spans="1:3" s="566" customFormat="1"/>
    <row r="51345" spans="1:3" s="566" customFormat="1"/>
    <row r="51346" spans="1:3" s="566" customFormat="1"/>
    <row r="51347" spans="1:3" s="566" customFormat="1"/>
    <row r="51348" spans="1:3" s="566" customFormat="1"/>
    <row r="51349" spans="1:3" s="566" customFormat="1"/>
    <row r="51350" spans="1:3" s="566" customFormat="1"/>
    <row r="51351" spans="1:3" s="566" customFormat="1"/>
    <row r="51352" spans="1:3" s="566" customFormat="1"/>
    <row r="51353" spans="1:3" s="566" customFormat="1"/>
    <row r="51354" spans="1:3" s="566" customFormat="1"/>
    <row r="51355" spans="1:3" s="566" customFormat="1"/>
    <row r="51356" spans="1:3" s="566" customFormat="1"/>
    <row r="51357" spans="1:3" s="566" customFormat="1"/>
    <row r="51358" spans="1:3" s="566" customFormat="1"/>
    <row r="51359" spans="1:3" s="566" customFormat="1"/>
    <row r="51360" spans="1:3" s="566" customFormat="1"/>
    <row r="51361" spans="1:3" s="566" customFormat="1"/>
    <row r="51362" spans="1:3" s="566" customFormat="1"/>
    <row r="51363" spans="1:3" s="566" customFormat="1"/>
    <row r="51364" spans="1:3" s="566" customFormat="1"/>
    <row r="51365" spans="1:3" s="566" customFormat="1"/>
    <row r="51366" spans="1:3" s="566" customFormat="1"/>
    <row r="51367" spans="1:3" s="566" customFormat="1"/>
    <row r="51368" spans="1:3" s="566" customFormat="1"/>
    <row r="51369" spans="1:3" s="566" customFormat="1"/>
    <row r="51370" spans="1:3" s="566" customFormat="1"/>
    <row r="51371" spans="1:3" s="566" customFormat="1"/>
    <row r="51372" spans="1:3" s="566" customFormat="1"/>
    <row r="51373" spans="1:3" s="566" customFormat="1"/>
    <row r="51374" spans="1:3" s="566" customFormat="1"/>
    <row r="51375" spans="1:3" s="566" customFormat="1"/>
    <row r="51376" spans="1:3" s="566" customFormat="1"/>
    <row r="51377" spans="1:3" s="566" customFormat="1"/>
    <row r="51378" spans="1:3" s="566" customFormat="1"/>
    <row r="51379" spans="1:3" s="566" customFormat="1"/>
    <row r="51380" spans="1:3" s="566" customFormat="1"/>
    <row r="51381" spans="1:3" s="566" customFormat="1"/>
    <row r="51382" spans="1:3" s="566" customFormat="1"/>
    <row r="51383" spans="1:3" s="566" customFormat="1"/>
    <row r="51384" spans="1:3" s="566" customFormat="1"/>
    <row r="51385" spans="1:3" s="566" customFormat="1"/>
    <row r="51386" spans="1:3" s="566" customFormat="1"/>
    <row r="51387" spans="1:3" s="566" customFormat="1"/>
    <row r="51388" spans="1:3" s="566" customFormat="1"/>
    <row r="51389" spans="1:3" s="566" customFormat="1"/>
    <row r="51390" spans="1:3" s="566" customFormat="1"/>
    <row r="51391" spans="1:3" s="566" customFormat="1"/>
    <row r="51392" spans="1:3" s="566" customFormat="1"/>
    <row r="51393" spans="1:3" s="566" customFormat="1"/>
    <row r="51394" spans="1:3" s="566" customFormat="1"/>
    <row r="51395" spans="1:3" s="566" customFormat="1"/>
    <row r="51396" spans="1:3" s="566" customFormat="1"/>
    <row r="51397" spans="1:3" s="566" customFormat="1"/>
    <row r="51398" spans="1:3" s="566" customFormat="1"/>
    <row r="51399" spans="1:3" s="566" customFormat="1"/>
    <row r="51400" spans="1:3" s="566" customFormat="1"/>
    <row r="51401" spans="1:3" s="566" customFormat="1"/>
    <row r="51402" spans="1:3" s="566" customFormat="1"/>
    <row r="51403" spans="1:3" s="566" customFormat="1"/>
    <row r="51404" spans="1:3" s="566" customFormat="1"/>
    <row r="51405" spans="1:3" s="566" customFormat="1"/>
    <row r="51406" spans="1:3" s="566" customFormat="1"/>
    <row r="51407" spans="1:3" s="566" customFormat="1"/>
    <row r="51408" spans="1:3" s="566" customFormat="1"/>
    <row r="51409" spans="1:3" s="566" customFormat="1"/>
    <row r="51410" spans="1:3" s="566" customFormat="1"/>
    <row r="51411" spans="1:3" s="566" customFormat="1"/>
    <row r="51412" spans="1:3" s="566" customFormat="1"/>
    <row r="51413" spans="1:3" s="566" customFormat="1"/>
    <row r="51414" spans="1:3" s="566" customFormat="1"/>
    <row r="51415" spans="1:3" s="566" customFormat="1"/>
    <row r="51416" spans="1:3" s="566" customFormat="1"/>
    <row r="51417" spans="1:3" s="566" customFormat="1"/>
    <row r="51418" spans="1:3" s="566" customFormat="1"/>
    <row r="51419" spans="1:3" s="566" customFormat="1"/>
    <row r="51420" spans="1:3" s="566" customFormat="1"/>
    <row r="51421" spans="1:3" s="566" customFormat="1"/>
    <row r="51422" spans="1:3" s="566" customFormat="1"/>
    <row r="51423" spans="1:3" s="566" customFormat="1"/>
    <row r="51424" spans="1:3" s="566" customFormat="1"/>
    <row r="51425" spans="1:3" s="566" customFormat="1"/>
    <row r="51426" spans="1:3" s="566" customFormat="1"/>
    <row r="51427" spans="1:3" s="566" customFormat="1"/>
    <row r="51428" spans="1:3" s="566" customFormat="1"/>
    <row r="51429" spans="1:3" s="566" customFormat="1"/>
    <row r="51430" spans="1:3" s="566" customFormat="1"/>
    <row r="51431" spans="1:3" s="566" customFormat="1"/>
    <row r="51432" spans="1:3" s="566" customFormat="1"/>
    <row r="51433" spans="1:3" s="566" customFormat="1"/>
    <row r="51434" spans="1:3" s="566" customFormat="1"/>
    <row r="51435" spans="1:3" s="566" customFormat="1"/>
    <row r="51436" spans="1:3" s="566" customFormat="1"/>
    <row r="51437" spans="1:3" s="566" customFormat="1"/>
    <row r="51438" spans="1:3" s="566" customFormat="1"/>
    <row r="51439" spans="1:3" s="566" customFormat="1"/>
    <row r="51440" spans="1:3" s="566" customFormat="1"/>
    <row r="51441" spans="1:3" s="566" customFormat="1"/>
    <row r="51442" spans="1:3" s="566" customFormat="1"/>
    <row r="51443" spans="1:3" s="566" customFormat="1"/>
    <row r="51444" spans="1:3" s="566" customFormat="1"/>
    <row r="51445" spans="1:3" s="566" customFormat="1"/>
    <row r="51446" spans="1:3" s="566" customFormat="1"/>
    <row r="51447" spans="1:3" s="566" customFormat="1"/>
    <row r="51448" spans="1:3" s="566" customFormat="1"/>
    <row r="51449" spans="1:3" s="566" customFormat="1"/>
    <row r="51450" spans="1:3" s="566" customFormat="1"/>
    <row r="51451" spans="1:3" s="566" customFormat="1"/>
    <row r="51452" spans="1:3" s="566" customFormat="1"/>
    <row r="51453" spans="1:3" s="566" customFormat="1"/>
    <row r="51454" spans="1:3" s="566" customFormat="1"/>
    <row r="51455" spans="1:3" s="566" customFormat="1"/>
    <row r="51456" spans="1:3" s="566" customFormat="1"/>
    <row r="51457" spans="1:3" s="566" customFormat="1"/>
    <row r="51458" spans="1:3" s="566" customFormat="1"/>
    <row r="51459" spans="1:3" s="566" customFormat="1"/>
    <row r="51460" spans="1:3" s="566" customFormat="1"/>
    <row r="51461" spans="1:3" s="566" customFormat="1"/>
    <row r="51462" spans="1:3" s="566" customFormat="1"/>
    <row r="51463" spans="1:3" s="566" customFormat="1"/>
    <row r="51464" spans="1:3" s="566" customFormat="1"/>
    <row r="51465" spans="1:3" s="566" customFormat="1"/>
    <row r="51466" spans="1:3" s="566" customFormat="1"/>
    <row r="51467" spans="1:3" s="566" customFormat="1"/>
    <row r="51468" spans="1:3" s="566" customFormat="1"/>
    <row r="51469" spans="1:3" s="566" customFormat="1"/>
    <row r="51470" spans="1:3" s="566" customFormat="1"/>
    <row r="51471" spans="1:3" s="566" customFormat="1"/>
    <row r="51472" spans="1:3" s="566" customFormat="1"/>
    <row r="51473" spans="1:3" s="566" customFormat="1"/>
    <row r="51474" spans="1:3" s="566" customFormat="1"/>
    <row r="51475" spans="1:3" s="566" customFormat="1"/>
    <row r="51476" spans="1:3" s="566" customFormat="1"/>
    <row r="51477" spans="1:3" s="566" customFormat="1"/>
    <row r="51478" spans="1:3" s="566" customFormat="1"/>
    <row r="51479" spans="1:3" s="566" customFormat="1"/>
    <row r="51480" spans="1:3" s="566" customFormat="1"/>
    <row r="51481" spans="1:3" s="566" customFormat="1"/>
    <row r="51482" spans="1:3" s="566" customFormat="1"/>
    <row r="51483" spans="1:3" s="566" customFormat="1"/>
    <row r="51484" spans="1:3" s="566" customFormat="1"/>
    <row r="51485" spans="1:3" s="566" customFormat="1"/>
    <row r="51486" spans="1:3" s="566" customFormat="1"/>
    <row r="51487" spans="1:3" s="566" customFormat="1"/>
    <row r="51488" spans="1:3" s="566" customFormat="1"/>
    <row r="51489" spans="1:3" s="566" customFormat="1"/>
    <row r="51490" spans="1:3" s="566" customFormat="1"/>
    <row r="51491" spans="1:3" s="566" customFormat="1"/>
    <row r="51492" spans="1:3" s="566" customFormat="1"/>
    <row r="51493" spans="1:3" s="566" customFormat="1"/>
    <row r="51494" spans="1:3" s="566" customFormat="1"/>
    <row r="51495" spans="1:3" s="566" customFormat="1"/>
    <row r="51496" spans="1:3" s="566" customFormat="1"/>
    <row r="51497" spans="1:3" s="566" customFormat="1"/>
    <row r="51498" spans="1:3" s="566" customFormat="1"/>
    <row r="51499" spans="1:3" s="566" customFormat="1"/>
    <row r="51500" spans="1:3" s="566" customFormat="1"/>
    <row r="51501" spans="1:3" s="566" customFormat="1"/>
    <row r="51502" spans="1:3" s="566" customFormat="1"/>
    <row r="51503" spans="1:3" s="566" customFormat="1"/>
    <row r="51504" spans="1:3" s="566" customFormat="1"/>
    <row r="51505" spans="1:3" s="566" customFormat="1"/>
    <row r="51506" spans="1:3" s="566" customFormat="1"/>
    <row r="51507" spans="1:3" s="566" customFormat="1"/>
    <row r="51508" spans="1:3" s="566" customFormat="1"/>
    <row r="51509" spans="1:3" s="566" customFormat="1"/>
    <row r="51510" spans="1:3" s="566" customFormat="1"/>
    <row r="51511" spans="1:3" s="566" customFormat="1"/>
    <row r="51512" spans="1:3" s="566" customFormat="1"/>
    <row r="51513" spans="1:3" s="566" customFormat="1"/>
    <row r="51514" spans="1:3" s="566" customFormat="1"/>
    <row r="51515" spans="1:3" s="566" customFormat="1"/>
    <row r="51516" spans="1:3" s="566" customFormat="1"/>
    <row r="51517" spans="1:3" s="566" customFormat="1"/>
    <row r="51518" spans="1:3" s="566" customFormat="1"/>
    <row r="51519" spans="1:3" s="566" customFormat="1"/>
    <row r="51520" spans="1:3" s="566" customFormat="1"/>
    <row r="51521" spans="1:3" s="566" customFormat="1"/>
    <row r="51522" spans="1:3" s="566" customFormat="1"/>
    <row r="51523" spans="1:3" s="566" customFormat="1"/>
    <row r="51524" spans="1:3" s="566" customFormat="1"/>
    <row r="51525" spans="1:3" s="566" customFormat="1"/>
    <row r="51526" spans="1:3" s="566" customFormat="1"/>
    <row r="51527" spans="1:3" s="566" customFormat="1"/>
    <row r="51528" spans="1:3" s="566" customFormat="1"/>
    <row r="51529" spans="1:3" s="566" customFormat="1"/>
    <row r="51530" spans="1:3" s="566" customFormat="1"/>
    <row r="51531" spans="1:3" s="566" customFormat="1"/>
    <row r="51532" spans="1:3" s="566" customFormat="1"/>
    <row r="51533" spans="1:3" s="566" customFormat="1"/>
    <row r="51534" spans="1:3" s="566" customFormat="1"/>
    <row r="51535" spans="1:3" s="566" customFormat="1"/>
    <row r="51536" spans="1:3" s="566" customFormat="1"/>
    <row r="51537" spans="1:3" s="566" customFormat="1"/>
    <row r="51538" spans="1:3" s="566" customFormat="1"/>
    <row r="51539" spans="1:3" s="566" customFormat="1"/>
    <row r="51540" spans="1:3" s="566" customFormat="1"/>
    <row r="51541" spans="1:3" s="566" customFormat="1"/>
    <row r="51542" spans="1:3" s="566" customFormat="1"/>
    <row r="51543" spans="1:3" s="566" customFormat="1"/>
    <row r="51544" spans="1:3" s="566" customFormat="1"/>
    <row r="51545" spans="1:3" s="566" customFormat="1"/>
    <row r="51546" spans="1:3" s="566" customFormat="1"/>
    <row r="51547" spans="1:3" s="566" customFormat="1"/>
    <row r="51548" spans="1:3" s="566" customFormat="1"/>
    <row r="51549" spans="1:3" s="566" customFormat="1"/>
    <row r="51550" spans="1:3" s="566" customFormat="1"/>
    <row r="51551" spans="1:3" s="566" customFormat="1"/>
    <row r="51552" spans="1:3" s="566" customFormat="1"/>
    <row r="51553" spans="1:3" s="566" customFormat="1"/>
    <row r="51554" spans="1:3" s="566" customFormat="1"/>
    <row r="51555" spans="1:3" s="566" customFormat="1"/>
    <row r="51556" spans="1:3" s="566" customFormat="1"/>
    <row r="51557" spans="1:3" s="566" customFormat="1"/>
    <row r="51558" spans="1:3" s="566" customFormat="1"/>
    <row r="51559" spans="1:3" s="566" customFormat="1"/>
    <row r="51560" spans="1:3" s="566" customFormat="1"/>
    <row r="51561" spans="1:3" s="566" customFormat="1"/>
    <row r="51562" spans="1:3" s="566" customFormat="1"/>
    <row r="51563" spans="1:3" s="566" customFormat="1"/>
    <row r="51564" spans="1:3" s="566" customFormat="1"/>
    <row r="51565" spans="1:3" s="566" customFormat="1"/>
    <row r="51566" spans="1:3" s="566" customFormat="1"/>
    <row r="51567" spans="1:3" s="566" customFormat="1"/>
    <row r="51568" spans="1:3" s="566" customFormat="1"/>
    <row r="51569" spans="1:3" s="566" customFormat="1"/>
    <row r="51570" spans="1:3" s="566" customFormat="1"/>
    <row r="51571" spans="1:3" s="566" customFormat="1"/>
    <row r="51572" spans="1:3" s="566" customFormat="1"/>
    <row r="51573" spans="1:3" s="566" customFormat="1"/>
    <row r="51574" spans="1:3" s="566" customFormat="1"/>
    <row r="51575" spans="1:3" s="566" customFormat="1"/>
    <row r="51576" spans="1:3" s="566" customFormat="1"/>
    <row r="51577" spans="1:3" s="566" customFormat="1"/>
    <row r="51578" spans="1:3" s="566" customFormat="1"/>
    <row r="51579" spans="1:3" s="566" customFormat="1"/>
    <row r="51580" spans="1:3" s="566" customFormat="1"/>
    <row r="51581" spans="1:3" s="566" customFormat="1"/>
    <row r="51582" spans="1:3" s="566" customFormat="1"/>
    <row r="51583" spans="1:3" s="566" customFormat="1"/>
    <row r="51584" spans="1:3" s="566" customFormat="1"/>
    <row r="51585" spans="1:3" s="566" customFormat="1"/>
    <row r="51586" spans="1:3" s="566" customFormat="1"/>
    <row r="51587" spans="1:3" s="566" customFormat="1"/>
    <row r="51588" spans="1:3" s="566" customFormat="1"/>
    <row r="51589" spans="1:3" s="566" customFormat="1"/>
    <row r="51590" spans="1:3" s="566" customFormat="1"/>
    <row r="51591" spans="1:3" s="566" customFormat="1"/>
    <row r="51592" spans="1:3" s="566" customFormat="1"/>
    <row r="51593" spans="1:3" s="566" customFormat="1"/>
    <row r="51594" spans="1:3" s="566" customFormat="1"/>
    <row r="51595" spans="1:3" s="566" customFormat="1"/>
    <row r="51596" spans="1:3" s="566" customFormat="1"/>
    <row r="51597" spans="1:3" s="566" customFormat="1"/>
    <row r="51598" spans="1:3" s="566" customFormat="1"/>
    <row r="51599" spans="1:3" s="566" customFormat="1"/>
    <row r="51600" spans="1:3" s="566" customFormat="1"/>
    <row r="51601" spans="1:3" s="566" customFormat="1"/>
    <row r="51602" spans="1:3" s="566" customFormat="1"/>
    <row r="51603" spans="1:3" s="566" customFormat="1"/>
    <row r="51604" spans="1:3" s="566" customFormat="1"/>
    <row r="51605" spans="1:3" s="566" customFormat="1"/>
    <row r="51606" spans="1:3" s="566" customFormat="1"/>
    <row r="51607" spans="1:3" s="566" customFormat="1"/>
    <row r="51608" spans="1:3" s="566" customFormat="1"/>
    <row r="51609" spans="1:3" s="566" customFormat="1"/>
    <row r="51610" spans="1:3" s="566" customFormat="1"/>
    <row r="51611" spans="1:3" s="566" customFormat="1"/>
    <row r="51612" spans="1:3" s="566" customFormat="1"/>
    <row r="51613" spans="1:3" s="566" customFormat="1"/>
    <row r="51614" spans="1:3" s="566" customFormat="1"/>
    <row r="51615" spans="1:3" s="566" customFormat="1"/>
    <row r="51616" spans="1:3" s="566" customFormat="1"/>
    <row r="51617" spans="1:3" s="566" customFormat="1"/>
    <row r="51618" spans="1:3" s="566" customFormat="1"/>
    <row r="51619" spans="1:3" s="566" customFormat="1"/>
    <row r="51620" spans="1:3" s="566" customFormat="1"/>
    <row r="51621" spans="1:3" s="566" customFormat="1"/>
    <row r="51622" spans="1:3" s="566" customFormat="1"/>
    <row r="51623" spans="1:3" s="566" customFormat="1"/>
    <row r="51624" spans="1:3" s="566" customFormat="1"/>
    <row r="51625" spans="1:3" s="566" customFormat="1"/>
    <row r="51626" spans="1:3" s="566" customFormat="1"/>
    <row r="51627" spans="1:3" s="566" customFormat="1"/>
    <row r="51628" spans="1:3" s="566" customFormat="1"/>
    <row r="51629" spans="1:3" s="566" customFormat="1"/>
    <row r="51630" spans="1:3" s="566" customFormat="1"/>
    <row r="51631" spans="1:3" s="566" customFormat="1"/>
    <row r="51632" spans="1:3" s="566" customFormat="1"/>
    <row r="51633" spans="1:3" s="566" customFormat="1"/>
    <row r="51634" spans="1:3" s="566" customFormat="1"/>
    <row r="51635" spans="1:3" s="566" customFormat="1"/>
    <row r="51636" spans="1:3" s="566" customFormat="1"/>
    <row r="51637" spans="1:3" s="566" customFormat="1"/>
    <row r="51638" spans="1:3" s="566" customFormat="1"/>
    <row r="51639" spans="1:3" s="566" customFormat="1"/>
    <row r="51640" spans="1:3" s="566" customFormat="1"/>
    <row r="51641" spans="1:3" s="566" customFormat="1"/>
    <row r="51642" spans="1:3" s="566" customFormat="1"/>
    <row r="51643" spans="1:3" s="566" customFormat="1"/>
    <row r="51644" spans="1:3" s="566" customFormat="1"/>
    <row r="51645" spans="1:3" s="566" customFormat="1"/>
    <row r="51646" spans="1:3" s="566" customFormat="1"/>
    <row r="51647" spans="1:3" s="566" customFormat="1"/>
    <row r="51648" spans="1:3" s="566" customFormat="1"/>
    <row r="51649" spans="1:3" s="566" customFormat="1"/>
    <row r="51650" spans="1:3" s="566" customFormat="1"/>
    <row r="51651" spans="1:3" s="566" customFormat="1"/>
    <row r="51652" spans="1:3" s="566" customFormat="1"/>
    <row r="51653" spans="1:3" s="566" customFormat="1"/>
    <row r="51654" spans="1:3" s="566" customFormat="1"/>
    <row r="51655" spans="1:3" s="566" customFormat="1"/>
    <row r="51656" spans="1:3" s="566" customFormat="1"/>
    <row r="51657" spans="1:3" s="566" customFormat="1"/>
    <row r="51658" spans="1:3" s="566" customFormat="1"/>
    <row r="51659" spans="1:3" s="566" customFormat="1"/>
    <row r="51660" spans="1:3" s="566" customFormat="1"/>
    <row r="51661" spans="1:3" s="566" customFormat="1"/>
    <row r="51662" spans="1:3" s="566" customFormat="1"/>
    <row r="51663" spans="1:3" s="566" customFormat="1"/>
    <row r="51664" spans="1:3" s="566" customFormat="1"/>
    <row r="51665" spans="1:3" s="566" customFormat="1"/>
    <row r="51666" spans="1:3" s="566" customFormat="1"/>
    <row r="51667" spans="1:3" s="566" customFormat="1"/>
    <row r="51668" spans="1:3" s="566" customFormat="1"/>
    <row r="51669" spans="1:3" s="566" customFormat="1"/>
    <row r="51670" spans="1:3" s="566" customFormat="1"/>
    <row r="51671" spans="1:3" s="566" customFormat="1"/>
    <row r="51672" spans="1:3" s="566" customFormat="1"/>
    <row r="51673" spans="1:3" s="566" customFormat="1"/>
    <row r="51674" spans="1:3" s="566" customFormat="1"/>
    <row r="51675" spans="1:3" s="566" customFormat="1"/>
    <row r="51676" spans="1:3" s="566" customFormat="1"/>
    <row r="51677" spans="1:3" s="566" customFormat="1"/>
    <row r="51678" spans="1:3" s="566" customFormat="1"/>
    <row r="51679" spans="1:3" s="566" customFormat="1"/>
    <row r="51680" spans="1:3" s="566" customFormat="1"/>
    <row r="51681" spans="1:3" s="566" customFormat="1"/>
    <row r="51682" spans="1:3" s="566" customFormat="1"/>
    <row r="51683" spans="1:3" s="566" customFormat="1"/>
    <row r="51684" spans="1:3" s="566" customFormat="1"/>
    <row r="51685" spans="1:3" s="566" customFormat="1"/>
    <row r="51686" spans="1:3" s="566" customFormat="1"/>
    <row r="51687" spans="1:3" s="566" customFormat="1"/>
    <row r="51688" spans="1:3" s="566" customFormat="1"/>
    <row r="51689" spans="1:3" s="566" customFormat="1"/>
    <row r="51690" spans="1:3" s="566" customFormat="1"/>
    <row r="51691" spans="1:3" s="566" customFormat="1"/>
    <row r="51692" spans="1:3" s="566" customFormat="1"/>
    <row r="51693" spans="1:3" s="566" customFormat="1"/>
    <row r="51694" spans="1:3" s="566" customFormat="1"/>
    <row r="51695" spans="1:3" s="566" customFormat="1"/>
    <row r="51696" spans="1:3" s="566" customFormat="1"/>
    <row r="51697" spans="1:3" s="566" customFormat="1"/>
    <row r="51698" spans="1:3" s="566" customFormat="1"/>
    <row r="51699" spans="1:3" s="566" customFormat="1"/>
    <row r="51700" spans="1:3" s="566" customFormat="1"/>
    <row r="51701" spans="1:3" s="566" customFormat="1"/>
    <row r="51702" spans="1:3" s="566" customFormat="1"/>
    <row r="51703" spans="1:3" s="566" customFormat="1"/>
    <row r="51704" spans="1:3" s="566" customFormat="1"/>
    <row r="51705" spans="1:3" s="566" customFormat="1"/>
    <row r="51706" spans="1:3" s="566" customFormat="1"/>
    <row r="51707" spans="1:3" s="566" customFormat="1"/>
    <row r="51708" spans="1:3" s="566" customFormat="1"/>
    <row r="51709" spans="1:3" s="566" customFormat="1"/>
    <row r="51710" spans="1:3" s="566" customFormat="1"/>
    <row r="51711" spans="1:3" s="566" customFormat="1"/>
    <row r="51712" spans="1:3" s="566" customFormat="1"/>
    <row r="51713" spans="1:3" s="566" customFormat="1"/>
    <row r="51714" spans="1:3" s="566" customFormat="1"/>
    <row r="51715" spans="1:3" s="566" customFormat="1"/>
    <row r="51716" spans="1:3" s="566" customFormat="1"/>
    <row r="51717" spans="1:3" s="566" customFormat="1"/>
    <row r="51718" spans="1:3" s="566" customFormat="1"/>
    <row r="51719" spans="1:3" s="566" customFormat="1"/>
    <row r="51720" spans="1:3" s="566" customFormat="1"/>
    <row r="51721" spans="1:3" s="566" customFormat="1"/>
    <row r="51722" spans="1:3" s="566" customFormat="1"/>
    <row r="51723" spans="1:3" s="566" customFormat="1"/>
    <row r="51724" spans="1:3" s="566" customFormat="1"/>
    <row r="51725" spans="1:3" s="566" customFormat="1"/>
    <row r="51726" spans="1:3" s="566" customFormat="1"/>
    <row r="51727" spans="1:3" s="566" customFormat="1"/>
    <row r="51728" spans="1:3" s="566" customFormat="1"/>
    <row r="51729" spans="1:3" s="566" customFormat="1"/>
    <row r="51730" spans="1:3" s="566" customFormat="1"/>
    <row r="51731" spans="1:3" s="566" customFormat="1"/>
    <row r="51732" spans="1:3" s="566" customFormat="1"/>
    <row r="51733" spans="1:3" s="566" customFormat="1"/>
    <row r="51734" spans="1:3" s="566" customFormat="1"/>
    <row r="51735" spans="1:3" s="566" customFormat="1"/>
    <row r="51736" spans="1:3" s="566" customFormat="1"/>
    <row r="51737" spans="1:3" s="566" customFormat="1"/>
    <row r="51738" spans="1:3" s="566" customFormat="1"/>
    <row r="51739" spans="1:3" s="566" customFormat="1"/>
    <row r="51740" spans="1:3" s="566" customFormat="1"/>
    <row r="51741" spans="1:3" s="566" customFormat="1"/>
    <row r="51742" spans="1:3" s="566" customFormat="1"/>
    <row r="51743" spans="1:3" s="566" customFormat="1"/>
    <row r="51744" spans="1:3" s="566" customFormat="1"/>
    <row r="51745" spans="1:3" s="566" customFormat="1"/>
    <row r="51746" spans="1:3" s="566" customFormat="1"/>
    <row r="51747" spans="1:3" s="566" customFormat="1"/>
    <row r="51748" spans="1:3" s="566" customFormat="1"/>
    <row r="51749" spans="1:3" s="566" customFormat="1"/>
    <row r="51750" spans="1:3" s="566" customFormat="1"/>
    <row r="51751" spans="1:3" s="566" customFormat="1"/>
    <row r="51752" spans="1:3" s="566" customFormat="1"/>
    <row r="51753" spans="1:3" s="566" customFormat="1"/>
    <row r="51754" spans="1:3" s="566" customFormat="1"/>
    <row r="51755" spans="1:3" s="566" customFormat="1"/>
    <row r="51756" spans="1:3" s="566" customFormat="1"/>
    <row r="51757" spans="1:3" s="566" customFormat="1"/>
    <row r="51758" spans="1:3" s="566" customFormat="1"/>
    <row r="51759" spans="1:3" s="566" customFormat="1"/>
    <row r="51760" spans="1:3" s="566" customFormat="1"/>
    <row r="51761" spans="1:3" s="566" customFormat="1"/>
    <row r="51762" spans="1:3" s="566" customFormat="1"/>
    <row r="51763" spans="1:3" s="566" customFormat="1"/>
    <row r="51764" spans="1:3" s="566" customFormat="1"/>
    <row r="51765" spans="1:3" s="566" customFormat="1"/>
    <row r="51766" spans="1:3" s="566" customFormat="1"/>
    <row r="51767" spans="1:3" s="566" customFormat="1"/>
    <row r="51768" spans="1:3" s="566" customFormat="1"/>
    <row r="51769" spans="1:3" s="566" customFormat="1"/>
    <row r="51770" spans="1:3" s="566" customFormat="1"/>
    <row r="51771" spans="1:3" s="566" customFormat="1"/>
    <row r="51772" spans="1:3" s="566" customFormat="1"/>
    <row r="51773" spans="1:3" s="566" customFormat="1"/>
    <row r="51774" spans="1:3" s="566" customFormat="1"/>
    <row r="51775" spans="1:3" s="566" customFormat="1"/>
    <row r="51776" spans="1:3" s="566" customFormat="1"/>
    <row r="51777" spans="1:3" s="566" customFormat="1"/>
    <row r="51778" spans="1:3" s="566" customFormat="1"/>
    <row r="51779" spans="1:3" s="566" customFormat="1"/>
    <row r="51780" spans="1:3" s="566" customFormat="1"/>
    <row r="51781" spans="1:3" s="566" customFormat="1"/>
    <row r="51782" spans="1:3" s="566" customFormat="1"/>
    <row r="51783" spans="1:3" s="566" customFormat="1"/>
    <row r="51784" spans="1:3" s="566" customFormat="1"/>
    <row r="51785" spans="1:3" s="566" customFormat="1"/>
    <row r="51786" spans="1:3" s="566" customFormat="1"/>
    <row r="51787" spans="1:3" s="566" customFormat="1"/>
    <row r="51788" spans="1:3" s="566" customFormat="1"/>
    <row r="51789" spans="1:3" s="566" customFormat="1"/>
    <row r="51790" spans="1:3" s="566" customFormat="1"/>
    <row r="51791" spans="1:3" s="566" customFormat="1"/>
    <row r="51792" spans="1:3" s="566" customFormat="1"/>
    <row r="51793" spans="1:3" s="566" customFormat="1"/>
    <row r="51794" spans="1:3" s="566" customFormat="1"/>
    <row r="51795" spans="1:3" s="566" customFormat="1"/>
    <row r="51796" spans="1:3" s="566" customFormat="1"/>
    <row r="51797" spans="1:3" s="566" customFormat="1"/>
    <row r="51798" spans="1:3" s="566" customFormat="1"/>
    <row r="51799" spans="1:3" s="566" customFormat="1"/>
    <row r="51800" spans="1:3" s="566" customFormat="1"/>
    <row r="51801" spans="1:3" s="566" customFormat="1"/>
    <row r="51802" spans="1:3" s="566" customFormat="1"/>
    <row r="51803" spans="1:3" s="566" customFormat="1"/>
    <row r="51804" spans="1:3" s="566" customFormat="1"/>
    <row r="51805" spans="1:3" s="566" customFormat="1"/>
    <row r="51806" spans="1:3" s="566" customFormat="1"/>
    <row r="51807" spans="1:3" s="566" customFormat="1"/>
    <row r="51808" spans="1:3" s="566" customFormat="1"/>
    <row r="51809" spans="1:3" s="566" customFormat="1"/>
    <row r="51810" spans="1:3" s="566" customFormat="1"/>
    <row r="51811" spans="1:3" s="566" customFormat="1"/>
    <row r="51812" spans="1:3" s="566" customFormat="1"/>
    <row r="51813" spans="1:3" s="566" customFormat="1"/>
    <row r="51814" spans="1:3" s="566" customFormat="1"/>
    <row r="51815" spans="1:3" s="566" customFormat="1"/>
    <row r="51816" spans="1:3" s="566" customFormat="1"/>
    <row r="51817" spans="1:3" s="566" customFormat="1"/>
    <row r="51818" spans="1:3" s="566" customFormat="1"/>
    <row r="51819" spans="1:3" s="566" customFormat="1"/>
    <row r="51820" spans="1:3" s="566" customFormat="1"/>
    <row r="51821" spans="1:3" s="566" customFormat="1"/>
    <row r="51822" spans="1:3" s="566" customFormat="1"/>
    <row r="51823" spans="1:3" s="566" customFormat="1"/>
    <row r="51824" spans="1:3" s="566" customFormat="1"/>
    <row r="51825" spans="1:3" s="566" customFormat="1"/>
    <row r="51826" spans="1:3" s="566" customFormat="1"/>
    <row r="51827" spans="1:3" s="566" customFormat="1"/>
    <row r="51828" spans="1:3" s="566" customFormat="1"/>
    <row r="51829" spans="1:3" s="566" customFormat="1"/>
    <row r="51830" spans="1:3" s="566" customFormat="1"/>
    <row r="51831" spans="1:3" s="566" customFormat="1"/>
    <row r="51832" spans="1:3" s="566" customFormat="1"/>
    <row r="51833" spans="1:3" s="566" customFormat="1"/>
    <row r="51834" spans="1:3" s="566" customFormat="1"/>
    <row r="51835" spans="1:3" s="566" customFormat="1"/>
    <row r="51836" spans="1:3" s="566" customFormat="1"/>
    <row r="51837" spans="1:3" s="566" customFormat="1"/>
    <row r="51838" spans="1:3" s="566" customFormat="1"/>
    <row r="51839" spans="1:3" s="566" customFormat="1"/>
    <row r="51840" spans="1:3" s="566" customFormat="1"/>
    <row r="51841" spans="1:3" s="566" customFormat="1"/>
    <row r="51842" spans="1:3" s="566" customFormat="1"/>
    <row r="51843" spans="1:3" s="566" customFormat="1"/>
    <row r="51844" spans="1:3" s="566" customFormat="1"/>
    <row r="51845" spans="1:3" s="566" customFormat="1"/>
    <row r="51846" spans="1:3" s="566" customFormat="1"/>
    <row r="51847" spans="1:3" s="566" customFormat="1"/>
    <row r="51848" spans="1:3" s="566" customFormat="1"/>
    <row r="51849" spans="1:3" s="566" customFormat="1"/>
    <row r="51850" spans="1:3" s="566" customFormat="1"/>
    <row r="51851" spans="1:3" s="566" customFormat="1"/>
    <row r="51852" spans="1:3" s="566" customFormat="1"/>
    <row r="51853" spans="1:3" s="566" customFormat="1"/>
    <row r="51854" spans="1:3" s="566" customFormat="1"/>
    <row r="51855" spans="1:3" s="566" customFormat="1"/>
    <row r="51856" spans="1:3" s="566" customFormat="1"/>
    <row r="51857" spans="1:3" s="566" customFormat="1"/>
    <row r="51858" spans="1:3" s="566" customFormat="1"/>
    <row r="51859" spans="1:3" s="566" customFormat="1"/>
    <row r="51860" spans="1:3" s="566" customFormat="1"/>
    <row r="51861" spans="1:3" s="566" customFormat="1"/>
    <row r="51862" spans="1:3" s="566" customFormat="1"/>
    <row r="51863" spans="1:3" s="566" customFormat="1"/>
    <row r="51864" spans="1:3" s="566" customFormat="1"/>
    <row r="51865" spans="1:3" s="566" customFormat="1"/>
    <row r="51866" spans="1:3" s="566" customFormat="1"/>
    <row r="51867" spans="1:3" s="566" customFormat="1"/>
    <row r="51868" spans="1:3" s="566" customFormat="1"/>
    <row r="51869" spans="1:3" s="566" customFormat="1"/>
    <row r="51870" spans="1:3" s="566" customFormat="1"/>
    <row r="51871" spans="1:3" s="566" customFormat="1"/>
    <row r="51872" spans="1:3" s="566" customFormat="1"/>
    <row r="51873" spans="1:3" s="566" customFormat="1"/>
    <row r="51874" spans="1:3" s="566" customFormat="1"/>
    <row r="51875" spans="1:3" s="566" customFormat="1"/>
    <row r="51876" spans="1:3" s="566" customFormat="1"/>
    <row r="51877" spans="1:3" s="566" customFormat="1"/>
    <row r="51878" spans="1:3" s="566" customFormat="1"/>
    <row r="51879" spans="1:3" s="566" customFormat="1"/>
    <row r="51880" spans="1:3" s="566" customFormat="1"/>
    <row r="51881" spans="1:3" s="566" customFormat="1"/>
    <row r="51882" spans="1:3" s="566" customFormat="1"/>
    <row r="51883" spans="1:3" s="566" customFormat="1"/>
    <row r="51884" spans="1:3" s="566" customFormat="1"/>
    <row r="51885" spans="1:3" s="566" customFormat="1"/>
    <row r="51886" spans="1:3" s="566" customFormat="1"/>
    <row r="51887" spans="1:3" s="566" customFormat="1"/>
    <row r="51888" spans="1:3" s="566" customFormat="1"/>
    <row r="51889" spans="1:3" s="566" customFormat="1"/>
    <row r="51890" spans="1:3" s="566" customFormat="1"/>
    <row r="51891" spans="1:3" s="566" customFormat="1"/>
    <row r="51892" spans="1:3" s="566" customFormat="1"/>
    <row r="51893" spans="1:3" s="566" customFormat="1"/>
    <row r="51894" spans="1:3" s="566" customFormat="1"/>
    <row r="51895" spans="1:3" s="566" customFormat="1"/>
    <row r="51896" spans="1:3" s="566" customFormat="1"/>
    <row r="51897" spans="1:3" s="566" customFormat="1"/>
    <row r="51898" spans="1:3" s="566" customFormat="1"/>
    <row r="51899" spans="1:3" s="566" customFormat="1"/>
    <row r="51900" spans="1:3" s="566" customFormat="1"/>
    <row r="51901" spans="1:3" s="566" customFormat="1"/>
    <row r="51902" spans="1:3" s="566" customFormat="1"/>
    <row r="51903" spans="1:3" s="566" customFormat="1"/>
    <row r="51904" spans="1:3" s="566" customFormat="1"/>
    <row r="51905" spans="1:3" s="566" customFormat="1"/>
    <row r="51906" spans="1:3" s="566" customFormat="1"/>
    <row r="51907" spans="1:3" s="566" customFormat="1"/>
    <row r="51908" spans="1:3" s="566" customFormat="1"/>
    <row r="51909" spans="1:3" s="566" customFormat="1"/>
    <row r="51910" spans="1:3" s="566" customFormat="1"/>
    <row r="51911" spans="1:3" s="566" customFormat="1"/>
    <row r="51912" spans="1:3" s="566" customFormat="1"/>
    <row r="51913" spans="1:3" s="566" customFormat="1"/>
    <row r="51914" spans="1:3" s="566" customFormat="1"/>
    <row r="51915" spans="1:3" s="566" customFormat="1"/>
    <row r="51916" spans="1:3" s="566" customFormat="1"/>
    <row r="51917" spans="1:3" s="566" customFormat="1"/>
    <row r="51918" spans="1:3" s="566" customFormat="1"/>
    <row r="51919" spans="1:3" s="566" customFormat="1"/>
    <row r="51920" spans="1:3" s="566" customFormat="1"/>
    <row r="51921" spans="1:3" s="566" customFormat="1"/>
    <row r="51922" spans="1:3" s="566" customFormat="1"/>
    <row r="51923" spans="1:3" s="566" customFormat="1"/>
    <row r="51924" spans="1:3" s="566" customFormat="1"/>
    <row r="51925" spans="1:3" s="566" customFormat="1"/>
    <row r="51926" spans="1:3" s="566" customFormat="1"/>
    <row r="51927" spans="1:3" s="566" customFormat="1"/>
    <row r="51928" spans="1:3" s="566" customFormat="1"/>
    <row r="51929" spans="1:3" s="566" customFormat="1"/>
    <row r="51930" spans="1:3" s="566" customFormat="1"/>
    <row r="51931" spans="1:3" s="566" customFormat="1"/>
    <row r="51932" spans="1:3" s="566" customFormat="1"/>
    <row r="51933" spans="1:3" s="566" customFormat="1"/>
    <row r="51934" spans="1:3" s="566" customFormat="1"/>
    <row r="51935" spans="1:3" s="566" customFormat="1"/>
    <row r="51936" spans="1:3" s="566" customFormat="1"/>
    <row r="51937" spans="1:3" s="566" customFormat="1"/>
    <row r="51938" spans="1:3" s="566" customFormat="1"/>
    <row r="51939" spans="1:3" s="566" customFormat="1"/>
    <row r="51940" spans="1:3" s="566" customFormat="1"/>
    <row r="51941" spans="1:3" s="566" customFormat="1"/>
    <row r="51942" spans="1:3" s="566" customFormat="1"/>
    <row r="51943" spans="1:3" s="566" customFormat="1"/>
    <row r="51944" spans="1:3" s="566" customFormat="1"/>
    <row r="51945" spans="1:3" s="566" customFormat="1"/>
    <row r="51946" spans="1:3" s="566" customFormat="1"/>
    <row r="51947" spans="1:3" s="566" customFormat="1"/>
    <row r="51948" spans="1:3" s="566" customFormat="1"/>
    <row r="51949" spans="1:3" s="566" customFormat="1"/>
    <row r="51950" spans="1:3" s="566" customFormat="1"/>
    <row r="51951" spans="1:3" s="566" customFormat="1"/>
    <row r="51952" spans="1:3" s="566" customFormat="1"/>
    <row r="51953" spans="1:3" s="566" customFormat="1"/>
    <row r="51954" spans="1:3" s="566" customFormat="1"/>
    <row r="51955" spans="1:3" s="566" customFormat="1"/>
    <row r="51956" spans="1:3" s="566" customFormat="1"/>
    <row r="51957" spans="1:3" s="566" customFormat="1"/>
    <row r="51958" spans="1:3" s="566" customFormat="1"/>
    <row r="51959" spans="1:3" s="566" customFormat="1"/>
    <row r="51960" spans="1:3" s="566" customFormat="1"/>
    <row r="51961" spans="1:3" s="566" customFormat="1"/>
    <row r="51962" spans="1:3" s="566" customFormat="1"/>
    <row r="51963" spans="1:3" s="566" customFormat="1"/>
    <row r="51964" spans="1:3" s="566" customFormat="1"/>
    <row r="51965" spans="1:3" s="566" customFormat="1"/>
    <row r="51966" spans="1:3" s="566" customFormat="1"/>
    <row r="51967" spans="1:3" s="566" customFormat="1"/>
    <row r="51968" spans="1:3" s="566" customFormat="1"/>
    <row r="51969" spans="1:3" s="566" customFormat="1"/>
    <row r="51970" spans="1:3" s="566" customFormat="1"/>
    <row r="51971" spans="1:3" s="566" customFormat="1"/>
    <row r="51972" spans="1:3" s="566" customFormat="1"/>
    <row r="51973" spans="1:3" s="566" customFormat="1"/>
    <row r="51974" spans="1:3" s="566" customFormat="1"/>
    <row r="51975" spans="1:3" s="566" customFormat="1"/>
    <row r="51976" spans="1:3" s="566" customFormat="1"/>
    <row r="51977" spans="1:3" s="566" customFormat="1"/>
    <row r="51978" spans="1:3" s="566" customFormat="1"/>
    <row r="51979" spans="1:3" s="566" customFormat="1"/>
    <row r="51980" spans="1:3" s="566" customFormat="1"/>
    <row r="51981" spans="1:3" s="566" customFormat="1"/>
    <row r="51982" spans="1:3" s="566" customFormat="1"/>
    <row r="51983" spans="1:3" s="566" customFormat="1"/>
    <row r="51984" spans="1:3" s="566" customFormat="1"/>
    <row r="51985" spans="1:3" s="566" customFormat="1"/>
    <row r="51986" spans="1:3" s="566" customFormat="1"/>
    <row r="51987" spans="1:3" s="566" customFormat="1"/>
    <row r="51988" spans="1:3" s="566" customFormat="1"/>
    <row r="51989" spans="1:3" s="566" customFormat="1"/>
    <row r="51990" spans="1:3" s="566" customFormat="1"/>
    <row r="51991" spans="1:3" s="566" customFormat="1"/>
    <row r="51992" spans="1:3" s="566" customFormat="1"/>
    <row r="51993" spans="1:3" s="566" customFormat="1"/>
    <row r="51994" spans="1:3" s="566" customFormat="1"/>
    <row r="51995" spans="1:3" s="566" customFormat="1"/>
    <row r="51996" spans="1:3" s="566" customFormat="1"/>
    <row r="51997" spans="1:3" s="566" customFormat="1"/>
    <row r="51998" spans="1:3" s="566" customFormat="1"/>
    <row r="51999" spans="1:3" s="566" customFormat="1"/>
    <row r="52000" spans="1:3" s="566" customFormat="1"/>
    <row r="52001" spans="1:3" s="566" customFormat="1"/>
    <row r="52002" spans="1:3" s="566" customFormat="1"/>
    <row r="52003" spans="1:3" s="566" customFormat="1"/>
    <row r="52004" spans="1:3" s="566" customFormat="1"/>
    <row r="52005" spans="1:3" s="566" customFormat="1"/>
    <row r="52006" spans="1:3" s="566" customFormat="1"/>
    <row r="52007" spans="1:3" s="566" customFormat="1"/>
    <row r="52008" spans="1:3" s="566" customFormat="1"/>
    <row r="52009" spans="1:3" s="566" customFormat="1"/>
    <row r="52010" spans="1:3" s="566" customFormat="1"/>
    <row r="52011" spans="1:3" s="566" customFormat="1"/>
    <row r="52012" spans="1:3" s="566" customFormat="1"/>
    <row r="52013" spans="1:3" s="566" customFormat="1"/>
    <row r="52014" spans="1:3" s="566" customFormat="1"/>
    <row r="52015" spans="1:3" s="566" customFormat="1"/>
    <row r="52016" spans="1:3" s="566" customFormat="1"/>
    <row r="52017" spans="1:3" s="566" customFormat="1"/>
    <row r="52018" spans="1:3" s="566" customFormat="1"/>
    <row r="52019" spans="1:3" s="566" customFormat="1"/>
    <row r="52020" spans="1:3" s="566" customFormat="1"/>
    <row r="52021" spans="1:3" s="566" customFormat="1"/>
    <row r="52022" spans="1:3" s="566" customFormat="1"/>
    <row r="52023" spans="1:3" s="566" customFormat="1"/>
    <row r="52024" spans="1:3" s="566" customFormat="1"/>
    <row r="52025" spans="1:3" s="566" customFormat="1"/>
    <row r="52026" spans="1:3" s="566" customFormat="1"/>
    <row r="52027" spans="1:3" s="566" customFormat="1"/>
    <row r="52028" spans="1:3" s="566" customFormat="1"/>
    <row r="52029" spans="1:3" s="566" customFormat="1"/>
    <row r="52030" spans="1:3" s="566" customFormat="1"/>
    <row r="52031" spans="1:3" s="566" customFormat="1"/>
    <row r="52032" spans="1:3" s="566" customFormat="1"/>
    <row r="52033" spans="1:3" s="566" customFormat="1"/>
    <row r="52034" spans="1:3" s="566" customFormat="1"/>
    <row r="52035" spans="1:3" s="566" customFormat="1"/>
    <row r="52036" spans="1:3" s="566" customFormat="1"/>
    <row r="52037" spans="1:3" s="566" customFormat="1"/>
    <row r="52038" spans="1:3" s="566" customFormat="1"/>
    <row r="52039" spans="1:3" s="566" customFormat="1"/>
    <row r="52040" spans="1:3" s="566" customFormat="1"/>
    <row r="52041" spans="1:3" s="566" customFormat="1"/>
    <row r="52042" spans="1:3" s="566" customFormat="1"/>
    <row r="52043" spans="1:3" s="566" customFormat="1"/>
    <row r="52044" spans="1:3" s="566" customFormat="1"/>
    <row r="52045" spans="1:3" s="566" customFormat="1"/>
    <row r="52046" spans="1:3" s="566" customFormat="1"/>
    <row r="52047" spans="1:3" s="566" customFormat="1"/>
    <row r="52048" spans="1:3" s="566" customFormat="1"/>
    <row r="52049" spans="1:3" s="566" customFormat="1"/>
    <row r="52050" spans="1:3" s="566" customFormat="1"/>
    <row r="52051" spans="1:3" s="566" customFormat="1"/>
    <row r="52052" spans="1:3" s="566" customFormat="1"/>
    <row r="52053" spans="1:3" s="566" customFormat="1"/>
    <row r="52054" spans="1:3" s="566" customFormat="1"/>
    <row r="52055" spans="1:3" s="566" customFormat="1"/>
    <row r="52056" spans="1:3" s="566" customFormat="1"/>
    <row r="52057" spans="1:3" s="566" customFormat="1"/>
    <row r="52058" spans="1:3" s="566" customFormat="1"/>
    <row r="52059" spans="1:3" s="566" customFormat="1"/>
    <row r="52060" spans="1:3" s="566" customFormat="1"/>
    <row r="52061" spans="1:3" s="566" customFormat="1"/>
    <row r="52062" spans="1:3" s="566" customFormat="1"/>
    <row r="52063" spans="1:3" s="566" customFormat="1"/>
    <row r="52064" spans="1:3" s="566" customFormat="1"/>
    <row r="52065" spans="1:3" s="566" customFormat="1"/>
    <row r="52066" spans="1:3" s="566" customFormat="1"/>
    <row r="52067" spans="1:3" s="566" customFormat="1"/>
    <row r="52068" spans="1:3" s="566" customFormat="1"/>
    <row r="52069" spans="1:3" s="566" customFormat="1"/>
    <row r="52070" spans="1:3" s="566" customFormat="1"/>
    <row r="52071" spans="1:3" s="566" customFormat="1"/>
    <row r="52072" spans="1:3" s="566" customFormat="1"/>
    <row r="52073" spans="1:3" s="566" customFormat="1"/>
    <row r="52074" spans="1:3" s="566" customFormat="1"/>
    <row r="52075" spans="1:3" s="566" customFormat="1"/>
    <row r="52076" spans="1:3" s="566" customFormat="1"/>
    <row r="52077" spans="1:3" s="566" customFormat="1"/>
    <row r="52078" spans="1:3" s="566" customFormat="1"/>
    <row r="52079" spans="1:3" s="566" customFormat="1"/>
    <row r="52080" spans="1:3" s="566" customFormat="1"/>
    <row r="52081" spans="1:3" s="566" customFormat="1"/>
    <row r="52082" spans="1:3" s="566" customFormat="1"/>
    <row r="52083" spans="1:3" s="566" customFormat="1"/>
    <row r="52084" spans="1:3" s="566" customFormat="1"/>
    <row r="52085" spans="1:3" s="566" customFormat="1"/>
    <row r="52086" spans="1:3" s="566" customFormat="1"/>
    <row r="52087" spans="1:3" s="566" customFormat="1"/>
    <row r="52088" spans="1:3" s="566" customFormat="1"/>
    <row r="52089" spans="1:3" s="566" customFormat="1"/>
    <row r="52090" spans="1:3" s="566" customFormat="1"/>
    <row r="52091" spans="1:3" s="566" customFormat="1"/>
    <row r="52092" spans="1:3" s="566" customFormat="1"/>
    <row r="52093" spans="1:3" s="566" customFormat="1"/>
    <row r="52094" spans="1:3" s="566" customFormat="1"/>
    <row r="52095" spans="1:3" s="566" customFormat="1"/>
    <row r="52096" spans="1:3" s="566" customFormat="1"/>
    <row r="52097" spans="1:3" s="566" customFormat="1"/>
    <row r="52098" spans="1:3" s="566" customFormat="1"/>
    <row r="52099" spans="1:3" s="566" customFormat="1"/>
    <row r="52100" spans="1:3" s="566" customFormat="1"/>
    <row r="52101" spans="1:3" s="566" customFormat="1"/>
    <row r="52102" spans="1:3" s="566" customFormat="1"/>
    <row r="52103" spans="1:3" s="566" customFormat="1"/>
    <row r="52104" spans="1:3" s="566" customFormat="1"/>
    <row r="52105" spans="1:3" s="566" customFormat="1"/>
    <row r="52106" spans="1:3" s="566" customFormat="1"/>
    <row r="52107" spans="1:3" s="566" customFormat="1"/>
    <row r="52108" spans="1:3" s="566" customFormat="1"/>
    <row r="52109" spans="1:3" s="566" customFormat="1"/>
    <row r="52110" spans="1:3" s="566" customFormat="1"/>
    <row r="52111" spans="1:3" s="566" customFormat="1"/>
    <row r="52112" spans="1:3" s="566" customFormat="1"/>
    <row r="52113" spans="1:3" s="566" customFormat="1"/>
    <row r="52114" spans="1:3" s="566" customFormat="1"/>
    <row r="52115" spans="1:3" s="566" customFormat="1"/>
    <row r="52116" spans="1:3" s="566" customFormat="1"/>
    <row r="52117" spans="1:3" s="566" customFormat="1"/>
    <row r="52118" spans="1:3" s="566" customFormat="1"/>
    <row r="52119" spans="1:3" s="566" customFormat="1"/>
    <row r="52120" spans="1:3" s="566" customFormat="1"/>
    <row r="52121" spans="1:3" s="566" customFormat="1"/>
    <row r="52122" spans="1:3" s="566" customFormat="1"/>
    <row r="52123" spans="1:3" s="566" customFormat="1"/>
    <row r="52124" spans="1:3" s="566" customFormat="1"/>
    <row r="52125" spans="1:3" s="566" customFormat="1"/>
    <row r="52126" spans="1:3" s="566" customFormat="1"/>
    <row r="52127" spans="1:3" s="566" customFormat="1"/>
    <row r="52128" spans="1:3" s="566" customFormat="1"/>
    <row r="52129" spans="1:3" s="566" customFormat="1"/>
    <row r="52130" spans="1:3" s="566" customFormat="1"/>
    <row r="52131" spans="1:3" s="566" customFormat="1"/>
    <row r="52132" spans="1:3" s="566" customFormat="1"/>
    <row r="52133" spans="1:3" s="566" customFormat="1"/>
    <row r="52134" spans="1:3" s="566" customFormat="1"/>
    <row r="52135" spans="1:3" s="566" customFormat="1"/>
    <row r="52136" spans="1:3" s="566" customFormat="1"/>
    <row r="52137" spans="1:3" s="566" customFormat="1"/>
    <row r="52138" spans="1:3" s="566" customFormat="1"/>
    <row r="52139" spans="1:3" s="566" customFormat="1"/>
    <row r="52140" spans="1:3" s="566" customFormat="1"/>
    <row r="52141" spans="1:3" s="566" customFormat="1"/>
    <row r="52142" spans="1:3" s="566" customFormat="1"/>
    <row r="52143" spans="1:3" s="566" customFormat="1"/>
    <row r="52144" spans="1:3" s="566" customFormat="1"/>
    <row r="52145" spans="1:3" s="566" customFormat="1"/>
    <row r="52146" spans="1:3" s="566" customFormat="1"/>
    <row r="52147" spans="1:3" s="566" customFormat="1"/>
    <row r="52148" spans="1:3" s="566" customFormat="1"/>
    <row r="52149" spans="1:3" s="566" customFormat="1"/>
    <row r="52150" spans="1:3" s="566" customFormat="1"/>
    <row r="52151" spans="1:3" s="566" customFormat="1"/>
    <row r="52152" spans="1:3" s="566" customFormat="1"/>
    <row r="52153" spans="1:3" s="566" customFormat="1"/>
    <row r="52154" spans="1:3" s="566" customFormat="1"/>
    <row r="52155" spans="1:3" s="566" customFormat="1"/>
    <row r="52156" spans="1:3" s="566" customFormat="1"/>
    <row r="52157" spans="1:3" s="566" customFormat="1"/>
    <row r="52158" spans="1:3" s="566" customFormat="1"/>
    <row r="52159" spans="1:3" s="566" customFormat="1"/>
    <row r="52160" spans="1:3" s="566" customFormat="1"/>
    <row r="52161" spans="1:3" s="566" customFormat="1"/>
    <row r="52162" spans="1:3" s="566" customFormat="1"/>
    <row r="52163" spans="1:3" s="566" customFormat="1"/>
    <row r="52164" spans="1:3" s="566" customFormat="1"/>
    <row r="52165" spans="1:3" s="566" customFormat="1"/>
    <row r="52166" spans="1:3" s="566" customFormat="1"/>
    <row r="52167" spans="1:3" s="566" customFormat="1"/>
    <row r="52168" spans="1:3" s="566" customFormat="1"/>
    <row r="52169" spans="1:3" s="566" customFormat="1"/>
    <row r="52170" spans="1:3" s="566" customFormat="1"/>
    <row r="52171" spans="1:3" s="566" customFormat="1"/>
    <row r="52172" spans="1:3" s="566" customFormat="1"/>
    <row r="52173" spans="1:3" s="566" customFormat="1"/>
    <row r="52174" spans="1:3" s="566" customFormat="1"/>
    <row r="52175" spans="1:3" s="566" customFormat="1"/>
    <row r="52176" spans="1:3" s="566" customFormat="1"/>
    <row r="52177" spans="1:3" s="566" customFormat="1"/>
    <row r="52178" spans="1:3" s="566" customFormat="1"/>
    <row r="52179" spans="1:3" s="566" customFormat="1"/>
    <row r="52180" spans="1:3" s="566" customFormat="1"/>
    <row r="52181" spans="1:3" s="566" customFormat="1"/>
    <row r="52182" spans="1:3" s="566" customFormat="1"/>
    <row r="52183" spans="1:3" s="566" customFormat="1"/>
    <row r="52184" spans="1:3" s="566" customFormat="1"/>
    <row r="52185" spans="1:3" s="566" customFormat="1"/>
    <row r="52186" spans="1:3" s="566" customFormat="1"/>
    <row r="52187" spans="1:3" s="566" customFormat="1"/>
    <row r="52188" spans="1:3" s="566" customFormat="1"/>
    <row r="52189" spans="1:3" s="566" customFormat="1"/>
    <row r="52190" spans="1:3" s="566" customFormat="1"/>
    <row r="52191" spans="1:3" s="566" customFormat="1"/>
    <row r="52192" spans="1:3" s="566" customFormat="1"/>
    <row r="52193" spans="1:3" s="566" customFormat="1"/>
    <row r="52194" spans="1:3" s="566" customFormat="1"/>
    <row r="52195" spans="1:3" s="566" customFormat="1"/>
    <row r="52196" spans="1:3" s="566" customFormat="1"/>
    <row r="52197" spans="1:3" s="566" customFormat="1"/>
    <row r="52198" spans="1:3" s="566" customFormat="1"/>
    <row r="52199" spans="1:3" s="566" customFormat="1"/>
    <row r="52200" spans="1:3" s="566" customFormat="1"/>
    <row r="52201" spans="1:3" s="566" customFormat="1"/>
    <row r="52202" spans="1:3" s="566" customFormat="1"/>
    <row r="52203" spans="1:3" s="566" customFormat="1"/>
    <row r="52204" spans="1:3" s="566" customFormat="1"/>
    <row r="52205" spans="1:3" s="566" customFormat="1"/>
    <row r="52206" spans="1:3" s="566" customFormat="1"/>
    <row r="52207" spans="1:3" s="566" customFormat="1"/>
    <row r="52208" spans="1:3" s="566" customFormat="1"/>
    <row r="52209" spans="1:3" s="566" customFormat="1"/>
    <row r="52210" spans="1:3" s="566" customFormat="1"/>
    <row r="52211" spans="1:3" s="566" customFormat="1"/>
    <row r="52212" spans="1:3" s="566" customFormat="1"/>
    <row r="52213" spans="1:3" s="566" customFormat="1"/>
    <row r="52214" spans="1:3" s="566" customFormat="1"/>
    <row r="52215" spans="1:3" s="566" customFormat="1"/>
    <row r="52216" spans="1:3" s="566" customFormat="1"/>
    <row r="52217" spans="1:3" s="566" customFormat="1"/>
    <row r="52218" spans="1:3" s="566" customFormat="1"/>
    <row r="52219" spans="1:3" s="566" customFormat="1"/>
    <row r="52220" spans="1:3" s="566" customFormat="1"/>
    <row r="52221" spans="1:3" s="566" customFormat="1"/>
    <row r="52222" spans="1:3" s="566" customFormat="1"/>
    <row r="52223" spans="1:3" s="566" customFormat="1"/>
    <row r="52224" spans="1:3" s="566" customFormat="1"/>
    <row r="52225" spans="1:3" s="566" customFormat="1"/>
    <row r="52226" spans="1:3" s="566" customFormat="1"/>
    <row r="52227" spans="1:3" s="566" customFormat="1"/>
    <row r="52228" spans="1:3" s="566" customFormat="1"/>
    <row r="52229" spans="1:3" s="566" customFormat="1"/>
    <row r="52230" spans="1:3" s="566" customFormat="1"/>
    <row r="52231" spans="1:3" s="566" customFormat="1"/>
    <row r="52232" spans="1:3" s="566" customFormat="1"/>
    <row r="52233" spans="1:3" s="566" customFormat="1"/>
    <row r="52234" spans="1:3" s="566" customFormat="1"/>
    <row r="52235" spans="1:3" s="566" customFormat="1"/>
    <row r="52236" spans="1:3" s="566" customFormat="1"/>
    <row r="52237" spans="1:3" s="566" customFormat="1"/>
    <row r="52238" spans="1:3" s="566" customFormat="1"/>
    <row r="52239" spans="1:3" s="566" customFormat="1"/>
    <row r="52240" spans="1:3" s="566" customFormat="1"/>
    <row r="52241" spans="1:3" s="566" customFormat="1"/>
    <row r="52242" spans="1:3" s="566" customFormat="1"/>
    <row r="52243" spans="1:3" s="566" customFormat="1"/>
    <row r="52244" spans="1:3" s="566" customFormat="1"/>
    <row r="52245" spans="1:3" s="566" customFormat="1"/>
    <row r="52246" spans="1:3" s="566" customFormat="1"/>
    <row r="52247" spans="1:3" s="566" customFormat="1"/>
    <row r="52248" spans="1:3" s="566" customFormat="1"/>
    <row r="52249" spans="1:3" s="566" customFormat="1"/>
    <row r="52250" spans="1:3" s="566" customFormat="1"/>
    <row r="52251" spans="1:3" s="566" customFormat="1"/>
    <row r="52252" spans="1:3" s="566" customFormat="1"/>
    <row r="52253" spans="1:3" s="566" customFormat="1"/>
    <row r="52254" spans="1:3" s="566" customFormat="1"/>
    <row r="52255" spans="1:3" s="566" customFormat="1"/>
    <row r="52256" spans="1:3" s="566" customFormat="1"/>
    <row r="52257" spans="1:3" s="566" customFormat="1"/>
    <row r="52258" spans="1:3" s="566" customFormat="1"/>
    <row r="52259" spans="1:3" s="566" customFormat="1"/>
    <row r="52260" spans="1:3" s="566" customFormat="1"/>
    <row r="52261" spans="1:3" s="566" customFormat="1"/>
    <row r="52262" spans="1:3" s="566" customFormat="1"/>
    <row r="52263" spans="1:3" s="566" customFormat="1"/>
    <row r="52264" spans="1:3" s="566" customFormat="1"/>
    <row r="52265" spans="1:3" s="566" customFormat="1"/>
    <row r="52266" spans="1:3" s="566" customFormat="1"/>
    <row r="52267" spans="1:3" s="566" customFormat="1"/>
    <row r="52268" spans="1:3" s="566" customFormat="1"/>
    <row r="52269" spans="1:3" s="566" customFormat="1"/>
    <row r="52270" spans="1:3" s="566" customFormat="1"/>
    <row r="52271" spans="1:3" s="566" customFormat="1"/>
    <row r="52272" spans="1:3" s="566" customFormat="1"/>
    <row r="52273" spans="1:3" s="566" customFormat="1"/>
    <row r="52274" spans="1:3" s="566" customFormat="1"/>
    <row r="52275" spans="1:3" s="566" customFormat="1"/>
    <row r="52276" spans="1:3" s="566" customFormat="1"/>
    <row r="52277" spans="1:3" s="566" customFormat="1"/>
    <row r="52278" spans="1:3" s="566" customFormat="1"/>
    <row r="52279" spans="1:3" s="566" customFormat="1"/>
    <row r="52280" spans="1:3" s="566" customFormat="1"/>
    <row r="52281" spans="1:3" s="566" customFormat="1"/>
    <row r="52282" spans="1:3" s="566" customFormat="1"/>
    <row r="52283" spans="1:3" s="566" customFormat="1"/>
    <row r="52284" spans="1:3" s="566" customFormat="1"/>
    <row r="52285" spans="1:3" s="566" customFormat="1"/>
    <row r="52286" spans="1:3" s="566" customFormat="1"/>
    <row r="52287" spans="1:3" s="566" customFormat="1"/>
    <row r="52288" spans="1:3" s="566" customFormat="1"/>
    <row r="52289" spans="1:3" s="566" customFormat="1"/>
    <row r="52290" spans="1:3" s="566" customFormat="1"/>
    <row r="52291" spans="1:3" s="566" customFormat="1"/>
    <row r="52292" spans="1:3" s="566" customFormat="1"/>
    <row r="52293" spans="1:3" s="566" customFormat="1"/>
    <row r="52294" spans="1:3" s="566" customFormat="1"/>
    <row r="52295" spans="1:3" s="566" customFormat="1"/>
    <row r="52296" spans="1:3" s="566" customFormat="1"/>
    <row r="52297" spans="1:3" s="566" customFormat="1"/>
    <row r="52298" spans="1:3" s="566" customFormat="1"/>
    <row r="52299" spans="1:3" s="566" customFormat="1"/>
    <row r="52300" spans="1:3" s="566" customFormat="1"/>
    <row r="52301" spans="1:3" s="566" customFormat="1"/>
    <row r="52302" spans="1:3" s="566" customFormat="1"/>
    <row r="52303" spans="1:3" s="566" customFormat="1"/>
    <row r="52304" spans="1:3" s="566" customFormat="1"/>
    <row r="52305" spans="1:3" s="566" customFormat="1"/>
    <row r="52306" spans="1:3" s="566" customFormat="1"/>
    <row r="52307" spans="1:3" s="566" customFormat="1"/>
    <row r="52308" spans="1:3" s="566" customFormat="1"/>
    <row r="52309" spans="1:3" s="566" customFormat="1"/>
    <row r="52310" spans="1:3" s="566" customFormat="1"/>
    <row r="52311" spans="1:3" s="566" customFormat="1"/>
    <row r="52312" spans="1:3" s="566" customFormat="1"/>
    <row r="52313" spans="1:3" s="566" customFormat="1"/>
    <row r="52314" spans="1:3" s="566" customFormat="1"/>
    <row r="52315" spans="1:3" s="566" customFormat="1"/>
    <row r="52316" spans="1:3" s="566" customFormat="1"/>
    <row r="52317" spans="1:3" s="566" customFormat="1"/>
    <row r="52318" spans="1:3" s="566" customFormat="1"/>
    <row r="52319" spans="1:3" s="566" customFormat="1"/>
    <row r="52320" spans="1:3" s="566" customFormat="1"/>
    <row r="52321" spans="1:3" s="566" customFormat="1"/>
    <row r="52322" spans="1:3" s="566" customFormat="1"/>
    <row r="52323" spans="1:3" s="566" customFormat="1"/>
    <row r="52324" spans="1:3" s="566" customFormat="1"/>
    <row r="52325" spans="1:3" s="566" customFormat="1"/>
    <row r="52326" spans="1:3" s="566" customFormat="1"/>
    <row r="52327" spans="1:3" s="566" customFormat="1"/>
    <row r="52328" spans="1:3" s="566" customFormat="1"/>
    <row r="52329" spans="1:3" s="566" customFormat="1"/>
    <row r="52330" spans="1:3" s="566" customFormat="1"/>
    <row r="52331" spans="1:3" s="566" customFormat="1"/>
    <row r="52332" spans="1:3" s="566" customFormat="1"/>
    <row r="52333" spans="1:3" s="566" customFormat="1"/>
    <row r="52334" spans="1:3" s="566" customFormat="1"/>
    <row r="52335" spans="1:3" s="566" customFormat="1"/>
    <row r="52336" spans="1:3" s="566" customFormat="1"/>
    <row r="52337" spans="1:3" s="566" customFormat="1"/>
    <row r="52338" spans="1:3" s="566" customFormat="1"/>
    <row r="52339" spans="1:3" s="566" customFormat="1"/>
    <row r="52340" spans="1:3" s="566" customFormat="1"/>
    <row r="52341" spans="1:3" s="566" customFormat="1"/>
    <row r="52342" spans="1:3" s="566" customFormat="1"/>
    <row r="52343" spans="1:3" s="566" customFormat="1"/>
    <row r="52344" spans="1:3" s="566" customFormat="1"/>
    <row r="52345" spans="1:3" s="566" customFormat="1"/>
    <row r="52346" spans="1:3" s="566" customFormat="1"/>
    <row r="52347" spans="1:3" s="566" customFormat="1"/>
    <row r="52348" spans="1:3" s="566" customFormat="1"/>
    <row r="52349" spans="1:3" s="566" customFormat="1"/>
    <row r="52350" spans="1:3" s="566" customFormat="1"/>
    <row r="52351" spans="1:3" s="566" customFormat="1"/>
    <row r="52352" spans="1:3" s="566" customFormat="1"/>
    <row r="52353" spans="1:3" s="566" customFormat="1"/>
    <row r="52354" spans="1:3" s="566" customFormat="1"/>
    <row r="52355" spans="1:3" s="566" customFormat="1"/>
    <row r="52356" spans="1:3" s="566" customFormat="1"/>
    <row r="52357" spans="1:3" s="566" customFormat="1"/>
    <row r="52358" spans="1:3" s="566" customFormat="1"/>
    <row r="52359" spans="1:3" s="566" customFormat="1"/>
    <row r="52360" spans="1:3" s="566" customFormat="1"/>
    <row r="52361" spans="1:3" s="566" customFormat="1"/>
    <row r="52362" spans="1:3" s="566" customFormat="1"/>
    <row r="52363" spans="1:3" s="566" customFormat="1"/>
    <row r="52364" spans="1:3" s="566" customFormat="1"/>
    <row r="52365" spans="1:3" s="566" customFormat="1"/>
    <row r="52366" spans="1:3" s="566" customFormat="1"/>
    <row r="52367" spans="1:3" s="566" customFormat="1"/>
    <row r="52368" spans="1:3" s="566" customFormat="1"/>
    <row r="52369" spans="1:3" s="566" customFormat="1"/>
    <row r="52370" spans="1:3" s="566" customFormat="1"/>
    <row r="52371" spans="1:3" s="566" customFormat="1"/>
    <row r="52372" spans="1:3" s="566" customFormat="1"/>
    <row r="52373" spans="1:3" s="566" customFormat="1"/>
    <row r="52374" spans="1:3" s="566" customFormat="1"/>
    <row r="52375" spans="1:3" s="566" customFormat="1"/>
    <row r="52376" spans="1:3" s="566" customFormat="1"/>
    <row r="52377" spans="1:3" s="566" customFormat="1"/>
    <row r="52378" spans="1:3" s="566" customFormat="1"/>
    <row r="52379" spans="1:3" s="566" customFormat="1"/>
    <row r="52380" spans="1:3" s="566" customFormat="1"/>
    <row r="52381" spans="1:3" s="566" customFormat="1"/>
    <row r="52382" spans="1:3" s="566" customFormat="1"/>
    <row r="52383" spans="1:3" s="566" customFormat="1"/>
    <row r="52384" spans="1:3" s="566" customFormat="1"/>
    <row r="52385" spans="1:3" s="566" customFormat="1"/>
    <row r="52386" spans="1:3" s="566" customFormat="1"/>
    <row r="52387" spans="1:3" s="566" customFormat="1"/>
    <row r="52388" spans="1:3" s="566" customFormat="1"/>
    <row r="52389" spans="1:3" s="566" customFormat="1"/>
    <row r="52390" spans="1:3" s="566" customFormat="1"/>
    <row r="52391" spans="1:3" s="566" customFormat="1"/>
    <row r="52392" spans="1:3" s="566" customFormat="1"/>
    <row r="52393" spans="1:3" s="566" customFormat="1"/>
    <row r="52394" spans="1:3" s="566" customFormat="1"/>
    <row r="52395" spans="1:3" s="566" customFormat="1"/>
    <row r="52396" spans="1:3" s="566" customFormat="1"/>
    <row r="52397" spans="1:3" s="566" customFormat="1"/>
    <row r="52398" spans="1:3" s="566" customFormat="1"/>
    <row r="52399" spans="1:3" s="566" customFormat="1"/>
    <row r="52400" spans="1:3" s="566" customFormat="1"/>
    <row r="52401" spans="1:3" s="566" customFormat="1"/>
    <row r="52402" spans="1:3" s="566" customFormat="1"/>
    <row r="52403" spans="1:3" s="566" customFormat="1"/>
    <row r="52404" spans="1:3" s="566" customFormat="1"/>
    <row r="52405" spans="1:3" s="566" customFormat="1"/>
    <row r="52406" spans="1:3" s="566" customFormat="1"/>
    <row r="52407" spans="1:3" s="566" customFormat="1"/>
    <row r="52408" spans="1:3" s="566" customFormat="1"/>
    <row r="52409" spans="1:3" s="566" customFormat="1"/>
    <row r="52410" spans="1:3" s="566" customFormat="1"/>
    <row r="52411" spans="1:3" s="566" customFormat="1"/>
    <row r="52412" spans="1:3" s="566" customFormat="1"/>
    <row r="52413" spans="1:3" s="566" customFormat="1"/>
    <row r="52414" spans="1:3" s="566" customFormat="1"/>
    <row r="52415" spans="1:3" s="566" customFormat="1"/>
    <row r="52416" spans="1:3" s="566" customFormat="1"/>
    <row r="52417" spans="1:3" s="566" customFormat="1"/>
    <row r="52418" spans="1:3" s="566" customFormat="1"/>
    <row r="52419" spans="1:3" s="566" customFormat="1"/>
    <row r="52420" spans="1:3" s="566" customFormat="1"/>
    <row r="52421" spans="1:3" s="566" customFormat="1"/>
    <row r="52422" spans="1:3" s="566" customFormat="1"/>
    <row r="52423" spans="1:3" s="566" customFormat="1"/>
    <row r="52424" spans="1:3" s="566" customFormat="1"/>
    <row r="52425" spans="1:3" s="566" customFormat="1"/>
    <row r="52426" spans="1:3" s="566" customFormat="1"/>
    <row r="52427" spans="1:3" s="566" customFormat="1"/>
    <row r="52428" spans="1:3" s="566" customFormat="1"/>
    <row r="52429" spans="1:3" s="566" customFormat="1"/>
    <row r="52430" spans="1:3" s="566" customFormat="1"/>
    <row r="52431" spans="1:3" s="566" customFormat="1"/>
    <row r="52432" spans="1:3" s="566" customFormat="1"/>
    <row r="52433" spans="1:3" s="566" customFormat="1"/>
    <row r="52434" spans="1:3" s="566" customFormat="1"/>
    <row r="52435" spans="1:3" s="566" customFormat="1"/>
    <row r="52436" spans="1:3" s="566" customFormat="1"/>
    <row r="52437" spans="1:3" s="566" customFormat="1"/>
    <row r="52438" spans="1:3" s="566" customFormat="1"/>
    <row r="52439" spans="1:3" s="566" customFormat="1"/>
    <row r="52440" spans="1:3" s="566" customFormat="1"/>
    <row r="52441" spans="1:3" s="566" customFormat="1"/>
    <row r="52442" spans="1:3" s="566" customFormat="1"/>
    <row r="52443" spans="1:3" s="566" customFormat="1"/>
    <row r="52444" spans="1:3" s="566" customFormat="1"/>
    <row r="52445" spans="1:3" s="566" customFormat="1"/>
    <row r="52446" spans="1:3" s="566" customFormat="1"/>
    <row r="52447" spans="1:3" s="566" customFormat="1"/>
    <row r="52448" spans="1:3" s="566" customFormat="1"/>
    <row r="52449" spans="1:3" s="566" customFormat="1"/>
    <row r="52450" spans="1:3" s="566" customFormat="1"/>
    <row r="52451" spans="1:3" s="566" customFormat="1"/>
    <row r="52452" spans="1:3" s="566" customFormat="1"/>
    <row r="52453" spans="1:3" s="566" customFormat="1"/>
    <row r="52454" spans="1:3" s="566" customFormat="1"/>
    <row r="52455" spans="1:3" s="566" customFormat="1"/>
    <row r="52456" spans="1:3" s="566" customFormat="1"/>
    <row r="52457" spans="1:3" s="566" customFormat="1"/>
    <row r="52458" spans="1:3" s="566" customFormat="1"/>
    <row r="52459" spans="1:3" s="566" customFormat="1"/>
    <row r="52460" spans="1:3" s="566" customFormat="1"/>
    <row r="52461" spans="1:3" s="566" customFormat="1"/>
    <row r="52462" spans="1:3" s="566" customFormat="1"/>
    <row r="52463" spans="1:3" s="566" customFormat="1"/>
    <row r="52464" spans="1:3" s="566" customFormat="1"/>
    <row r="52465" spans="1:3" s="566" customFormat="1"/>
    <row r="52466" spans="1:3" s="566" customFormat="1"/>
    <row r="52467" spans="1:3" s="566" customFormat="1"/>
    <row r="52468" spans="1:3" s="566" customFormat="1"/>
    <row r="52469" spans="1:3" s="566" customFormat="1"/>
    <row r="52470" spans="1:3" s="566" customFormat="1"/>
    <row r="52471" spans="1:3" s="566" customFormat="1"/>
    <row r="52472" spans="1:3" s="566" customFormat="1"/>
    <row r="52473" spans="1:3" s="566" customFormat="1"/>
    <row r="52474" spans="1:3" s="566" customFormat="1"/>
    <row r="52475" spans="1:3" s="566" customFormat="1"/>
    <row r="52476" spans="1:3" s="566" customFormat="1"/>
    <row r="52477" spans="1:3" s="566" customFormat="1"/>
    <row r="52478" spans="1:3" s="566" customFormat="1"/>
    <row r="52479" spans="1:3" s="566" customFormat="1"/>
    <row r="52480" spans="1:3" s="566" customFormat="1"/>
    <row r="52481" spans="1:3" s="566" customFormat="1"/>
    <row r="52482" spans="1:3" s="566" customFormat="1"/>
    <row r="52483" spans="1:3" s="566" customFormat="1"/>
    <row r="52484" spans="1:3" s="566" customFormat="1"/>
    <row r="52485" spans="1:3" s="566" customFormat="1"/>
    <row r="52486" spans="1:3" s="566" customFormat="1"/>
    <row r="52487" spans="1:3" s="566" customFormat="1"/>
    <row r="52488" spans="1:3" s="566" customFormat="1"/>
    <row r="52489" spans="1:3" s="566" customFormat="1"/>
    <row r="52490" spans="1:3" s="566" customFormat="1"/>
    <row r="52491" spans="1:3" s="566" customFormat="1"/>
    <row r="52492" spans="1:3" s="566" customFormat="1"/>
    <row r="52493" spans="1:3" s="566" customFormat="1"/>
    <row r="52494" spans="1:3" s="566" customFormat="1"/>
    <row r="52495" spans="1:3" s="566" customFormat="1"/>
    <row r="52496" spans="1:3" s="566" customFormat="1"/>
    <row r="52497" spans="1:3" s="566" customFormat="1"/>
    <row r="52498" spans="1:3" s="566" customFormat="1"/>
    <row r="52499" spans="1:3" s="566" customFormat="1"/>
    <row r="52500" spans="1:3" s="566" customFormat="1"/>
    <row r="52501" spans="1:3" s="566" customFormat="1"/>
    <row r="52502" spans="1:3" s="566" customFormat="1"/>
    <row r="52503" spans="1:3" s="566" customFormat="1"/>
    <row r="52504" spans="1:3" s="566" customFormat="1"/>
    <row r="52505" spans="1:3" s="566" customFormat="1"/>
    <row r="52506" spans="1:3" s="566" customFormat="1"/>
    <row r="52507" spans="1:3" s="566" customFormat="1"/>
    <row r="52508" spans="1:3" s="566" customFormat="1"/>
    <row r="52509" spans="1:3" s="566" customFormat="1"/>
    <row r="52510" spans="1:3" s="566" customFormat="1"/>
    <row r="52511" spans="1:3" s="566" customFormat="1"/>
    <row r="52512" spans="1:3" s="566" customFormat="1"/>
    <row r="52513" spans="1:3" s="566" customFormat="1"/>
    <row r="52514" spans="1:3" s="566" customFormat="1"/>
    <row r="52515" spans="1:3" s="566" customFormat="1"/>
    <row r="52516" spans="1:3" s="566" customFormat="1"/>
    <row r="52517" spans="1:3" s="566" customFormat="1"/>
    <row r="52518" spans="1:3" s="566" customFormat="1"/>
    <row r="52519" spans="1:3" s="566" customFormat="1"/>
    <row r="52520" spans="1:3" s="566" customFormat="1"/>
    <row r="52521" spans="1:3" s="566" customFormat="1"/>
    <row r="52522" spans="1:3" s="566" customFormat="1"/>
    <row r="52523" spans="1:3" s="566" customFormat="1"/>
    <row r="52524" spans="1:3" s="566" customFormat="1"/>
    <row r="52525" spans="1:3" s="566" customFormat="1"/>
    <row r="52526" spans="1:3" s="566" customFormat="1"/>
    <row r="52527" spans="1:3" s="566" customFormat="1"/>
    <row r="52528" spans="1:3" s="566" customFormat="1"/>
    <row r="52529" spans="1:3" s="566" customFormat="1"/>
    <row r="52530" spans="1:3" s="566" customFormat="1"/>
    <row r="52531" spans="1:3" s="566" customFormat="1"/>
    <row r="52532" spans="1:3" s="566" customFormat="1"/>
    <row r="52533" spans="1:3" s="566" customFormat="1"/>
    <row r="52534" spans="1:3" s="566" customFormat="1"/>
    <row r="52535" spans="1:3" s="566" customFormat="1"/>
    <row r="52536" spans="1:3" s="566" customFormat="1"/>
    <row r="52537" spans="1:3" s="566" customFormat="1"/>
    <row r="52538" spans="1:3" s="566" customFormat="1"/>
    <row r="52539" spans="1:3" s="566" customFormat="1"/>
    <row r="52540" spans="1:3" s="566" customFormat="1"/>
    <row r="52541" spans="1:3" s="566" customFormat="1"/>
    <row r="52542" spans="1:3" s="566" customFormat="1"/>
    <row r="52543" spans="1:3" s="566" customFormat="1"/>
    <row r="52544" spans="1:3" s="566" customFormat="1"/>
    <row r="52545" spans="1:3" s="566" customFormat="1"/>
    <row r="52546" spans="1:3" s="566" customFormat="1"/>
    <row r="52547" spans="1:3" s="566" customFormat="1"/>
    <row r="52548" spans="1:3" s="566" customFormat="1"/>
    <row r="52549" spans="1:3" s="566" customFormat="1"/>
    <row r="52550" spans="1:3" s="566" customFormat="1"/>
    <row r="52551" spans="1:3" s="566" customFormat="1"/>
    <row r="52552" spans="1:3" s="566" customFormat="1"/>
    <row r="52553" spans="1:3" s="566" customFormat="1"/>
    <row r="52554" spans="1:3" s="566" customFormat="1"/>
    <row r="52555" spans="1:3" s="566" customFormat="1"/>
    <row r="52556" spans="1:3" s="566" customFormat="1"/>
    <row r="52557" spans="1:3" s="566" customFormat="1"/>
    <row r="52558" spans="1:3" s="566" customFormat="1"/>
    <row r="52559" spans="1:3" s="566" customFormat="1"/>
    <row r="52560" spans="1:3" s="566" customFormat="1"/>
    <row r="52561" spans="1:3" s="566" customFormat="1"/>
    <row r="52562" spans="1:3" s="566" customFormat="1"/>
    <row r="52563" spans="1:3" s="566" customFormat="1"/>
    <row r="52564" spans="1:3" s="566" customFormat="1"/>
    <row r="52565" spans="1:3" s="566" customFormat="1"/>
    <row r="52566" spans="1:3" s="566" customFormat="1"/>
    <row r="52567" spans="1:3" s="566" customFormat="1"/>
    <row r="52568" spans="1:3" s="566" customFormat="1"/>
    <row r="52569" spans="1:3" s="566" customFormat="1"/>
    <row r="52570" spans="1:3" s="566" customFormat="1"/>
    <row r="52571" spans="1:3" s="566" customFormat="1"/>
    <row r="52572" spans="1:3" s="566" customFormat="1"/>
    <row r="52573" spans="1:3" s="566" customFormat="1"/>
    <row r="52574" spans="1:3" s="566" customFormat="1"/>
    <row r="52575" spans="1:3" s="566" customFormat="1"/>
    <row r="52576" spans="1:3" s="566" customFormat="1"/>
    <row r="52577" spans="1:3" s="566" customFormat="1"/>
    <row r="52578" spans="1:3" s="566" customFormat="1"/>
    <row r="52579" spans="1:3" s="566" customFormat="1"/>
    <row r="52580" spans="1:3" s="566" customFormat="1"/>
    <row r="52581" spans="1:3" s="566" customFormat="1"/>
    <row r="52582" spans="1:3" s="566" customFormat="1"/>
    <row r="52583" spans="1:3" s="566" customFormat="1"/>
    <row r="52584" spans="1:3" s="566" customFormat="1"/>
    <row r="52585" spans="1:3" s="566" customFormat="1"/>
    <row r="52586" spans="1:3" s="566" customFormat="1"/>
    <row r="52587" spans="1:3" s="566" customFormat="1"/>
    <row r="52588" spans="1:3" s="566" customFormat="1"/>
    <row r="52589" spans="1:3" s="566" customFormat="1"/>
    <row r="52590" spans="1:3" s="566" customFormat="1"/>
    <row r="52591" spans="1:3" s="566" customFormat="1"/>
    <row r="52592" spans="1:3" s="566" customFormat="1"/>
    <row r="52593" spans="1:3" s="566" customFormat="1"/>
    <row r="52594" spans="1:3" s="566" customFormat="1"/>
    <row r="52595" spans="1:3" s="566" customFormat="1"/>
    <row r="52596" spans="1:3" s="566" customFormat="1"/>
    <row r="52597" spans="1:3" s="566" customFormat="1"/>
    <row r="52598" spans="1:3" s="566" customFormat="1"/>
    <row r="52599" spans="1:3" s="566" customFormat="1"/>
    <row r="52600" spans="1:3" s="566" customFormat="1"/>
    <row r="52601" spans="1:3" s="566" customFormat="1"/>
    <row r="52602" spans="1:3" s="566" customFormat="1"/>
    <row r="52603" spans="1:3" s="566" customFormat="1"/>
    <row r="52604" spans="1:3" s="566" customFormat="1"/>
    <row r="52605" spans="1:3" s="566" customFormat="1"/>
    <row r="52606" spans="1:3" s="566" customFormat="1"/>
    <row r="52607" spans="1:3" s="566" customFormat="1"/>
    <row r="52608" spans="1:3" s="566" customFormat="1"/>
    <row r="52609" spans="1:3" s="566" customFormat="1"/>
    <row r="52610" spans="1:3" s="566" customFormat="1"/>
    <row r="52611" spans="1:3" s="566" customFormat="1"/>
    <row r="52612" spans="1:3" s="566" customFormat="1"/>
    <row r="52613" spans="1:3" s="566" customFormat="1"/>
    <row r="52614" spans="1:3" s="566" customFormat="1"/>
    <row r="52615" spans="1:3" s="566" customFormat="1"/>
    <row r="52616" spans="1:3" s="566" customFormat="1"/>
    <row r="52617" spans="1:3" s="566" customFormat="1"/>
    <row r="52618" spans="1:3" s="566" customFormat="1"/>
    <row r="52619" spans="1:3" s="566" customFormat="1"/>
    <row r="52620" spans="1:3" s="566" customFormat="1"/>
    <row r="52621" spans="1:3" s="566" customFormat="1"/>
    <row r="52622" spans="1:3" s="566" customFormat="1"/>
    <row r="52623" spans="1:3" s="566" customFormat="1"/>
    <row r="52624" spans="1:3" s="566" customFormat="1"/>
    <row r="52625" spans="1:3" s="566" customFormat="1"/>
    <row r="52626" spans="1:3" s="566" customFormat="1"/>
    <row r="52627" spans="1:3" s="566" customFormat="1"/>
    <row r="52628" spans="1:3" s="566" customFormat="1"/>
    <row r="52629" spans="1:3" s="566" customFormat="1"/>
    <row r="52630" spans="1:3" s="566" customFormat="1"/>
    <row r="52631" spans="1:3" s="566" customFormat="1"/>
    <row r="52632" spans="1:3" s="566" customFormat="1"/>
    <row r="52633" spans="1:3" s="566" customFormat="1"/>
    <row r="52634" spans="1:3" s="566" customFormat="1"/>
    <row r="52635" spans="1:3" s="566" customFormat="1"/>
    <row r="52636" spans="1:3" s="566" customFormat="1"/>
    <row r="52637" spans="1:3" s="566" customFormat="1"/>
    <row r="52638" spans="1:3" s="566" customFormat="1"/>
    <row r="52639" spans="1:3" s="566" customFormat="1"/>
    <row r="52640" spans="1:3" s="566" customFormat="1"/>
    <row r="52641" spans="1:3" s="566" customFormat="1"/>
    <row r="52642" spans="1:3" s="566" customFormat="1"/>
    <row r="52643" spans="1:3" s="566" customFormat="1"/>
    <row r="52644" spans="1:3" s="566" customFormat="1"/>
    <row r="52645" spans="1:3" s="566" customFormat="1"/>
    <row r="52646" spans="1:3" s="566" customFormat="1"/>
    <row r="52647" spans="1:3" s="566" customFormat="1"/>
    <row r="52648" spans="1:3" s="566" customFormat="1"/>
    <row r="52649" spans="1:3" s="566" customFormat="1"/>
    <row r="52650" spans="1:3" s="566" customFormat="1"/>
    <row r="52651" spans="1:3" s="566" customFormat="1"/>
    <row r="52652" spans="1:3" s="566" customFormat="1"/>
    <row r="52653" spans="1:3" s="566" customFormat="1"/>
    <row r="52654" spans="1:3" s="566" customFormat="1"/>
    <row r="52655" spans="1:3" s="566" customFormat="1"/>
    <row r="52656" spans="1:3" s="566" customFormat="1"/>
    <row r="52657" spans="1:3" s="566" customFormat="1"/>
    <row r="52658" spans="1:3" s="566" customFormat="1"/>
    <row r="52659" spans="1:3" s="566" customFormat="1"/>
    <row r="52660" spans="1:3" s="566" customFormat="1"/>
    <row r="52661" spans="1:3" s="566" customFormat="1"/>
    <row r="52662" spans="1:3" s="566" customFormat="1"/>
    <row r="52663" spans="1:3" s="566" customFormat="1"/>
    <row r="52664" spans="1:3" s="566" customFormat="1"/>
    <row r="52665" spans="1:3" s="566" customFormat="1"/>
    <row r="52666" spans="1:3" s="566" customFormat="1"/>
    <row r="52667" spans="1:3" s="566" customFormat="1"/>
    <row r="52668" spans="1:3" s="566" customFormat="1"/>
    <row r="52669" spans="1:3" s="566" customFormat="1"/>
    <row r="52670" spans="1:3" s="566" customFormat="1"/>
    <row r="52671" spans="1:3" s="566" customFormat="1"/>
    <row r="52672" spans="1:3" s="566" customFormat="1"/>
    <row r="52673" spans="1:3" s="566" customFormat="1"/>
    <row r="52674" spans="1:3" s="566" customFormat="1"/>
    <row r="52675" spans="1:3" s="566" customFormat="1"/>
    <row r="52676" spans="1:3" s="566" customFormat="1"/>
    <row r="52677" spans="1:3" s="566" customFormat="1"/>
    <row r="52678" spans="1:3" s="566" customFormat="1"/>
    <row r="52679" spans="1:3" s="566" customFormat="1"/>
    <row r="52680" spans="1:3" s="566" customFormat="1"/>
    <row r="52681" spans="1:3" s="566" customFormat="1"/>
    <row r="52682" spans="1:3" s="566" customFormat="1"/>
    <row r="52683" spans="1:3" s="566" customFormat="1"/>
    <row r="52684" spans="1:3" s="566" customFormat="1"/>
    <row r="52685" spans="1:3" s="566" customFormat="1"/>
    <row r="52686" spans="1:3" s="566" customFormat="1"/>
    <row r="52687" spans="1:3" s="566" customFormat="1"/>
    <row r="52688" spans="1:3" s="566" customFormat="1"/>
    <row r="52689" spans="1:3" s="566" customFormat="1"/>
    <row r="52690" spans="1:3" s="566" customFormat="1"/>
    <row r="52691" spans="1:3" s="566" customFormat="1"/>
    <row r="52692" spans="1:3" s="566" customFormat="1"/>
    <row r="52693" spans="1:3" s="566" customFormat="1"/>
    <row r="52694" spans="1:3" s="566" customFormat="1"/>
    <row r="52695" spans="1:3" s="566" customFormat="1"/>
    <row r="52696" spans="1:3" s="566" customFormat="1"/>
    <row r="52697" spans="1:3" s="566" customFormat="1"/>
    <row r="52698" spans="1:3" s="566" customFormat="1"/>
    <row r="52699" spans="1:3" s="566" customFormat="1"/>
    <row r="52700" spans="1:3" s="566" customFormat="1"/>
    <row r="52701" spans="1:3" s="566" customFormat="1"/>
    <row r="52702" spans="1:3" s="566" customFormat="1"/>
    <row r="52703" spans="1:3" s="566" customFormat="1"/>
    <row r="52704" spans="1:3" s="566" customFormat="1"/>
    <row r="52705" spans="1:3" s="566" customFormat="1"/>
    <row r="52706" spans="1:3" s="566" customFormat="1"/>
    <row r="52707" spans="1:3" s="566" customFormat="1"/>
    <row r="52708" spans="1:3" s="566" customFormat="1"/>
    <row r="52709" spans="1:3" s="566" customFormat="1"/>
    <row r="52710" spans="1:3" s="566" customFormat="1"/>
    <row r="52711" spans="1:3" s="566" customFormat="1"/>
    <row r="52712" spans="1:3" s="566" customFormat="1"/>
    <row r="52713" spans="1:3" s="566" customFormat="1"/>
    <row r="52714" spans="1:3" s="566" customFormat="1"/>
    <row r="52715" spans="1:3" s="566" customFormat="1"/>
    <row r="52716" spans="1:3" s="566" customFormat="1"/>
    <row r="52717" spans="1:3" s="566" customFormat="1"/>
    <row r="52718" spans="1:3" s="566" customFormat="1"/>
    <row r="52719" spans="1:3" s="566" customFormat="1"/>
    <row r="52720" spans="1:3" s="566" customFormat="1"/>
    <row r="52721" spans="1:3" s="566" customFormat="1"/>
    <row r="52722" spans="1:3" s="566" customFormat="1"/>
    <row r="52723" spans="1:3" s="566" customFormat="1"/>
    <row r="52724" spans="1:3" s="566" customFormat="1"/>
    <row r="52725" spans="1:3" s="566" customFormat="1"/>
    <row r="52726" spans="1:3" s="566" customFormat="1"/>
    <row r="52727" spans="1:3" s="566" customFormat="1"/>
    <row r="52728" spans="1:3" s="566" customFormat="1"/>
    <row r="52729" spans="1:3" s="566" customFormat="1"/>
    <row r="52730" spans="1:3" s="566" customFormat="1"/>
    <row r="52731" spans="1:3" s="566" customFormat="1"/>
    <row r="52732" spans="1:3" s="566" customFormat="1"/>
    <row r="52733" spans="1:3" s="566" customFormat="1"/>
    <row r="52734" spans="1:3" s="566" customFormat="1"/>
    <row r="52735" spans="1:3" s="566" customFormat="1"/>
    <row r="52736" spans="1:3" s="566" customFormat="1"/>
    <row r="52737" spans="1:3" s="566" customFormat="1"/>
    <row r="52738" spans="1:3" s="566" customFormat="1"/>
    <row r="52739" spans="1:3" s="566" customFormat="1"/>
    <row r="52740" spans="1:3" s="566" customFormat="1"/>
    <row r="52741" spans="1:3" s="566" customFormat="1"/>
    <row r="52742" spans="1:3" s="566" customFormat="1"/>
    <row r="52743" spans="1:3" s="566" customFormat="1"/>
    <row r="52744" spans="1:3" s="566" customFormat="1"/>
    <row r="52745" spans="1:3" s="566" customFormat="1"/>
    <row r="52746" spans="1:3" s="566" customFormat="1"/>
    <row r="52747" spans="1:3" s="566" customFormat="1"/>
    <row r="52748" spans="1:3" s="566" customFormat="1"/>
    <row r="52749" spans="1:3" s="566" customFormat="1"/>
    <row r="52750" spans="1:3" s="566" customFormat="1"/>
    <row r="52751" spans="1:3" s="566" customFormat="1"/>
    <row r="52752" spans="1:3" s="566" customFormat="1"/>
    <row r="52753" spans="1:3" s="566" customFormat="1"/>
    <row r="52754" spans="1:3" s="566" customFormat="1"/>
    <row r="52755" spans="1:3" s="566" customFormat="1"/>
    <row r="52756" spans="1:3" s="566" customFormat="1"/>
    <row r="52757" spans="1:3" s="566" customFormat="1"/>
    <row r="52758" spans="1:3" s="566" customFormat="1"/>
    <row r="52759" spans="1:3" s="566" customFormat="1"/>
    <row r="52760" spans="1:3" s="566" customFormat="1"/>
    <row r="52761" spans="1:3" s="566" customFormat="1"/>
    <row r="52762" spans="1:3" s="566" customFormat="1"/>
    <row r="52763" spans="1:3" s="566" customFormat="1"/>
    <row r="52764" spans="1:3" s="566" customFormat="1"/>
    <row r="52765" spans="1:3" s="566" customFormat="1"/>
    <row r="52766" spans="1:3" s="566" customFormat="1"/>
    <row r="52767" spans="1:3" s="566" customFormat="1"/>
    <row r="52768" spans="1:3" s="566" customFormat="1"/>
    <row r="52769" spans="1:3" s="566" customFormat="1"/>
    <row r="52770" spans="1:3" s="566" customFormat="1"/>
    <row r="52771" spans="1:3" s="566" customFormat="1"/>
    <row r="52772" spans="1:3" s="566" customFormat="1"/>
    <row r="52773" spans="1:3" s="566" customFormat="1"/>
    <row r="52774" spans="1:3" s="566" customFormat="1"/>
    <row r="52775" spans="1:3" s="566" customFormat="1"/>
    <row r="52776" spans="1:3" s="566" customFormat="1"/>
    <row r="52777" spans="1:3" s="566" customFormat="1"/>
    <row r="52778" spans="1:3" s="566" customFormat="1"/>
    <row r="52779" spans="1:3" s="566" customFormat="1"/>
    <row r="52780" spans="1:3" s="566" customFormat="1"/>
    <row r="52781" spans="1:3" s="566" customFormat="1"/>
    <row r="52782" spans="1:3" s="566" customFormat="1"/>
    <row r="52783" spans="1:3" s="566" customFormat="1"/>
    <row r="52784" spans="1:3" s="566" customFormat="1"/>
    <row r="52785" spans="1:3" s="566" customFormat="1"/>
    <row r="52786" spans="1:3" s="566" customFormat="1"/>
    <row r="52787" spans="1:3" s="566" customFormat="1"/>
    <row r="52788" spans="1:3" s="566" customFormat="1"/>
    <row r="52789" spans="1:3" s="566" customFormat="1"/>
    <row r="52790" spans="1:3" s="566" customFormat="1"/>
    <row r="52791" spans="1:3" s="566" customFormat="1"/>
    <row r="52792" spans="1:3" s="566" customFormat="1"/>
    <row r="52793" spans="1:3" s="566" customFormat="1"/>
    <row r="52794" spans="1:3" s="566" customFormat="1"/>
    <row r="52795" spans="1:3" s="566" customFormat="1"/>
    <row r="52796" spans="1:3" s="566" customFormat="1"/>
    <row r="52797" spans="1:3" s="566" customFormat="1"/>
    <row r="52798" spans="1:3" s="566" customFormat="1"/>
    <row r="52799" spans="1:3" s="566" customFormat="1"/>
    <row r="52800" spans="1:3" s="566" customFormat="1"/>
    <row r="52801" spans="1:3" s="566" customFormat="1"/>
    <row r="52802" spans="1:3" s="566" customFormat="1"/>
    <row r="52803" spans="1:3" s="566" customFormat="1"/>
    <row r="52804" spans="1:3" s="566" customFormat="1"/>
    <row r="52805" spans="1:3" s="566" customFormat="1"/>
    <row r="52806" spans="1:3" s="566" customFormat="1"/>
    <row r="52807" spans="1:3" s="566" customFormat="1"/>
    <row r="52808" spans="1:3" s="566" customFormat="1"/>
    <row r="52809" spans="1:3" s="566" customFormat="1"/>
    <row r="52810" spans="1:3" s="566" customFormat="1"/>
    <row r="52811" spans="1:3" s="566" customFormat="1"/>
    <row r="52812" spans="1:3" s="566" customFormat="1"/>
    <row r="52813" spans="1:3" s="566" customFormat="1"/>
    <row r="52814" spans="1:3" s="566" customFormat="1"/>
    <row r="52815" spans="1:3" s="566" customFormat="1"/>
    <row r="52816" spans="1:3" s="566" customFormat="1"/>
    <row r="52817" spans="1:3" s="566" customFormat="1"/>
    <row r="52818" spans="1:3" s="566" customFormat="1"/>
    <row r="52819" spans="1:3" s="566" customFormat="1"/>
    <row r="52820" spans="1:3" s="566" customFormat="1"/>
    <row r="52821" spans="1:3" s="566" customFormat="1"/>
    <row r="52822" spans="1:3" s="566" customFormat="1"/>
    <row r="52823" spans="1:3" s="566" customFormat="1"/>
    <row r="52824" spans="1:3" s="566" customFormat="1"/>
    <row r="52825" spans="1:3" s="566" customFormat="1"/>
    <row r="52826" spans="1:3" s="566" customFormat="1"/>
    <row r="52827" spans="1:3" s="566" customFormat="1"/>
    <row r="52828" spans="1:3" s="566" customFormat="1"/>
    <row r="52829" spans="1:3" s="566" customFormat="1"/>
    <row r="52830" spans="1:3" s="566" customFormat="1"/>
    <row r="52831" spans="1:3" s="566" customFormat="1"/>
    <row r="52832" spans="1:3" s="566" customFormat="1"/>
    <row r="52833" spans="1:3" s="566" customFormat="1"/>
    <row r="52834" spans="1:3" s="566" customFormat="1"/>
    <row r="52835" spans="1:3" s="566" customFormat="1"/>
    <row r="52836" spans="1:3" s="566" customFormat="1"/>
    <row r="52837" spans="1:3" s="566" customFormat="1"/>
    <row r="52838" spans="1:3" s="566" customFormat="1"/>
    <row r="52839" spans="1:3" s="566" customFormat="1"/>
    <row r="52840" spans="1:3" s="566" customFormat="1"/>
    <row r="52841" spans="1:3" s="566" customFormat="1"/>
    <row r="52842" spans="1:3" s="566" customFormat="1"/>
    <row r="52843" spans="1:3" s="566" customFormat="1"/>
    <row r="52844" spans="1:3" s="566" customFormat="1"/>
    <row r="52845" spans="1:3" s="566" customFormat="1"/>
    <row r="52846" spans="1:3" s="566" customFormat="1"/>
    <row r="52847" spans="1:3" s="566" customFormat="1"/>
    <row r="52848" spans="1:3" s="566" customFormat="1"/>
    <row r="52849" spans="1:3" s="566" customFormat="1"/>
    <row r="52850" spans="1:3" s="566" customFormat="1"/>
    <row r="52851" spans="1:3" s="566" customFormat="1"/>
    <row r="52852" spans="1:3" s="566" customFormat="1"/>
    <row r="52853" spans="1:3" s="566" customFormat="1"/>
    <row r="52854" spans="1:3" s="566" customFormat="1"/>
    <row r="52855" spans="1:3" s="566" customFormat="1"/>
    <row r="52856" spans="1:3" s="566" customFormat="1"/>
    <row r="52857" spans="1:3" s="566" customFormat="1"/>
    <row r="52858" spans="1:3" s="566" customFormat="1"/>
    <row r="52859" spans="1:3" s="566" customFormat="1"/>
    <row r="52860" spans="1:3" s="566" customFormat="1"/>
    <row r="52861" spans="1:3" s="566" customFormat="1"/>
    <row r="52862" spans="1:3" s="566" customFormat="1"/>
    <row r="52863" spans="1:3" s="566" customFormat="1"/>
    <row r="52864" spans="1:3" s="566" customFormat="1"/>
    <row r="52865" spans="1:3" s="566" customFormat="1"/>
    <row r="52866" spans="1:3" s="566" customFormat="1"/>
    <row r="52867" spans="1:3" s="566" customFormat="1"/>
    <row r="52868" spans="1:3" s="566" customFormat="1"/>
    <row r="52869" spans="1:3" s="566" customFormat="1"/>
    <row r="52870" spans="1:3" s="566" customFormat="1"/>
    <row r="52871" spans="1:3" s="566" customFormat="1"/>
    <row r="52872" spans="1:3" s="566" customFormat="1"/>
    <row r="52873" spans="1:3" s="566" customFormat="1"/>
    <row r="52874" spans="1:3" s="566" customFormat="1"/>
    <row r="52875" spans="1:3" s="566" customFormat="1"/>
    <row r="52876" spans="1:3" s="566" customFormat="1"/>
    <row r="52877" spans="1:3" s="566" customFormat="1"/>
    <row r="52878" spans="1:3" s="566" customFormat="1"/>
    <row r="52879" spans="1:3" s="566" customFormat="1"/>
    <row r="52880" spans="1:3" s="566" customFormat="1"/>
    <row r="52881" spans="1:3" s="566" customFormat="1"/>
    <row r="52882" spans="1:3" s="566" customFormat="1"/>
    <row r="52883" spans="1:3" s="566" customFormat="1"/>
    <row r="52884" spans="1:3" s="566" customFormat="1"/>
    <row r="52885" spans="1:3" s="566" customFormat="1"/>
    <row r="52886" spans="1:3" s="566" customFormat="1"/>
    <row r="52887" spans="1:3" s="566" customFormat="1"/>
    <row r="52888" spans="1:3" s="566" customFormat="1"/>
    <row r="52889" spans="1:3" s="566" customFormat="1"/>
    <row r="52890" spans="1:3" s="566" customFormat="1"/>
    <row r="52891" spans="1:3" s="566" customFormat="1"/>
    <row r="52892" spans="1:3" s="566" customFormat="1"/>
    <row r="52893" spans="1:3" s="566" customFormat="1"/>
    <row r="52894" spans="1:3" s="566" customFormat="1"/>
    <row r="52895" spans="1:3" s="566" customFormat="1"/>
    <row r="52896" spans="1:3" s="566" customFormat="1"/>
    <row r="52897" spans="1:3" s="566" customFormat="1"/>
    <row r="52898" spans="1:3" s="566" customFormat="1"/>
    <row r="52899" spans="1:3" s="566" customFormat="1"/>
    <row r="52900" spans="1:3" s="566" customFormat="1"/>
    <row r="52901" spans="1:3" s="566" customFormat="1"/>
    <row r="52902" spans="1:3" s="566" customFormat="1"/>
    <row r="52903" spans="1:3" s="566" customFormat="1"/>
    <row r="52904" spans="1:3" s="566" customFormat="1"/>
    <row r="52905" spans="1:3" s="566" customFormat="1"/>
    <row r="52906" spans="1:3" s="566" customFormat="1"/>
    <row r="52907" spans="1:3" s="566" customFormat="1"/>
    <row r="52908" spans="1:3" s="566" customFormat="1"/>
    <row r="52909" spans="1:3" s="566" customFormat="1"/>
    <row r="52910" spans="1:3" s="566" customFormat="1"/>
    <row r="52911" spans="1:3" s="566" customFormat="1"/>
    <row r="52912" spans="1:3" s="566" customFormat="1"/>
    <row r="52913" spans="1:3" s="566" customFormat="1"/>
    <row r="52914" spans="1:3" s="566" customFormat="1"/>
    <row r="52915" spans="1:3" s="566" customFormat="1"/>
    <row r="52916" spans="1:3" s="566" customFormat="1"/>
    <row r="52917" spans="1:3" s="566" customFormat="1"/>
    <row r="52918" spans="1:3" s="566" customFormat="1"/>
    <row r="52919" spans="1:3" s="566" customFormat="1"/>
    <row r="52920" spans="1:3" s="566" customFormat="1"/>
    <row r="52921" spans="1:3" s="566" customFormat="1"/>
    <row r="52922" spans="1:3" s="566" customFormat="1"/>
    <row r="52923" spans="1:3" s="566" customFormat="1"/>
    <row r="52924" spans="1:3" s="566" customFormat="1"/>
    <row r="52925" spans="1:3" s="566" customFormat="1"/>
    <row r="52926" spans="1:3" s="566" customFormat="1"/>
    <row r="52927" spans="1:3" s="566" customFormat="1"/>
    <row r="52928" spans="1:3" s="566" customFormat="1"/>
    <row r="52929" spans="1:3" s="566" customFormat="1"/>
    <row r="52930" spans="1:3" s="566" customFormat="1"/>
    <row r="52931" spans="1:3" s="566" customFormat="1"/>
    <row r="52932" spans="1:3" s="566" customFormat="1"/>
    <row r="52933" spans="1:3" s="566" customFormat="1"/>
    <row r="52934" spans="1:3" s="566" customFormat="1"/>
    <row r="52935" spans="1:3" s="566" customFormat="1"/>
    <row r="52936" spans="1:3" s="566" customFormat="1"/>
    <row r="52937" spans="1:3" s="566" customFormat="1"/>
    <row r="52938" spans="1:3" s="566" customFormat="1"/>
    <row r="52939" spans="1:3" s="566" customFormat="1"/>
    <row r="52940" spans="1:3" s="566" customFormat="1"/>
    <row r="52941" spans="1:3" s="566" customFormat="1"/>
    <row r="52942" spans="1:3" s="566" customFormat="1"/>
    <row r="52943" spans="1:3" s="566" customFormat="1"/>
    <row r="52944" spans="1:3" s="566" customFormat="1"/>
    <row r="52945" spans="1:3" s="566" customFormat="1"/>
    <row r="52946" spans="1:3" s="566" customFormat="1"/>
    <row r="52947" spans="1:3" s="566" customFormat="1"/>
    <row r="52948" spans="1:3" s="566" customFormat="1"/>
    <row r="52949" spans="1:3" s="566" customFormat="1"/>
    <row r="52950" spans="1:3" s="566" customFormat="1"/>
    <row r="52951" spans="1:3" s="566" customFormat="1"/>
    <row r="52952" spans="1:3" s="566" customFormat="1"/>
    <row r="52953" spans="1:3" s="566" customFormat="1"/>
    <row r="52954" spans="1:3" s="566" customFormat="1"/>
    <row r="52955" spans="1:3" s="566" customFormat="1"/>
    <row r="52956" spans="1:3" s="566" customFormat="1"/>
    <row r="52957" spans="1:3" s="566" customFormat="1"/>
    <row r="52958" spans="1:3" s="566" customFormat="1"/>
    <row r="52959" spans="1:3" s="566" customFormat="1"/>
    <row r="52960" spans="1:3" s="566" customFormat="1"/>
    <row r="52961" spans="1:3" s="566" customFormat="1"/>
    <row r="52962" spans="1:3" s="566" customFormat="1"/>
    <row r="52963" spans="1:3" s="566" customFormat="1"/>
    <row r="52964" spans="1:3" s="566" customFormat="1"/>
    <row r="52965" spans="1:3" s="566" customFormat="1"/>
    <row r="52966" spans="1:3" s="566" customFormat="1"/>
    <row r="52967" spans="1:3" s="566" customFormat="1"/>
    <row r="52968" spans="1:3" s="566" customFormat="1"/>
    <row r="52969" spans="1:3" s="566" customFormat="1"/>
    <row r="52970" spans="1:3" s="566" customFormat="1"/>
    <row r="52971" spans="1:3" s="566" customFormat="1"/>
    <row r="52972" spans="1:3" s="566" customFormat="1"/>
    <row r="52973" spans="1:3" s="566" customFormat="1"/>
    <row r="52974" spans="1:3" s="566" customFormat="1"/>
    <row r="52975" spans="1:3" s="566" customFormat="1"/>
    <row r="52976" spans="1:3" s="566" customFormat="1"/>
    <row r="52977" spans="1:3" s="566" customFormat="1"/>
    <row r="52978" spans="1:3" s="566" customFormat="1"/>
    <row r="52979" spans="1:3" s="566" customFormat="1"/>
    <row r="52980" spans="1:3" s="566" customFormat="1"/>
    <row r="52981" spans="1:3" s="566" customFormat="1"/>
    <row r="52982" spans="1:3" s="566" customFormat="1"/>
    <row r="52983" spans="1:3" s="566" customFormat="1"/>
    <row r="52984" spans="1:3" s="566" customFormat="1"/>
    <row r="52985" spans="1:3" s="566" customFormat="1"/>
    <row r="52986" spans="1:3" s="566" customFormat="1"/>
    <row r="52987" spans="1:3" s="566" customFormat="1"/>
    <row r="52988" spans="1:3" s="566" customFormat="1"/>
    <row r="52989" spans="1:3" s="566" customFormat="1"/>
    <row r="52990" spans="1:3" s="566" customFormat="1"/>
    <row r="52991" spans="1:3" s="566" customFormat="1"/>
    <row r="52992" spans="1:3" s="566" customFormat="1"/>
    <row r="52993" spans="1:3" s="566" customFormat="1"/>
    <row r="52994" spans="1:3" s="566" customFormat="1"/>
    <row r="52995" spans="1:3" s="566" customFormat="1"/>
    <row r="52996" spans="1:3" s="566" customFormat="1"/>
    <row r="52997" spans="1:3" s="566" customFormat="1"/>
    <row r="52998" spans="1:3" s="566" customFormat="1"/>
    <row r="52999" spans="1:3" s="566" customFormat="1"/>
    <row r="53000" spans="1:3" s="566" customFormat="1"/>
    <row r="53001" spans="1:3" s="566" customFormat="1"/>
    <row r="53002" spans="1:3" s="566" customFormat="1"/>
    <row r="53003" spans="1:3" s="566" customFormat="1"/>
    <row r="53004" spans="1:3" s="566" customFormat="1"/>
    <row r="53005" spans="1:3" s="566" customFormat="1"/>
    <row r="53006" spans="1:3" s="566" customFormat="1"/>
    <row r="53007" spans="1:3" s="566" customFormat="1"/>
    <row r="53008" spans="1:3" s="566" customFormat="1"/>
    <row r="53009" spans="1:3" s="566" customFormat="1"/>
    <row r="53010" spans="1:3" s="566" customFormat="1"/>
    <row r="53011" spans="1:3" s="566" customFormat="1"/>
    <row r="53012" spans="1:3" s="566" customFormat="1"/>
    <row r="53013" spans="1:3" s="566" customFormat="1"/>
    <row r="53014" spans="1:3" s="566" customFormat="1"/>
    <row r="53015" spans="1:3" s="566" customFormat="1"/>
    <row r="53016" spans="1:3" s="566" customFormat="1"/>
    <row r="53017" spans="1:3" s="566" customFormat="1"/>
    <row r="53018" spans="1:3" s="566" customFormat="1"/>
    <row r="53019" spans="1:3" s="566" customFormat="1"/>
    <row r="53020" spans="1:3" s="566" customFormat="1"/>
    <row r="53021" spans="1:3" s="566" customFormat="1"/>
    <row r="53022" spans="1:3" s="566" customFormat="1"/>
    <row r="53023" spans="1:3" s="566" customFormat="1"/>
    <row r="53024" spans="1:3" s="566" customFormat="1"/>
    <row r="53025" spans="1:3" s="566" customFormat="1"/>
    <row r="53026" spans="1:3" s="566" customFormat="1"/>
    <row r="53027" spans="1:3" s="566" customFormat="1"/>
    <row r="53028" spans="1:3" s="566" customFormat="1"/>
    <row r="53029" spans="1:3" s="566" customFormat="1"/>
    <row r="53030" spans="1:3" s="566" customFormat="1"/>
    <row r="53031" spans="1:3" s="566" customFormat="1"/>
    <row r="53032" spans="1:3" s="566" customFormat="1"/>
    <row r="53033" spans="1:3" s="566" customFormat="1"/>
    <row r="53034" spans="1:3" s="566" customFormat="1"/>
    <row r="53035" spans="1:3" s="566" customFormat="1"/>
    <row r="53036" spans="1:3" s="566" customFormat="1"/>
    <row r="53037" spans="1:3" s="566" customFormat="1"/>
    <row r="53038" spans="1:3" s="566" customFormat="1"/>
    <row r="53039" spans="1:3" s="566" customFormat="1"/>
    <row r="53040" spans="1:3" s="566" customFormat="1"/>
    <row r="53041" spans="1:3" s="566" customFormat="1"/>
    <row r="53042" spans="1:3" s="566" customFormat="1"/>
    <row r="53043" spans="1:3" s="566" customFormat="1"/>
    <row r="53044" spans="1:3" s="566" customFormat="1"/>
    <row r="53045" spans="1:3" s="566" customFormat="1"/>
    <row r="53046" spans="1:3" s="566" customFormat="1"/>
    <row r="53047" spans="1:3" s="566" customFormat="1"/>
    <row r="53048" spans="1:3" s="566" customFormat="1"/>
    <row r="53049" spans="1:3" s="566" customFormat="1"/>
    <row r="53050" spans="1:3" s="566" customFormat="1"/>
    <row r="53051" spans="1:3" s="566" customFormat="1"/>
    <row r="53052" spans="1:3" s="566" customFormat="1"/>
    <row r="53053" spans="1:3" s="566" customFormat="1"/>
    <row r="53054" spans="1:3" s="566" customFormat="1"/>
    <row r="53055" spans="1:3" s="566" customFormat="1"/>
    <row r="53056" spans="1:3" s="566" customFormat="1"/>
    <row r="53057" spans="1:3" s="566" customFormat="1"/>
    <row r="53058" spans="1:3" s="566" customFormat="1"/>
    <row r="53059" spans="1:3" s="566" customFormat="1"/>
    <row r="53060" spans="1:3" s="566" customFormat="1"/>
    <row r="53061" spans="1:3" s="566" customFormat="1"/>
    <row r="53062" spans="1:3" s="566" customFormat="1"/>
    <row r="53063" spans="1:3" s="566" customFormat="1"/>
    <row r="53064" spans="1:3" s="566" customFormat="1"/>
    <row r="53065" spans="1:3" s="566" customFormat="1"/>
    <row r="53066" spans="1:3" s="566" customFormat="1"/>
    <row r="53067" spans="1:3" s="566" customFormat="1"/>
    <row r="53068" spans="1:3" s="566" customFormat="1"/>
    <row r="53069" spans="1:3" s="566" customFormat="1"/>
    <row r="53070" spans="1:3" s="566" customFormat="1"/>
    <row r="53071" spans="1:3" s="566" customFormat="1"/>
    <row r="53072" spans="1:3" s="566" customFormat="1"/>
    <row r="53073" spans="1:3" s="566" customFormat="1"/>
    <row r="53074" spans="1:3" s="566" customFormat="1"/>
    <row r="53075" spans="1:3" s="566" customFormat="1"/>
    <row r="53076" spans="1:3" s="566" customFormat="1"/>
    <row r="53077" spans="1:3" s="566" customFormat="1"/>
    <row r="53078" spans="1:3" s="566" customFormat="1"/>
    <row r="53079" spans="1:3" s="566" customFormat="1"/>
    <row r="53080" spans="1:3" s="566" customFormat="1"/>
    <row r="53081" spans="1:3" s="566" customFormat="1"/>
    <row r="53082" spans="1:3" s="566" customFormat="1"/>
    <row r="53083" spans="1:3" s="566" customFormat="1"/>
    <row r="53084" spans="1:3" s="566" customFormat="1"/>
    <row r="53085" spans="1:3" s="566" customFormat="1"/>
    <row r="53086" spans="1:3" s="566" customFormat="1"/>
    <row r="53087" spans="1:3" s="566" customFormat="1"/>
    <row r="53088" spans="1:3" s="566" customFormat="1"/>
    <row r="53089" spans="1:3" s="566" customFormat="1"/>
    <row r="53090" spans="1:3" s="566" customFormat="1"/>
    <row r="53091" spans="1:3" s="566" customFormat="1"/>
    <row r="53092" spans="1:3" s="566" customFormat="1"/>
    <row r="53093" spans="1:3" s="566" customFormat="1"/>
    <row r="53094" spans="1:3" s="566" customFormat="1"/>
    <row r="53095" spans="1:3" s="566" customFormat="1"/>
    <row r="53096" spans="1:3" s="566" customFormat="1"/>
    <row r="53097" spans="1:3" s="566" customFormat="1"/>
    <row r="53098" spans="1:3" s="566" customFormat="1"/>
    <row r="53099" spans="1:3" s="566" customFormat="1"/>
    <row r="53100" spans="1:3" s="566" customFormat="1"/>
    <row r="53101" spans="1:3" s="566" customFormat="1"/>
    <row r="53102" spans="1:3" s="566" customFormat="1"/>
    <row r="53103" spans="1:3" s="566" customFormat="1"/>
    <row r="53104" spans="1:3" s="566" customFormat="1"/>
    <row r="53105" spans="1:3" s="566" customFormat="1"/>
    <row r="53106" spans="1:3" s="566" customFormat="1"/>
    <row r="53107" spans="1:3" s="566" customFormat="1"/>
    <row r="53108" spans="1:3" s="566" customFormat="1"/>
    <row r="53109" spans="1:3" s="566" customFormat="1"/>
    <row r="53110" spans="1:3" s="566" customFormat="1"/>
    <row r="53111" spans="1:3" s="566" customFormat="1"/>
    <row r="53112" spans="1:3" s="566" customFormat="1"/>
    <row r="53113" spans="1:3" s="566" customFormat="1"/>
    <row r="53114" spans="1:3" s="566" customFormat="1"/>
    <row r="53115" spans="1:3" s="566" customFormat="1"/>
    <row r="53116" spans="1:3" s="566" customFormat="1"/>
    <row r="53117" spans="1:3" s="566" customFormat="1"/>
    <row r="53118" spans="1:3" s="566" customFormat="1"/>
    <row r="53119" spans="1:3" s="566" customFormat="1"/>
    <row r="53120" spans="1:3" s="566" customFormat="1"/>
    <row r="53121" spans="1:3" s="566" customFormat="1"/>
    <row r="53122" spans="1:3" s="566" customFormat="1"/>
    <row r="53123" spans="1:3" s="566" customFormat="1"/>
    <row r="53124" spans="1:3" s="566" customFormat="1"/>
    <row r="53125" spans="1:3" s="566" customFormat="1"/>
    <row r="53126" spans="1:3" s="566" customFormat="1"/>
    <row r="53127" spans="1:3" s="566" customFormat="1"/>
    <row r="53128" spans="1:3" s="566" customFormat="1"/>
    <row r="53129" spans="1:3" s="566" customFormat="1"/>
    <row r="53130" spans="1:3" s="566" customFormat="1"/>
    <row r="53131" spans="1:3" s="566" customFormat="1"/>
    <row r="53132" spans="1:3" s="566" customFormat="1"/>
    <row r="53133" spans="1:3" s="566" customFormat="1"/>
    <row r="53134" spans="1:3" s="566" customFormat="1"/>
    <row r="53135" spans="1:3" s="566" customFormat="1"/>
    <row r="53136" spans="1:3" s="566" customFormat="1"/>
    <row r="53137" spans="1:3" s="566" customFormat="1"/>
    <row r="53138" spans="1:3" s="566" customFormat="1"/>
    <row r="53139" spans="1:3" s="566" customFormat="1"/>
    <row r="53140" spans="1:3" s="566" customFormat="1"/>
    <row r="53141" spans="1:3" s="566" customFormat="1"/>
    <row r="53142" spans="1:3" s="566" customFormat="1"/>
    <row r="53143" spans="1:3" s="566" customFormat="1"/>
    <row r="53144" spans="1:3" s="566" customFormat="1"/>
    <row r="53145" spans="1:3" s="566" customFormat="1"/>
    <row r="53146" spans="1:3" s="566" customFormat="1"/>
    <row r="53147" spans="1:3" s="566" customFormat="1"/>
    <row r="53148" spans="1:3" s="566" customFormat="1"/>
    <row r="53149" spans="1:3" s="566" customFormat="1"/>
    <row r="53150" spans="1:3" s="566" customFormat="1"/>
    <row r="53151" spans="1:3" s="566" customFormat="1"/>
    <row r="53152" spans="1:3" s="566" customFormat="1"/>
    <row r="53153" spans="1:3" s="566" customFormat="1"/>
    <row r="53154" spans="1:3" s="566" customFormat="1"/>
    <row r="53155" spans="1:3" s="566" customFormat="1"/>
    <row r="53156" spans="1:3" s="566" customFormat="1"/>
    <row r="53157" spans="1:3" s="566" customFormat="1"/>
    <row r="53158" spans="1:3" s="566" customFormat="1"/>
    <row r="53159" spans="1:3" s="566" customFormat="1"/>
    <row r="53160" spans="1:3" s="566" customFormat="1"/>
    <row r="53161" spans="1:3" s="566" customFormat="1"/>
    <row r="53162" spans="1:3" s="566" customFormat="1"/>
    <row r="53163" spans="1:3" s="566" customFormat="1"/>
    <row r="53164" spans="1:3" s="566" customFormat="1"/>
    <row r="53165" spans="1:3" s="566" customFormat="1"/>
    <row r="53166" spans="1:3" s="566" customFormat="1"/>
    <row r="53167" spans="1:3" s="566" customFormat="1"/>
    <row r="53168" spans="1:3" s="566" customFormat="1"/>
    <row r="53169" spans="1:3" s="566" customFormat="1"/>
    <row r="53170" spans="1:3" s="566" customFormat="1"/>
    <row r="53171" spans="1:3" s="566" customFormat="1"/>
    <row r="53172" spans="1:3" s="566" customFormat="1"/>
    <row r="53173" spans="1:3" s="566" customFormat="1"/>
    <row r="53174" spans="1:3" s="566" customFormat="1"/>
    <row r="53175" spans="1:3" s="566" customFormat="1"/>
    <row r="53176" spans="1:3" s="566" customFormat="1"/>
    <row r="53177" spans="1:3" s="566" customFormat="1"/>
    <row r="53178" spans="1:3" s="566" customFormat="1"/>
    <row r="53179" spans="1:3" s="566" customFormat="1"/>
    <row r="53180" spans="1:3" s="566" customFormat="1"/>
    <row r="53181" spans="1:3" s="566" customFormat="1"/>
    <row r="53182" spans="1:3" s="566" customFormat="1"/>
    <row r="53183" spans="1:3" s="566" customFormat="1"/>
    <row r="53184" spans="1:3" s="566" customFormat="1"/>
    <row r="53185" spans="1:3" s="566" customFormat="1"/>
    <row r="53186" spans="1:3" s="566" customFormat="1"/>
    <row r="53187" spans="1:3" s="566" customFormat="1"/>
    <row r="53188" spans="1:3" s="566" customFormat="1"/>
    <row r="53189" spans="1:3" s="566" customFormat="1"/>
    <row r="53190" spans="1:3" s="566" customFormat="1"/>
    <row r="53191" spans="1:3" s="566" customFormat="1"/>
    <row r="53192" spans="1:3" s="566" customFormat="1"/>
    <row r="53193" spans="1:3" s="566" customFormat="1"/>
    <row r="53194" spans="1:3" s="566" customFormat="1"/>
    <row r="53195" spans="1:3" s="566" customFormat="1"/>
    <row r="53196" spans="1:3" s="566" customFormat="1"/>
    <row r="53197" spans="1:3" s="566" customFormat="1"/>
    <row r="53198" spans="1:3" s="566" customFormat="1"/>
    <row r="53199" spans="1:3" s="566" customFormat="1"/>
    <row r="53200" spans="1:3" s="566" customFormat="1"/>
    <row r="53201" spans="1:3" s="566" customFormat="1"/>
    <row r="53202" spans="1:3" s="566" customFormat="1"/>
    <row r="53203" spans="1:3" s="566" customFormat="1"/>
    <row r="53204" spans="1:3" s="566" customFormat="1"/>
    <row r="53205" spans="1:3" s="566" customFormat="1"/>
    <row r="53206" spans="1:3" s="566" customFormat="1"/>
    <row r="53207" spans="1:3" s="566" customFormat="1"/>
    <row r="53208" spans="1:3" s="566" customFormat="1"/>
    <row r="53209" spans="1:3" s="566" customFormat="1"/>
    <row r="53210" spans="1:3" s="566" customFormat="1"/>
    <row r="53211" spans="1:3" s="566" customFormat="1"/>
    <row r="53212" spans="1:3" s="566" customFormat="1"/>
    <row r="53213" spans="1:3" s="566" customFormat="1"/>
    <row r="53214" spans="1:3" s="566" customFormat="1"/>
    <row r="53215" spans="1:3" s="566" customFormat="1"/>
    <row r="53216" spans="1:3" s="566" customFormat="1"/>
    <row r="53217" spans="1:3" s="566" customFormat="1"/>
    <row r="53218" spans="1:3" s="566" customFormat="1"/>
    <row r="53219" spans="1:3" s="566" customFormat="1"/>
    <row r="53220" spans="1:3" s="566" customFormat="1"/>
    <row r="53221" spans="1:3" s="566" customFormat="1"/>
    <row r="53222" spans="1:3" s="566" customFormat="1"/>
    <row r="53223" spans="1:3" s="566" customFormat="1"/>
    <row r="53224" spans="1:3" s="566" customFormat="1"/>
    <row r="53225" spans="1:3" s="566" customFormat="1"/>
    <row r="53226" spans="1:3" s="566" customFormat="1"/>
    <row r="53227" spans="1:3" s="566" customFormat="1"/>
    <row r="53228" spans="1:3" s="566" customFormat="1"/>
    <row r="53229" spans="1:3" s="566" customFormat="1"/>
    <row r="53230" spans="1:3" s="566" customFormat="1"/>
    <row r="53231" spans="1:3" s="566" customFormat="1"/>
    <row r="53232" spans="1:3" s="566" customFormat="1"/>
    <row r="53233" spans="1:3" s="566" customFormat="1"/>
    <row r="53234" spans="1:3" s="566" customFormat="1"/>
    <row r="53235" spans="1:3" s="566" customFormat="1"/>
    <row r="53236" spans="1:3" s="566" customFormat="1"/>
    <row r="53237" spans="1:3" s="566" customFormat="1"/>
    <row r="53238" spans="1:3" s="566" customFormat="1"/>
    <row r="53239" spans="1:3" s="566" customFormat="1"/>
    <row r="53240" spans="1:3" s="566" customFormat="1"/>
    <row r="53241" spans="1:3" s="566" customFormat="1"/>
    <row r="53242" spans="1:3" s="566" customFormat="1"/>
    <row r="53243" spans="1:3" s="566" customFormat="1"/>
    <row r="53244" spans="1:3" s="566" customFormat="1"/>
    <row r="53245" spans="1:3" s="566" customFormat="1"/>
    <row r="53246" spans="1:3" s="566" customFormat="1"/>
    <row r="53247" spans="1:3" s="566" customFormat="1"/>
    <row r="53248" spans="1:3" s="566" customFormat="1"/>
    <row r="53249" spans="1:3" s="566" customFormat="1"/>
    <row r="53250" spans="1:3" s="566" customFormat="1"/>
    <row r="53251" spans="1:3" s="566" customFormat="1"/>
    <row r="53252" spans="1:3" s="566" customFormat="1"/>
    <row r="53253" spans="1:3" s="566" customFormat="1"/>
    <row r="53254" spans="1:3" s="566" customFormat="1"/>
    <row r="53255" spans="1:3" s="566" customFormat="1"/>
    <row r="53256" spans="1:3" s="566" customFormat="1"/>
    <row r="53257" spans="1:3" s="566" customFormat="1"/>
    <row r="53258" spans="1:3" s="566" customFormat="1"/>
    <row r="53259" spans="1:3" s="566" customFormat="1"/>
    <row r="53260" spans="1:3" s="566" customFormat="1"/>
    <row r="53261" spans="1:3" s="566" customFormat="1"/>
    <row r="53262" spans="1:3" s="566" customFormat="1"/>
    <row r="53263" spans="1:3" s="566" customFormat="1"/>
    <row r="53264" spans="1:3" s="566" customFormat="1"/>
    <row r="53265" spans="1:3" s="566" customFormat="1"/>
    <row r="53266" spans="1:3" s="566" customFormat="1"/>
    <row r="53267" spans="1:3" s="566" customFormat="1"/>
    <row r="53268" spans="1:3" s="566" customFormat="1"/>
    <row r="53269" spans="1:3" s="566" customFormat="1"/>
    <row r="53270" spans="1:3" s="566" customFormat="1"/>
    <row r="53271" spans="1:3" s="566" customFormat="1"/>
    <row r="53272" spans="1:3" s="566" customFormat="1"/>
    <row r="53273" spans="1:3" s="566" customFormat="1"/>
    <row r="53274" spans="1:3" s="566" customFormat="1"/>
    <row r="53275" spans="1:3" s="566" customFormat="1"/>
    <row r="53276" spans="1:3" s="566" customFormat="1"/>
    <row r="53277" spans="1:3" s="566" customFormat="1"/>
    <row r="53278" spans="1:3" s="566" customFormat="1"/>
    <row r="53279" spans="1:3" s="566" customFormat="1"/>
    <row r="53280" spans="1:3" s="566" customFormat="1"/>
    <row r="53281" spans="1:3" s="566" customFormat="1"/>
    <row r="53282" spans="1:3" s="566" customFormat="1"/>
    <row r="53283" spans="1:3" s="566" customFormat="1"/>
    <row r="53284" spans="1:3" s="566" customFormat="1"/>
    <row r="53285" spans="1:3" s="566" customFormat="1"/>
    <row r="53286" spans="1:3" s="566" customFormat="1"/>
    <row r="53287" spans="1:3" s="566" customFormat="1"/>
    <row r="53288" spans="1:3" s="566" customFormat="1"/>
    <row r="53289" spans="1:3" s="566" customFormat="1"/>
    <row r="53290" spans="1:3" s="566" customFormat="1"/>
    <row r="53291" spans="1:3" s="566" customFormat="1"/>
    <row r="53292" spans="1:3" s="566" customFormat="1"/>
    <row r="53293" spans="1:3" s="566" customFormat="1"/>
    <row r="53294" spans="1:3" s="566" customFormat="1"/>
    <row r="53295" spans="1:3" s="566" customFormat="1"/>
    <row r="53296" spans="1:3" s="566" customFormat="1"/>
    <row r="53297" spans="1:3" s="566" customFormat="1"/>
    <row r="53298" spans="1:3" s="566" customFormat="1"/>
    <row r="53299" spans="1:3" s="566" customFormat="1"/>
    <row r="53300" spans="1:3" s="566" customFormat="1"/>
    <row r="53301" spans="1:3" s="566" customFormat="1"/>
    <row r="53302" spans="1:3" s="566" customFormat="1"/>
    <row r="53303" spans="1:3" s="566" customFormat="1"/>
    <row r="53304" spans="1:3" s="566" customFormat="1"/>
    <row r="53305" spans="1:3" s="566" customFormat="1"/>
    <row r="53306" spans="1:3" s="566" customFormat="1"/>
    <row r="53307" spans="1:3" s="566" customFormat="1"/>
    <row r="53308" spans="1:3" s="566" customFormat="1"/>
    <row r="53309" spans="1:3" s="566" customFormat="1"/>
    <row r="53310" spans="1:3" s="566" customFormat="1"/>
    <row r="53311" spans="1:3" s="566" customFormat="1"/>
    <row r="53312" spans="1:3" s="566" customFormat="1"/>
    <row r="53313" spans="1:3" s="566" customFormat="1"/>
    <row r="53314" spans="1:3" s="566" customFormat="1"/>
    <row r="53315" spans="1:3" s="566" customFormat="1"/>
    <row r="53316" spans="1:3" s="566" customFormat="1"/>
    <row r="53317" spans="1:3" s="566" customFormat="1"/>
    <row r="53318" spans="1:3" s="566" customFormat="1"/>
    <row r="53319" spans="1:3" s="566" customFormat="1"/>
    <row r="53320" spans="1:3" s="566" customFormat="1"/>
    <row r="53321" spans="1:3" s="566" customFormat="1"/>
    <row r="53322" spans="1:3" s="566" customFormat="1"/>
    <row r="53323" spans="1:3" s="566" customFormat="1"/>
    <row r="53324" spans="1:3" s="566" customFormat="1"/>
    <row r="53325" spans="1:3" s="566" customFormat="1"/>
    <row r="53326" spans="1:3" s="566" customFormat="1"/>
    <row r="53327" spans="1:3" s="566" customFormat="1"/>
    <row r="53328" spans="1:3" s="566" customFormat="1"/>
    <row r="53329" spans="1:3" s="566" customFormat="1"/>
    <row r="53330" spans="1:3" s="566" customFormat="1"/>
    <row r="53331" spans="1:3" s="566" customFormat="1"/>
    <row r="53332" spans="1:3" s="566" customFormat="1"/>
    <row r="53333" spans="1:3" s="566" customFormat="1"/>
    <row r="53334" spans="1:3" s="566" customFormat="1"/>
    <row r="53335" spans="1:3" s="566" customFormat="1"/>
    <row r="53336" spans="1:3" s="566" customFormat="1"/>
    <row r="53337" spans="1:3" s="566" customFormat="1"/>
    <row r="53338" spans="1:3" s="566" customFormat="1"/>
    <row r="53339" spans="1:3" s="566" customFormat="1"/>
    <row r="53340" spans="1:3" s="566" customFormat="1"/>
    <row r="53341" spans="1:3" s="566" customFormat="1"/>
    <row r="53342" spans="1:3" s="566" customFormat="1"/>
    <row r="53343" spans="1:3" s="566" customFormat="1"/>
    <row r="53344" spans="1:3" s="566" customFormat="1"/>
    <row r="53345" spans="1:3" s="566" customFormat="1"/>
    <row r="53346" spans="1:3" s="566" customFormat="1"/>
    <row r="53347" spans="1:3" s="566" customFormat="1"/>
    <row r="53348" spans="1:3" s="566" customFormat="1"/>
    <row r="53349" spans="1:3" s="566" customFormat="1"/>
    <row r="53350" spans="1:3" s="566" customFormat="1"/>
    <row r="53351" spans="1:3" s="566" customFormat="1"/>
    <row r="53352" spans="1:3" s="566" customFormat="1"/>
    <row r="53353" spans="1:3" s="566" customFormat="1"/>
    <row r="53354" spans="1:3" s="566" customFormat="1"/>
    <row r="53355" spans="1:3" s="566" customFormat="1"/>
    <row r="53356" spans="1:3" s="566" customFormat="1"/>
    <row r="53357" spans="1:3" s="566" customFormat="1"/>
    <row r="53358" spans="1:3" s="566" customFormat="1"/>
    <row r="53359" spans="1:3" s="566" customFormat="1"/>
    <row r="53360" spans="1:3" s="566" customFormat="1"/>
    <row r="53361" spans="1:3" s="566" customFormat="1"/>
    <row r="53362" spans="1:3" s="566" customFormat="1"/>
    <row r="53363" spans="1:3" s="566" customFormat="1"/>
    <row r="53364" spans="1:3" s="566" customFormat="1"/>
    <row r="53365" spans="1:3" s="566" customFormat="1"/>
    <row r="53366" spans="1:3" s="566" customFormat="1"/>
    <row r="53367" spans="1:3" s="566" customFormat="1"/>
    <row r="53368" spans="1:3" s="566" customFormat="1"/>
    <row r="53369" spans="1:3" s="566" customFormat="1"/>
    <row r="53370" spans="1:3" s="566" customFormat="1"/>
    <row r="53371" spans="1:3" s="566" customFormat="1"/>
    <row r="53372" spans="1:3" s="566" customFormat="1"/>
    <row r="53373" spans="1:3" s="566" customFormat="1"/>
    <row r="53374" spans="1:3" s="566" customFormat="1"/>
    <row r="53375" spans="1:3" s="566" customFormat="1"/>
    <row r="53376" spans="1:3" s="566" customFormat="1"/>
    <row r="53377" spans="1:3" s="566" customFormat="1"/>
    <row r="53378" spans="1:3" s="566" customFormat="1"/>
    <row r="53379" spans="1:3" s="566" customFormat="1"/>
    <row r="53380" spans="1:3" s="566" customFormat="1"/>
    <row r="53381" spans="1:3" s="566" customFormat="1"/>
    <row r="53382" spans="1:3" s="566" customFormat="1"/>
    <row r="53383" spans="1:3" s="566" customFormat="1"/>
    <row r="53384" spans="1:3" s="566" customFormat="1"/>
    <row r="53385" spans="1:3" s="566" customFormat="1"/>
    <row r="53386" spans="1:3" s="566" customFormat="1"/>
    <row r="53387" spans="1:3" s="566" customFormat="1"/>
    <row r="53388" spans="1:3" s="566" customFormat="1"/>
    <row r="53389" spans="1:3" s="566" customFormat="1"/>
    <row r="53390" spans="1:3" s="566" customFormat="1"/>
    <row r="53391" spans="1:3" s="566" customFormat="1"/>
    <row r="53392" spans="1:3" s="566" customFormat="1"/>
    <row r="53393" spans="1:3" s="566" customFormat="1"/>
    <row r="53394" spans="1:3" s="566" customFormat="1"/>
    <row r="53395" spans="1:3" s="566" customFormat="1"/>
    <row r="53396" spans="1:3" s="566" customFormat="1"/>
    <row r="53397" spans="1:3" s="566" customFormat="1"/>
    <row r="53398" spans="1:3" s="566" customFormat="1"/>
    <row r="53399" spans="1:3" s="566" customFormat="1"/>
    <row r="53400" spans="1:3" s="566" customFormat="1"/>
    <row r="53401" spans="1:3" s="566" customFormat="1"/>
    <row r="53402" spans="1:3" s="566" customFormat="1"/>
    <row r="53403" spans="1:3" s="566" customFormat="1"/>
    <row r="53404" spans="1:3" s="566" customFormat="1"/>
    <row r="53405" spans="1:3" s="566" customFormat="1"/>
    <row r="53406" spans="1:3" s="566" customFormat="1"/>
    <row r="53407" spans="1:3" s="566" customFormat="1"/>
    <row r="53408" spans="1:3" s="566" customFormat="1"/>
    <row r="53409" spans="1:3" s="566" customFormat="1"/>
    <row r="53410" spans="1:3" s="566" customFormat="1"/>
    <row r="53411" spans="1:3" s="566" customFormat="1"/>
    <row r="53412" spans="1:3" s="566" customFormat="1"/>
    <row r="53413" spans="1:3" s="566" customFormat="1"/>
    <row r="53414" spans="1:3" s="566" customFormat="1"/>
    <row r="53415" spans="1:3" s="566" customFormat="1"/>
    <row r="53416" spans="1:3" s="566" customFormat="1"/>
    <row r="53417" spans="1:3" s="566" customFormat="1"/>
    <row r="53418" spans="1:3" s="566" customFormat="1"/>
    <row r="53419" spans="1:3" s="566" customFormat="1"/>
    <row r="53420" spans="1:3" s="566" customFormat="1"/>
    <row r="53421" spans="1:3" s="566" customFormat="1"/>
    <row r="53422" spans="1:3" s="566" customFormat="1"/>
    <row r="53423" spans="1:3" s="566" customFormat="1"/>
    <row r="53424" spans="1:3" s="566" customFormat="1"/>
    <row r="53425" spans="1:3" s="566" customFormat="1"/>
    <row r="53426" spans="1:3" s="566" customFormat="1"/>
    <row r="53427" spans="1:3" s="566" customFormat="1"/>
    <row r="53428" spans="1:3" s="566" customFormat="1"/>
    <row r="53429" spans="1:3" s="566" customFormat="1"/>
    <row r="53430" spans="1:3" s="566" customFormat="1"/>
    <row r="53431" spans="1:3" s="566" customFormat="1"/>
    <row r="53432" spans="1:3" s="566" customFormat="1"/>
    <row r="53433" spans="1:3" s="566" customFormat="1"/>
    <row r="53434" spans="1:3" s="566" customFormat="1"/>
    <row r="53435" spans="1:3" s="566" customFormat="1"/>
    <row r="53436" spans="1:3" s="566" customFormat="1"/>
    <row r="53437" spans="1:3" s="566" customFormat="1"/>
    <row r="53438" spans="1:3" s="566" customFormat="1"/>
    <row r="53439" spans="1:3" s="566" customFormat="1"/>
    <row r="53440" spans="1:3" s="566" customFormat="1"/>
    <row r="53441" spans="1:3" s="566" customFormat="1"/>
    <row r="53442" spans="1:3" s="566" customFormat="1"/>
    <row r="53443" spans="1:3" s="566" customFormat="1"/>
    <row r="53444" spans="1:3" s="566" customFormat="1"/>
    <row r="53445" spans="1:3" s="566" customFormat="1"/>
    <row r="53446" spans="1:3" s="566" customFormat="1"/>
    <row r="53447" spans="1:3" s="566" customFormat="1"/>
    <row r="53448" spans="1:3" s="566" customFormat="1"/>
    <row r="53449" spans="1:3" s="566" customFormat="1"/>
    <row r="53450" spans="1:3" s="566" customFormat="1"/>
    <row r="53451" spans="1:3" s="566" customFormat="1"/>
    <row r="53452" spans="1:3" s="566" customFormat="1"/>
    <row r="53453" spans="1:3" s="566" customFormat="1"/>
    <row r="53454" spans="1:3" s="566" customFormat="1"/>
    <row r="53455" spans="1:3" s="566" customFormat="1"/>
    <row r="53456" spans="1:3" s="566" customFormat="1"/>
    <row r="53457" spans="1:3" s="566" customFormat="1"/>
    <row r="53458" spans="1:3" s="566" customFormat="1"/>
    <row r="53459" spans="1:3" s="566" customFormat="1"/>
    <row r="53460" spans="1:3" s="566" customFormat="1"/>
    <row r="53461" spans="1:3" s="566" customFormat="1"/>
    <row r="53462" spans="1:3" s="566" customFormat="1"/>
    <row r="53463" spans="1:3" s="566" customFormat="1"/>
    <row r="53464" spans="1:3" s="566" customFormat="1"/>
    <row r="53465" spans="1:3" s="566" customFormat="1"/>
    <row r="53466" spans="1:3" s="566" customFormat="1"/>
    <row r="53467" spans="1:3" s="566" customFormat="1"/>
    <row r="53468" spans="1:3" s="566" customFormat="1"/>
    <row r="53469" spans="1:3" s="566" customFormat="1"/>
    <row r="53470" spans="1:3" s="566" customFormat="1"/>
    <row r="53471" spans="1:3" s="566" customFormat="1"/>
    <row r="53472" spans="1:3" s="566" customFormat="1"/>
    <row r="53473" spans="1:3" s="566" customFormat="1"/>
    <row r="53474" spans="1:3" s="566" customFormat="1"/>
    <row r="53475" spans="1:3" s="566" customFormat="1"/>
    <row r="53476" spans="1:3" s="566" customFormat="1"/>
    <row r="53477" spans="1:3" s="566" customFormat="1"/>
    <row r="53478" spans="1:3" s="566" customFormat="1"/>
    <row r="53479" spans="1:3" s="566" customFormat="1"/>
    <row r="53480" spans="1:3" s="566" customFormat="1"/>
    <row r="53481" spans="1:3" s="566" customFormat="1"/>
    <row r="53482" spans="1:3" s="566" customFormat="1"/>
    <row r="53483" spans="1:3" s="566" customFormat="1"/>
    <row r="53484" spans="1:3" s="566" customFormat="1"/>
    <row r="53485" spans="1:3" s="566" customFormat="1"/>
    <row r="53486" spans="1:3" s="566" customFormat="1"/>
    <row r="53487" spans="1:3" s="566" customFormat="1"/>
    <row r="53488" spans="1:3" s="566" customFormat="1"/>
    <row r="53489" spans="1:3" s="566" customFormat="1"/>
    <row r="53490" spans="1:3" s="566" customFormat="1"/>
    <row r="53491" spans="1:3" s="566" customFormat="1"/>
    <row r="53492" spans="1:3" s="566" customFormat="1"/>
    <row r="53493" spans="1:3" s="566" customFormat="1"/>
    <row r="53494" spans="1:3" s="566" customFormat="1"/>
    <row r="53495" spans="1:3" s="566" customFormat="1"/>
    <row r="53496" spans="1:3" s="566" customFormat="1"/>
    <row r="53497" spans="1:3" s="566" customFormat="1"/>
    <row r="53498" spans="1:3" s="566" customFormat="1"/>
    <row r="53499" spans="1:3" s="566" customFormat="1"/>
    <row r="53500" spans="1:3" s="566" customFormat="1"/>
    <row r="53501" spans="1:3" s="566" customFormat="1"/>
    <row r="53502" spans="1:3" s="566" customFormat="1"/>
    <row r="53503" spans="1:3" s="566" customFormat="1"/>
    <row r="53504" spans="1:3" s="566" customFormat="1"/>
    <row r="53505" spans="1:3" s="566" customFormat="1"/>
    <row r="53506" spans="1:3" s="566" customFormat="1"/>
    <row r="53507" spans="1:3" s="566" customFormat="1"/>
    <row r="53508" spans="1:3" s="566" customFormat="1"/>
    <row r="53509" spans="1:3" s="566" customFormat="1"/>
    <row r="53510" spans="1:3" s="566" customFormat="1"/>
    <row r="53511" spans="1:3" s="566" customFormat="1"/>
    <row r="53512" spans="1:3" s="566" customFormat="1"/>
    <row r="53513" spans="1:3" s="566" customFormat="1"/>
    <row r="53514" spans="1:3" s="566" customFormat="1"/>
    <row r="53515" spans="1:3" s="566" customFormat="1"/>
    <row r="53516" spans="1:3" s="566" customFormat="1"/>
    <row r="53517" spans="1:3" s="566" customFormat="1"/>
    <row r="53518" spans="1:3" s="566" customFormat="1"/>
    <row r="53519" spans="1:3" s="566" customFormat="1"/>
    <row r="53520" spans="1:3" s="566" customFormat="1"/>
    <row r="53521" spans="1:3" s="566" customFormat="1"/>
    <row r="53522" spans="1:3" s="566" customFormat="1"/>
    <row r="53523" spans="1:3" s="566" customFormat="1"/>
    <row r="53524" spans="1:3" s="566" customFormat="1"/>
    <row r="53525" spans="1:3" s="566" customFormat="1"/>
    <row r="53526" spans="1:3" s="566" customFormat="1"/>
    <row r="53527" spans="1:3" s="566" customFormat="1"/>
    <row r="53528" spans="1:3" s="566" customFormat="1"/>
    <row r="53529" spans="1:3" s="566" customFormat="1"/>
    <row r="53530" spans="1:3" s="566" customFormat="1"/>
    <row r="53531" spans="1:3" s="566" customFormat="1"/>
    <row r="53532" spans="1:3" s="566" customFormat="1"/>
    <row r="53533" spans="1:3" s="566" customFormat="1"/>
    <row r="53534" spans="1:3" s="566" customFormat="1"/>
    <row r="53535" spans="1:3" s="566" customFormat="1"/>
    <row r="53536" spans="1:3" s="566" customFormat="1"/>
    <row r="53537" spans="1:3" s="566" customFormat="1"/>
    <row r="53538" spans="1:3" s="566" customFormat="1"/>
    <row r="53539" spans="1:3" s="566" customFormat="1"/>
    <row r="53540" spans="1:3" s="566" customFormat="1"/>
    <row r="53541" spans="1:3" s="566" customFormat="1"/>
    <row r="53542" spans="1:3" s="566" customFormat="1"/>
    <row r="53543" spans="1:3" s="566" customFormat="1"/>
    <row r="53544" spans="1:3" s="566" customFormat="1"/>
    <row r="53545" spans="1:3" s="566" customFormat="1"/>
    <row r="53546" spans="1:3" s="566" customFormat="1"/>
    <row r="53547" spans="1:3" s="566" customFormat="1"/>
    <row r="53548" spans="1:3" s="566" customFormat="1"/>
    <row r="53549" spans="1:3" s="566" customFormat="1"/>
    <row r="53550" spans="1:3" s="566" customFormat="1"/>
    <row r="53551" spans="1:3" s="566" customFormat="1"/>
    <row r="53552" spans="1:3" s="566" customFormat="1"/>
    <row r="53553" spans="1:3" s="566" customFormat="1"/>
    <row r="53554" spans="1:3" s="566" customFormat="1"/>
    <row r="53555" spans="1:3" s="566" customFormat="1"/>
    <row r="53556" spans="1:3" s="566" customFormat="1"/>
    <row r="53557" spans="1:3" s="566" customFormat="1"/>
    <row r="53558" spans="1:3" s="566" customFormat="1"/>
    <row r="53559" spans="1:3" s="566" customFormat="1"/>
    <row r="53560" spans="1:3" s="566" customFormat="1"/>
    <row r="53561" spans="1:3" s="566" customFormat="1"/>
    <row r="53562" spans="1:3" s="566" customFormat="1"/>
    <row r="53563" spans="1:3" s="566" customFormat="1"/>
    <row r="53564" spans="1:3" s="566" customFormat="1"/>
    <row r="53565" spans="1:3" s="566" customFormat="1"/>
    <row r="53566" spans="1:3" s="566" customFormat="1"/>
    <row r="53567" spans="1:3" s="566" customFormat="1"/>
    <row r="53568" spans="1:3" s="566" customFormat="1"/>
    <row r="53569" spans="1:3" s="566" customFormat="1"/>
    <row r="53570" spans="1:3" s="566" customFormat="1"/>
    <row r="53571" spans="1:3" s="566" customFormat="1"/>
    <row r="53572" spans="1:3" s="566" customFormat="1"/>
    <row r="53573" spans="1:3" s="566" customFormat="1"/>
    <row r="53574" spans="1:3" s="566" customFormat="1"/>
    <row r="53575" spans="1:3" s="566" customFormat="1"/>
    <row r="53576" spans="1:3" s="566" customFormat="1"/>
    <row r="53577" spans="1:3" s="566" customFormat="1"/>
    <row r="53578" spans="1:3" s="566" customFormat="1"/>
    <row r="53579" spans="1:3" s="566" customFormat="1"/>
    <row r="53580" spans="1:3" s="566" customFormat="1"/>
    <row r="53581" spans="1:3" s="566" customFormat="1"/>
    <row r="53582" spans="1:3" s="566" customFormat="1"/>
    <row r="53583" spans="1:3" s="566" customFormat="1"/>
    <row r="53584" spans="1:3" s="566" customFormat="1"/>
    <row r="53585" spans="1:3" s="566" customFormat="1"/>
    <row r="53586" spans="1:3" s="566" customFormat="1"/>
    <row r="53587" spans="1:3" s="566" customFormat="1"/>
    <row r="53588" spans="1:3" s="566" customFormat="1"/>
    <row r="53589" spans="1:3" s="566" customFormat="1"/>
    <row r="53590" spans="1:3" s="566" customFormat="1"/>
    <row r="53591" spans="1:3" s="566" customFormat="1"/>
    <row r="53592" spans="1:3" s="566" customFormat="1"/>
    <row r="53593" spans="1:3" s="566" customFormat="1"/>
    <row r="53594" spans="1:3" s="566" customFormat="1"/>
    <row r="53595" spans="1:3" s="566" customFormat="1"/>
    <row r="53596" spans="1:3" s="566" customFormat="1"/>
    <row r="53597" spans="1:3" s="566" customFormat="1"/>
    <row r="53598" spans="1:3" s="566" customFormat="1"/>
    <row r="53599" spans="1:3" s="566" customFormat="1"/>
    <row r="53600" spans="1:3" s="566" customFormat="1"/>
    <row r="53601" spans="1:3" s="566" customFormat="1"/>
    <row r="53602" spans="1:3" s="566" customFormat="1"/>
    <row r="53603" spans="1:3" s="566" customFormat="1"/>
    <row r="53604" spans="1:3" s="566" customFormat="1"/>
    <row r="53605" spans="1:3" s="566" customFormat="1"/>
    <row r="53606" spans="1:3" s="566" customFormat="1"/>
    <row r="53607" spans="1:3" s="566" customFormat="1"/>
    <row r="53608" spans="1:3" s="566" customFormat="1"/>
    <row r="53609" spans="1:3" s="566" customFormat="1"/>
    <row r="53610" spans="1:3" s="566" customFormat="1"/>
    <row r="53611" spans="1:3" s="566" customFormat="1"/>
    <row r="53612" spans="1:3" s="566" customFormat="1"/>
    <row r="53613" spans="1:3" s="566" customFormat="1"/>
    <row r="53614" spans="1:3" s="566" customFormat="1"/>
    <row r="53615" spans="1:3" s="566" customFormat="1"/>
    <row r="53616" spans="1:3" s="566" customFormat="1"/>
    <row r="53617" spans="1:3" s="566" customFormat="1"/>
    <row r="53618" spans="1:3" s="566" customFormat="1"/>
    <row r="53619" spans="1:3" s="566" customFormat="1"/>
    <row r="53620" spans="1:3" s="566" customFormat="1"/>
    <row r="53621" spans="1:3" s="566" customFormat="1"/>
    <row r="53622" spans="1:3" s="566" customFormat="1"/>
    <row r="53623" spans="1:3" s="566" customFormat="1"/>
    <row r="53624" spans="1:3" s="566" customFormat="1"/>
    <row r="53625" spans="1:3" s="566" customFormat="1"/>
    <row r="53626" spans="1:3" s="566" customFormat="1"/>
    <row r="53627" spans="1:3" s="566" customFormat="1"/>
    <row r="53628" spans="1:3" s="566" customFormat="1"/>
    <row r="53629" spans="1:3" s="566" customFormat="1"/>
    <row r="53630" spans="1:3" s="566" customFormat="1"/>
    <row r="53631" spans="1:3" s="566" customFormat="1"/>
    <row r="53632" spans="1:3" s="566" customFormat="1"/>
    <row r="53633" spans="1:3" s="566" customFormat="1"/>
    <row r="53634" spans="1:3" s="566" customFormat="1"/>
    <row r="53635" spans="1:3" s="566" customFormat="1"/>
    <row r="53636" spans="1:3" s="566" customFormat="1"/>
    <row r="53637" spans="1:3" s="566" customFormat="1"/>
    <row r="53638" spans="1:3" s="566" customFormat="1"/>
    <row r="53639" spans="1:3" s="566" customFormat="1"/>
    <row r="53640" spans="1:3" s="566" customFormat="1"/>
    <row r="53641" spans="1:3" s="566" customFormat="1"/>
    <row r="53642" spans="1:3" s="566" customFormat="1"/>
    <row r="53643" spans="1:3" s="566" customFormat="1"/>
    <row r="53644" spans="1:3" s="566" customFormat="1"/>
    <row r="53645" spans="1:3" s="566" customFormat="1"/>
    <row r="53646" spans="1:3" s="566" customFormat="1"/>
    <row r="53647" spans="1:3" s="566" customFormat="1"/>
    <row r="53648" spans="1:3" s="566" customFormat="1"/>
    <row r="53649" spans="1:3" s="566" customFormat="1"/>
    <row r="53650" spans="1:3" s="566" customFormat="1"/>
    <row r="53651" spans="1:3" s="566" customFormat="1"/>
    <row r="53652" spans="1:3" s="566" customFormat="1"/>
    <row r="53653" spans="1:3" s="566" customFormat="1"/>
    <row r="53654" spans="1:3" s="566" customFormat="1"/>
    <row r="53655" spans="1:3" s="566" customFormat="1"/>
    <row r="53656" spans="1:3" s="566" customFormat="1"/>
    <row r="53657" spans="1:3" s="566" customFormat="1"/>
    <row r="53658" spans="1:3" s="566" customFormat="1"/>
    <row r="53659" spans="1:3" s="566" customFormat="1"/>
    <row r="53660" spans="1:3" s="566" customFormat="1"/>
    <row r="53661" spans="1:3" s="566" customFormat="1"/>
    <row r="53662" spans="1:3" s="566" customFormat="1"/>
    <row r="53663" spans="1:3" s="566" customFormat="1"/>
    <row r="53664" spans="1:3" s="566" customFormat="1"/>
    <row r="53665" spans="1:3" s="566" customFormat="1"/>
    <row r="53666" spans="1:3" s="566" customFormat="1"/>
    <row r="53667" spans="1:3" s="566" customFormat="1"/>
    <row r="53668" spans="1:3" s="566" customFormat="1"/>
    <row r="53669" spans="1:3" s="566" customFormat="1"/>
    <row r="53670" spans="1:3" s="566" customFormat="1"/>
    <row r="53671" spans="1:3" s="566" customFormat="1"/>
    <row r="53672" spans="1:3" s="566" customFormat="1"/>
    <row r="53673" spans="1:3" s="566" customFormat="1"/>
    <row r="53674" spans="1:3" s="566" customFormat="1"/>
    <row r="53675" spans="1:3" s="566" customFormat="1"/>
    <row r="53676" spans="1:3" s="566" customFormat="1"/>
    <row r="53677" spans="1:3" s="566" customFormat="1"/>
    <row r="53678" spans="1:3" s="566" customFormat="1"/>
    <row r="53679" spans="1:3" s="566" customFormat="1"/>
    <row r="53680" spans="1:3" s="566" customFormat="1"/>
    <row r="53681" spans="1:3" s="566" customFormat="1"/>
    <row r="53682" spans="1:3" s="566" customFormat="1"/>
    <row r="53683" spans="1:3" s="566" customFormat="1"/>
    <row r="53684" spans="1:3" s="566" customFormat="1"/>
    <row r="53685" spans="1:3" s="566" customFormat="1"/>
    <row r="53686" spans="1:3" s="566" customFormat="1"/>
    <row r="53687" spans="1:3" s="566" customFormat="1"/>
    <row r="53688" spans="1:3" s="566" customFormat="1"/>
    <row r="53689" spans="1:3" s="566" customFormat="1"/>
    <row r="53690" spans="1:3" s="566" customFormat="1"/>
    <row r="53691" spans="1:3" s="566" customFormat="1"/>
    <row r="53692" spans="1:3" s="566" customFormat="1"/>
    <row r="53693" spans="1:3" s="566" customFormat="1"/>
    <row r="53694" spans="1:3" s="566" customFormat="1"/>
    <row r="53695" spans="1:3" s="566" customFormat="1"/>
    <row r="53696" spans="1:3" s="566" customFormat="1"/>
    <row r="53697" spans="1:3" s="566" customFormat="1"/>
    <row r="53698" spans="1:3" s="566" customFormat="1"/>
    <row r="53699" spans="1:3" s="566" customFormat="1"/>
    <row r="53700" spans="1:3" s="566" customFormat="1"/>
    <row r="53701" spans="1:3" s="566" customFormat="1"/>
    <row r="53702" spans="1:3" s="566" customFormat="1"/>
    <row r="53703" spans="1:3" s="566" customFormat="1"/>
    <row r="53704" spans="1:3" s="566" customFormat="1"/>
    <row r="53705" spans="1:3" s="566" customFormat="1"/>
    <row r="53706" spans="1:3" s="566" customFormat="1"/>
    <row r="53707" spans="1:3" s="566" customFormat="1"/>
    <row r="53708" spans="1:3" s="566" customFormat="1"/>
    <row r="53709" spans="1:3" s="566" customFormat="1"/>
    <row r="53710" spans="1:3" s="566" customFormat="1"/>
    <row r="53711" spans="1:3" s="566" customFormat="1"/>
    <row r="53712" spans="1:3" s="566" customFormat="1"/>
    <row r="53713" spans="1:3" s="566" customFormat="1"/>
    <row r="53714" spans="1:3" s="566" customFormat="1"/>
    <row r="53715" spans="1:3" s="566" customFormat="1"/>
    <row r="53716" spans="1:3" s="566" customFormat="1"/>
    <row r="53717" spans="1:3" s="566" customFormat="1"/>
    <row r="53718" spans="1:3" s="566" customFormat="1"/>
    <row r="53719" spans="1:3" s="566" customFormat="1"/>
    <row r="53720" spans="1:3" s="566" customFormat="1"/>
    <row r="53721" spans="1:3" s="566" customFormat="1"/>
    <row r="53722" spans="1:3" s="566" customFormat="1"/>
    <row r="53723" spans="1:3" s="566" customFormat="1"/>
    <row r="53724" spans="1:3" s="566" customFormat="1"/>
    <row r="53725" spans="1:3" s="566" customFormat="1"/>
    <row r="53726" spans="1:3" s="566" customFormat="1"/>
    <row r="53727" spans="1:3" s="566" customFormat="1"/>
    <row r="53728" spans="1:3" s="566" customFormat="1"/>
    <row r="53729" spans="1:3" s="566" customFormat="1"/>
    <row r="53730" spans="1:3" s="566" customFormat="1"/>
    <row r="53731" spans="1:3" s="566" customFormat="1"/>
    <row r="53732" spans="1:3" s="566" customFormat="1"/>
    <row r="53733" spans="1:3" s="566" customFormat="1"/>
    <row r="53734" spans="1:3" s="566" customFormat="1"/>
    <row r="53735" spans="1:3" s="566" customFormat="1"/>
    <row r="53736" spans="1:3" s="566" customFormat="1"/>
    <row r="53737" spans="1:3" s="566" customFormat="1"/>
    <row r="53738" spans="1:3" s="566" customFormat="1"/>
    <row r="53739" spans="1:3" s="566" customFormat="1"/>
    <row r="53740" spans="1:3" s="566" customFormat="1"/>
    <row r="53741" spans="1:3" s="566" customFormat="1"/>
    <row r="53742" spans="1:3" s="566" customFormat="1"/>
    <row r="53743" spans="1:3" s="566" customFormat="1"/>
    <row r="53744" spans="1:3" s="566" customFormat="1"/>
    <row r="53745" spans="1:3" s="566" customFormat="1"/>
    <row r="53746" spans="1:3" s="566" customFormat="1"/>
    <row r="53747" spans="1:3" s="566" customFormat="1"/>
    <row r="53748" spans="1:3" s="566" customFormat="1"/>
    <row r="53749" spans="1:3" s="566" customFormat="1"/>
    <row r="53750" spans="1:3" s="566" customFormat="1"/>
    <row r="53751" spans="1:3" s="566" customFormat="1"/>
    <row r="53752" spans="1:3" s="566" customFormat="1"/>
    <row r="53753" spans="1:3" s="566" customFormat="1"/>
    <row r="53754" spans="1:3" s="566" customFormat="1"/>
    <row r="53755" spans="1:3" s="566" customFormat="1"/>
    <row r="53756" spans="1:3" s="566" customFormat="1"/>
    <row r="53757" spans="1:3" s="566" customFormat="1"/>
    <row r="53758" spans="1:3" s="566" customFormat="1"/>
    <row r="53759" spans="1:3" s="566" customFormat="1"/>
    <row r="53760" spans="1:3" s="566" customFormat="1"/>
    <row r="53761" spans="1:3" s="566" customFormat="1"/>
    <row r="53762" spans="1:3" s="566" customFormat="1"/>
    <row r="53763" spans="1:3" s="566" customFormat="1"/>
    <row r="53764" spans="1:3" s="566" customFormat="1"/>
    <row r="53765" spans="1:3" s="566" customFormat="1"/>
    <row r="53766" spans="1:3" s="566" customFormat="1"/>
    <row r="53767" spans="1:3" s="566" customFormat="1"/>
    <row r="53768" spans="1:3" s="566" customFormat="1"/>
    <row r="53769" spans="1:3" s="566" customFormat="1"/>
    <row r="53770" spans="1:3" s="566" customFormat="1"/>
    <row r="53771" spans="1:3" s="566" customFormat="1"/>
    <row r="53772" spans="1:3" s="566" customFormat="1"/>
    <row r="53773" spans="1:3" s="566" customFormat="1"/>
    <row r="53774" spans="1:3" s="566" customFormat="1"/>
    <row r="53775" spans="1:3" s="566" customFormat="1"/>
    <row r="53776" spans="1:3" s="566" customFormat="1"/>
    <row r="53777" spans="1:3" s="566" customFormat="1"/>
    <row r="53778" spans="1:3" s="566" customFormat="1"/>
    <row r="53779" spans="1:3" s="566" customFormat="1"/>
    <row r="53780" spans="1:3" s="566" customFormat="1"/>
    <row r="53781" spans="1:3" s="566" customFormat="1"/>
    <row r="53782" spans="1:3" s="566" customFormat="1"/>
    <row r="53783" spans="1:3" s="566" customFormat="1"/>
    <row r="53784" spans="1:3" s="566" customFormat="1"/>
    <row r="53785" spans="1:3" s="566" customFormat="1"/>
    <row r="53786" spans="1:3" s="566" customFormat="1"/>
    <row r="53787" spans="1:3" s="566" customFormat="1"/>
    <row r="53788" spans="1:3" s="566" customFormat="1"/>
    <row r="53789" spans="1:3" s="566" customFormat="1"/>
    <row r="53790" spans="1:3" s="566" customFormat="1"/>
    <row r="53791" spans="1:3" s="566" customFormat="1"/>
    <row r="53792" spans="1:3" s="566" customFormat="1"/>
    <row r="53793" spans="1:3" s="566" customFormat="1"/>
    <row r="53794" spans="1:3" s="566" customFormat="1"/>
    <row r="53795" spans="1:3" s="566" customFormat="1"/>
    <row r="53796" spans="1:3" s="566" customFormat="1"/>
    <row r="53797" spans="1:3" s="566" customFormat="1"/>
    <row r="53798" spans="1:3" s="566" customFormat="1"/>
    <row r="53799" spans="1:3" s="566" customFormat="1"/>
    <row r="53800" spans="1:3" s="566" customFormat="1"/>
    <row r="53801" spans="1:3" s="566" customFormat="1"/>
    <row r="53802" spans="1:3" s="566" customFormat="1"/>
    <row r="53803" spans="1:3" s="566" customFormat="1"/>
    <row r="53804" spans="1:3" s="566" customFormat="1"/>
    <row r="53805" spans="1:3" s="566" customFormat="1"/>
    <row r="53806" spans="1:3" s="566" customFormat="1"/>
    <row r="53807" spans="1:3" s="566" customFormat="1"/>
    <row r="53808" spans="1:3" s="566" customFormat="1"/>
    <row r="53809" spans="1:3" s="566" customFormat="1"/>
    <row r="53810" spans="1:3" s="566" customFormat="1"/>
    <row r="53811" spans="1:3" s="566" customFormat="1"/>
    <row r="53812" spans="1:3" s="566" customFormat="1"/>
    <row r="53813" spans="1:3" s="566" customFormat="1"/>
    <row r="53814" spans="1:3" s="566" customFormat="1"/>
    <row r="53815" spans="1:3" s="566" customFormat="1"/>
    <row r="53816" spans="1:3" s="566" customFormat="1"/>
    <row r="53817" spans="1:3" s="566" customFormat="1"/>
    <row r="53818" spans="1:3" s="566" customFormat="1"/>
    <row r="53819" spans="1:3" s="566" customFormat="1"/>
    <row r="53820" spans="1:3" s="566" customFormat="1"/>
    <row r="53821" spans="1:3" s="566" customFormat="1"/>
    <row r="53822" spans="1:3" s="566" customFormat="1"/>
    <row r="53823" spans="1:3" s="566" customFormat="1"/>
    <row r="53824" spans="1:3" s="566" customFormat="1"/>
    <row r="53825" spans="1:3" s="566" customFormat="1"/>
    <row r="53826" spans="1:3" s="566" customFormat="1"/>
    <row r="53827" spans="1:3" s="566" customFormat="1"/>
    <row r="53828" spans="1:3" s="566" customFormat="1"/>
    <row r="53829" spans="1:3" s="566" customFormat="1"/>
    <row r="53830" spans="1:3" s="566" customFormat="1"/>
    <row r="53831" spans="1:3" s="566" customFormat="1"/>
    <row r="53832" spans="1:3" s="566" customFormat="1"/>
    <row r="53833" spans="1:3" s="566" customFormat="1"/>
    <row r="53834" spans="1:3" s="566" customFormat="1"/>
    <row r="53835" spans="1:3" s="566" customFormat="1"/>
    <row r="53836" spans="1:3" s="566" customFormat="1"/>
    <row r="53837" spans="1:3" s="566" customFormat="1"/>
    <row r="53838" spans="1:3" s="566" customFormat="1"/>
    <row r="53839" spans="1:3" s="566" customFormat="1"/>
    <row r="53840" spans="1:3" s="566" customFormat="1"/>
    <row r="53841" spans="1:3" s="566" customFormat="1"/>
    <row r="53842" spans="1:3" s="566" customFormat="1"/>
    <row r="53843" spans="1:3" s="566" customFormat="1"/>
    <row r="53844" spans="1:3" s="566" customFormat="1"/>
    <row r="53845" spans="1:3" s="566" customFormat="1"/>
    <row r="53846" spans="1:3" s="566" customFormat="1"/>
    <row r="53847" spans="1:3" s="566" customFormat="1"/>
    <row r="53848" spans="1:3" s="566" customFormat="1"/>
    <row r="53849" spans="1:3" s="566" customFormat="1"/>
    <row r="53850" spans="1:3" s="566" customFormat="1"/>
    <row r="53851" spans="1:3" s="566" customFormat="1"/>
    <row r="53852" spans="1:3" s="566" customFormat="1"/>
    <row r="53853" spans="1:3" s="566" customFormat="1"/>
    <row r="53854" spans="1:3" s="566" customFormat="1"/>
    <row r="53855" spans="1:3" s="566" customFormat="1"/>
    <row r="53856" spans="1:3" s="566" customFormat="1"/>
    <row r="53857" spans="1:3" s="566" customFormat="1"/>
    <row r="53858" spans="1:3" s="566" customFormat="1"/>
    <row r="53859" spans="1:3" s="566" customFormat="1"/>
    <row r="53860" spans="1:3" s="566" customFormat="1"/>
    <row r="53861" spans="1:3" s="566" customFormat="1"/>
    <row r="53862" spans="1:3" s="566" customFormat="1"/>
    <row r="53863" spans="1:3" s="566" customFormat="1"/>
    <row r="53864" spans="1:3" s="566" customFormat="1"/>
    <row r="53865" spans="1:3" s="566" customFormat="1"/>
    <row r="53866" spans="1:3" s="566" customFormat="1"/>
    <row r="53867" spans="1:3" s="566" customFormat="1"/>
    <row r="53868" spans="1:3" s="566" customFormat="1"/>
    <row r="53869" spans="1:3" s="566" customFormat="1"/>
    <row r="53870" spans="1:3" s="566" customFormat="1"/>
    <row r="53871" spans="1:3" s="566" customFormat="1"/>
    <row r="53872" spans="1:3" s="566" customFormat="1"/>
    <row r="53873" spans="1:3" s="566" customFormat="1"/>
    <row r="53874" spans="1:3" s="566" customFormat="1"/>
    <row r="53875" spans="1:3" s="566" customFormat="1"/>
    <row r="53876" spans="1:3" s="566" customFormat="1"/>
    <row r="53877" spans="1:3" s="566" customFormat="1"/>
    <row r="53878" spans="1:3" s="566" customFormat="1"/>
    <row r="53879" spans="1:3" s="566" customFormat="1"/>
    <row r="53880" spans="1:3" s="566" customFormat="1"/>
    <row r="53881" spans="1:3" s="566" customFormat="1"/>
    <row r="53882" spans="1:3" s="566" customFormat="1"/>
    <row r="53883" spans="1:3" s="566" customFormat="1"/>
    <row r="53884" spans="1:3" s="566" customFormat="1"/>
    <row r="53885" spans="1:3" s="566" customFormat="1"/>
    <row r="53886" spans="1:3" s="566" customFormat="1"/>
    <row r="53887" spans="1:3" s="566" customFormat="1"/>
    <row r="53888" spans="1:3" s="566" customFormat="1"/>
    <row r="53889" spans="1:3" s="566" customFormat="1"/>
    <row r="53890" spans="1:3" s="566" customFormat="1"/>
    <row r="53891" spans="1:3" s="566" customFormat="1"/>
    <row r="53892" spans="1:3" s="566" customFormat="1"/>
    <row r="53893" spans="1:3" s="566" customFormat="1"/>
    <row r="53894" spans="1:3" s="566" customFormat="1"/>
    <row r="53895" spans="1:3" s="566" customFormat="1"/>
    <row r="53896" spans="1:3" s="566" customFormat="1"/>
    <row r="53897" spans="1:3" s="566" customFormat="1"/>
    <row r="53898" spans="1:3" s="566" customFormat="1"/>
    <row r="53899" spans="1:3" s="566" customFormat="1"/>
    <row r="53900" spans="1:3" s="566" customFormat="1"/>
    <row r="53901" spans="1:3" s="566" customFormat="1"/>
    <row r="53902" spans="1:3" s="566" customFormat="1"/>
    <row r="53903" spans="1:3" s="566" customFormat="1"/>
    <row r="53904" spans="1:3" s="566" customFormat="1"/>
    <row r="53905" spans="1:3" s="566" customFormat="1"/>
    <row r="53906" spans="1:3" s="566" customFormat="1"/>
    <row r="53907" spans="1:3" s="566" customFormat="1"/>
    <row r="53908" spans="1:3" s="566" customFormat="1"/>
    <row r="53909" spans="1:3" s="566" customFormat="1"/>
    <row r="53910" spans="1:3" s="566" customFormat="1"/>
    <row r="53911" spans="1:3" s="566" customFormat="1"/>
    <row r="53912" spans="1:3" s="566" customFormat="1"/>
    <row r="53913" spans="1:3" s="566" customFormat="1"/>
    <row r="53914" spans="1:3" s="566" customFormat="1"/>
    <row r="53915" spans="1:3" s="566" customFormat="1"/>
    <row r="53916" spans="1:3" s="566" customFormat="1"/>
    <row r="53917" spans="1:3" s="566" customFormat="1"/>
    <row r="53918" spans="1:3" s="566" customFormat="1"/>
    <row r="53919" spans="1:3" s="566" customFormat="1"/>
    <row r="53920" spans="1:3" s="566" customFormat="1"/>
    <row r="53921" spans="1:3" s="566" customFormat="1"/>
    <row r="53922" spans="1:3" s="566" customFormat="1"/>
    <row r="53923" spans="1:3" s="566" customFormat="1"/>
    <row r="53924" spans="1:3" s="566" customFormat="1"/>
    <row r="53925" spans="1:3" s="566" customFormat="1"/>
    <row r="53926" spans="1:3" s="566" customFormat="1"/>
    <row r="53927" spans="1:3" s="566" customFormat="1"/>
    <row r="53928" spans="1:3" s="566" customFormat="1"/>
    <row r="53929" spans="1:3" s="566" customFormat="1"/>
    <row r="53930" spans="1:3" s="566" customFormat="1"/>
    <row r="53931" spans="1:3" s="566" customFormat="1"/>
    <row r="53932" spans="1:3" s="566" customFormat="1"/>
    <row r="53933" spans="1:3" s="566" customFormat="1"/>
    <row r="53934" spans="1:3" s="566" customFormat="1"/>
    <row r="53935" spans="1:3" s="566" customFormat="1"/>
    <row r="53936" spans="1:3" s="566" customFormat="1"/>
    <row r="53937" spans="1:3" s="566" customFormat="1"/>
    <row r="53938" spans="1:3" s="566" customFormat="1"/>
    <row r="53939" spans="1:3" s="566" customFormat="1"/>
    <row r="53940" spans="1:3" s="566" customFormat="1"/>
    <row r="53941" spans="1:3" s="566" customFormat="1"/>
    <row r="53942" spans="1:3" s="566" customFormat="1"/>
    <row r="53943" spans="1:3" s="566" customFormat="1"/>
    <row r="53944" spans="1:3" s="566" customFormat="1"/>
    <row r="53945" spans="1:3" s="566" customFormat="1"/>
    <row r="53946" spans="1:3" s="566" customFormat="1"/>
    <row r="53947" spans="1:3" s="566" customFormat="1"/>
    <row r="53948" spans="1:3" s="566" customFormat="1"/>
    <row r="53949" spans="1:3" s="566" customFormat="1"/>
    <row r="53950" spans="1:3" s="566" customFormat="1"/>
    <row r="53951" spans="1:3" s="566" customFormat="1"/>
    <row r="53952" spans="1:3" s="566" customFormat="1"/>
    <row r="53953" spans="1:3" s="566" customFormat="1"/>
    <row r="53954" spans="1:3" s="566" customFormat="1"/>
    <row r="53955" spans="1:3" s="566" customFormat="1"/>
    <row r="53956" spans="1:3" s="566" customFormat="1"/>
    <row r="53957" spans="1:3" s="566" customFormat="1"/>
    <row r="53958" spans="1:3" s="566" customFormat="1"/>
    <row r="53959" spans="1:3" s="566" customFormat="1"/>
    <row r="53960" spans="1:3" s="566" customFormat="1"/>
    <row r="53961" spans="1:3" s="566" customFormat="1"/>
    <row r="53962" spans="1:3" s="566" customFormat="1"/>
    <row r="53963" spans="1:3" s="566" customFormat="1"/>
    <row r="53964" spans="1:3" s="566" customFormat="1"/>
    <row r="53965" spans="1:3" s="566" customFormat="1"/>
    <row r="53966" spans="1:3" s="566" customFormat="1"/>
    <row r="53967" spans="1:3" s="566" customFormat="1"/>
    <row r="53968" spans="1:3" s="566" customFormat="1"/>
    <row r="53969" spans="1:3" s="566" customFormat="1"/>
    <row r="53970" spans="1:3" s="566" customFormat="1"/>
    <row r="53971" spans="1:3" s="566" customFormat="1"/>
    <row r="53972" spans="1:3" s="566" customFormat="1"/>
    <row r="53973" spans="1:3" s="566" customFormat="1"/>
    <row r="53974" spans="1:3" s="566" customFormat="1"/>
    <row r="53975" spans="1:3" s="566" customFormat="1"/>
    <row r="53976" spans="1:3" s="566" customFormat="1"/>
    <row r="53977" spans="1:3" s="566" customFormat="1"/>
    <row r="53978" spans="1:3" s="566" customFormat="1"/>
    <row r="53979" spans="1:3" s="566" customFormat="1"/>
    <row r="53980" spans="1:3" s="566" customFormat="1"/>
    <row r="53981" spans="1:3" s="566" customFormat="1"/>
    <row r="53982" spans="1:3" s="566" customFormat="1"/>
    <row r="53983" spans="1:3" s="566" customFormat="1"/>
    <row r="53984" spans="1:3" s="566" customFormat="1"/>
    <row r="53985" spans="1:3" s="566" customFormat="1"/>
    <row r="53986" spans="1:3" s="566" customFormat="1"/>
    <row r="53987" spans="1:3" s="566" customFormat="1"/>
    <row r="53988" spans="1:3" s="566" customFormat="1"/>
    <row r="53989" spans="1:3" s="566" customFormat="1"/>
    <row r="53990" spans="1:3" s="566" customFormat="1"/>
    <row r="53991" spans="1:3" s="566" customFormat="1"/>
    <row r="53992" spans="1:3" s="566" customFormat="1"/>
    <row r="53993" spans="1:3" s="566" customFormat="1"/>
    <row r="53994" spans="1:3" s="566" customFormat="1"/>
    <row r="53995" spans="1:3" s="566" customFormat="1"/>
    <row r="53996" spans="1:3" s="566" customFormat="1"/>
    <row r="53997" spans="1:3" s="566" customFormat="1"/>
    <row r="53998" spans="1:3" s="566" customFormat="1"/>
    <row r="53999" spans="1:3" s="566" customFormat="1"/>
    <row r="54000" spans="1:3" s="566" customFormat="1"/>
    <row r="54001" spans="1:3" s="566" customFormat="1"/>
    <row r="54002" spans="1:3" s="566" customFormat="1"/>
    <row r="54003" spans="1:3" s="566" customFormat="1"/>
    <row r="54004" spans="1:3" s="566" customFormat="1"/>
    <row r="54005" spans="1:3" s="566" customFormat="1"/>
    <row r="54006" spans="1:3" s="566" customFormat="1"/>
    <row r="54007" spans="1:3" s="566" customFormat="1"/>
    <row r="54008" spans="1:3" s="566" customFormat="1"/>
    <row r="54009" spans="1:3" s="566" customFormat="1"/>
    <row r="54010" spans="1:3" s="566" customFormat="1"/>
    <row r="54011" spans="1:3" s="566" customFormat="1"/>
    <row r="54012" spans="1:3" s="566" customFormat="1"/>
    <row r="54013" spans="1:3" s="566" customFormat="1"/>
    <row r="54014" spans="1:3" s="566" customFormat="1"/>
    <row r="54015" spans="1:3" s="566" customFormat="1"/>
    <row r="54016" spans="1:3" s="566" customFormat="1"/>
    <row r="54017" spans="1:3" s="566" customFormat="1"/>
    <row r="54018" spans="1:3" s="566" customFormat="1"/>
    <row r="54019" spans="1:3" s="566" customFormat="1"/>
    <row r="54020" spans="1:3" s="566" customFormat="1"/>
    <row r="54021" spans="1:3" s="566" customFormat="1"/>
    <row r="54022" spans="1:3" s="566" customFormat="1"/>
    <row r="54023" spans="1:3" s="566" customFormat="1"/>
    <row r="54024" spans="1:3" s="566" customFormat="1"/>
    <row r="54025" spans="1:3" s="566" customFormat="1"/>
    <row r="54026" spans="1:3" s="566" customFormat="1"/>
    <row r="54027" spans="1:3" s="566" customFormat="1"/>
    <row r="54028" spans="1:3" s="566" customFormat="1"/>
    <row r="54029" spans="1:3" s="566" customFormat="1"/>
    <row r="54030" spans="1:3" s="566" customFormat="1"/>
    <row r="54031" spans="1:3" s="566" customFormat="1"/>
    <row r="54032" spans="1:3" s="566" customFormat="1"/>
    <row r="54033" spans="1:3" s="566" customFormat="1"/>
    <row r="54034" spans="1:3" s="566" customFormat="1"/>
    <row r="54035" spans="1:3" s="566" customFormat="1"/>
    <row r="54036" spans="1:3" s="566" customFormat="1"/>
    <row r="54037" spans="1:3" s="566" customFormat="1"/>
    <row r="54038" spans="1:3" s="566" customFormat="1"/>
    <row r="54039" spans="1:3" s="566" customFormat="1"/>
    <row r="54040" spans="1:3" s="566" customFormat="1"/>
    <row r="54041" spans="1:3" s="566" customFormat="1"/>
    <row r="54042" spans="1:3" s="566" customFormat="1"/>
    <row r="54043" spans="1:3" s="566" customFormat="1"/>
    <row r="54044" spans="1:3" s="566" customFormat="1"/>
    <row r="54045" spans="1:3" s="566" customFormat="1"/>
    <row r="54046" spans="1:3" s="566" customFormat="1"/>
    <row r="54047" spans="1:3" s="566" customFormat="1"/>
    <row r="54048" spans="1:3" s="566" customFormat="1"/>
    <row r="54049" spans="1:3" s="566" customFormat="1"/>
    <row r="54050" spans="1:3" s="566" customFormat="1"/>
    <row r="54051" spans="1:3" s="566" customFormat="1"/>
    <row r="54052" spans="1:3" s="566" customFormat="1"/>
    <row r="54053" spans="1:3" s="566" customFormat="1"/>
    <row r="54054" spans="1:3" s="566" customFormat="1"/>
    <row r="54055" spans="1:3" s="566" customFormat="1"/>
    <row r="54056" spans="1:3" s="566" customFormat="1"/>
    <row r="54057" spans="1:3" s="566" customFormat="1"/>
    <row r="54058" spans="1:3" s="566" customFormat="1"/>
    <row r="54059" spans="1:3" s="566" customFormat="1"/>
    <row r="54060" spans="1:3" s="566" customFormat="1"/>
    <row r="54061" spans="1:3" s="566" customFormat="1"/>
    <row r="54062" spans="1:3" s="566" customFormat="1"/>
    <row r="54063" spans="1:3" s="566" customFormat="1"/>
    <row r="54064" spans="1:3" s="566" customFormat="1"/>
    <row r="54065" spans="1:3" s="566" customFormat="1"/>
    <row r="54066" spans="1:3" s="566" customFormat="1"/>
    <row r="54067" spans="1:3" s="566" customFormat="1"/>
    <row r="54068" spans="1:3" s="566" customFormat="1"/>
    <row r="54069" spans="1:3" s="566" customFormat="1"/>
    <row r="54070" spans="1:3" s="566" customFormat="1"/>
    <row r="54071" spans="1:3" s="566" customFormat="1"/>
    <row r="54072" spans="1:3" s="566" customFormat="1"/>
    <row r="54073" spans="1:3" s="566" customFormat="1"/>
    <row r="54074" spans="1:3" s="566" customFormat="1"/>
    <row r="54075" spans="1:3" s="566" customFormat="1"/>
    <row r="54076" spans="1:3" s="566" customFormat="1"/>
    <row r="54077" spans="1:3" s="566" customFormat="1"/>
    <row r="54078" spans="1:3" s="566" customFormat="1"/>
    <row r="54079" spans="1:3" s="566" customFormat="1"/>
    <row r="54080" spans="1:3" s="566" customFormat="1"/>
    <row r="54081" spans="1:3" s="566" customFormat="1"/>
    <row r="54082" spans="1:3" s="566" customFormat="1"/>
    <row r="54083" spans="1:3" s="566" customFormat="1"/>
    <row r="54084" spans="1:3" s="566" customFormat="1"/>
    <row r="54085" spans="1:3" s="566" customFormat="1"/>
    <row r="54086" spans="1:3" s="566" customFormat="1"/>
    <row r="54087" spans="1:3" s="566" customFormat="1"/>
    <row r="54088" spans="1:3" s="566" customFormat="1"/>
    <row r="54089" spans="1:3" s="566" customFormat="1"/>
    <row r="54090" spans="1:3" s="566" customFormat="1"/>
    <row r="54091" spans="1:3" s="566" customFormat="1"/>
    <row r="54092" spans="1:3" s="566" customFormat="1"/>
    <row r="54093" spans="1:3" s="566" customFormat="1"/>
    <row r="54094" spans="1:3" s="566" customFormat="1"/>
    <row r="54095" spans="1:3" s="566" customFormat="1"/>
    <row r="54096" spans="1:3" s="566" customFormat="1"/>
    <row r="54097" spans="1:3" s="566" customFormat="1"/>
    <row r="54098" spans="1:3" s="566" customFormat="1"/>
    <row r="54099" spans="1:3" s="566" customFormat="1"/>
    <row r="54100" spans="1:3" s="566" customFormat="1"/>
    <row r="54101" spans="1:3" s="566" customFormat="1"/>
    <row r="54102" spans="1:3" s="566" customFormat="1"/>
    <row r="54103" spans="1:3" s="566" customFormat="1"/>
    <row r="54104" spans="1:3" s="566" customFormat="1"/>
    <row r="54105" spans="1:3" s="566" customFormat="1"/>
    <row r="54106" spans="1:3" s="566" customFormat="1"/>
    <row r="54107" spans="1:3" s="566" customFormat="1"/>
    <row r="54108" spans="1:3" s="566" customFormat="1"/>
    <row r="54109" spans="1:3" s="566" customFormat="1"/>
    <row r="54110" spans="1:3" s="566" customFormat="1"/>
    <row r="54111" spans="1:3" s="566" customFormat="1"/>
    <row r="54112" spans="1:3" s="566" customFormat="1"/>
    <row r="54113" spans="1:3" s="566" customFormat="1"/>
    <row r="54114" spans="1:3" s="566" customFormat="1"/>
    <row r="54115" spans="1:3" s="566" customFormat="1"/>
    <row r="54116" spans="1:3" s="566" customFormat="1"/>
    <row r="54117" spans="1:3" s="566" customFormat="1"/>
    <row r="54118" spans="1:3" s="566" customFormat="1"/>
    <row r="54119" spans="1:3" s="566" customFormat="1"/>
    <row r="54120" spans="1:3" s="566" customFormat="1"/>
    <row r="54121" spans="1:3" s="566" customFormat="1"/>
    <row r="54122" spans="1:3" s="566" customFormat="1"/>
    <row r="54123" spans="1:3" s="566" customFormat="1"/>
    <row r="54124" spans="1:3" s="566" customFormat="1"/>
    <row r="54125" spans="1:3" s="566" customFormat="1"/>
    <row r="54126" spans="1:3" s="566" customFormat="1"/>
    <row r="54127" spans="1:3" s="566" customFormat="1"/>
    <row r="54128" spans="1:3" s="566" customFormat="1"/>
    <row r="54129" spans="1:3" s="566" customFormat="1"/>
    <row r="54130" spans="1:3" s="566" customFormat="1"/>
    <row r="54131" spans="1:3" s="566" customFormat="1"/>
    <row r="54132" spans="1:3" s="566" customFormat="1"/>
    <row r="54133" spans="1:3" s="566" customFormat="1"/>
    <row r="54134" spans="1:3" s="566" customFormat="1"/>
    <row r="54135" spans="1:3" s="566" customFormat="1"/>
    <row r="54136" spans="1:3" s="566" customFormat="1"/>
    <row r="54137" spans="1:3" s="566" customFormat="1"/>
    <row r="54138" spans="1:3" s="566" customFormat="1"/>
    <row r="54139" spans="1:3" s="566" customFormat="1"/>
    <row r="54140" spans="1:3" s="566" customFormat="1"/>
    <row r="54141" spans="1:3" s="566" customFormat="1"/>
    <row r="54142" spans="1:3" s="566" customFormat="1"/>
    <row r="54143" spans="1:3" s="566" customFormat="1"/>
    <row r="54144" spans="1:3" s="566" customFormat="1"/>
    <row r="54145" spans="1:3" s="566" customFormat="1"/>
    <row r="54146" spans="1:3" s="566" customFormat="1"/>
    <row r="54147" spans="1:3" s="566" customFormat="1"/>
    <row r="54148" spans="1:3" s="566" customFormat="1"/>
    <row r="54149" spans="1:3" s="566" customFormat="1"/>
    <row r="54150" spans="1:3" s="566" customFormat="1"/>
    <row r="54151" spans="1:3" s="566" customFormat="1"/>
    <row r="54152" spans="1:3" s="566" customFormat="1"/>
    <row r="54153" spans="1:3" s="566" customFormat="1"/>
    <row r="54154" spans="1:3" s="566" customFormat="1"/>
    <row r="54155" spans="1:3" s="566" customFormat="1"/>
    <row r="54156" spans="1:3" s="566" customFormat="1"/>
    <row r="54157" spans="1:3" s="566" customFormat="1"/>
    <row r="54158" spans="1:3" s="566" customFormat="1"/>
    <row r="54159" spans="1:3" s="566" customFormat="1"/>
    <row r="54160" spans="1:3" s="566" customFormat="1"/>
    <row r="54161" spans="1:3" s="566" customFormat="1"/>
    <row r="54162" spans="1:3" s="566" customFormat="1"/>
    <row r="54163" spans="1:3" s="566" customFormat="1"/>
    <row r="54164" spans="1:3" s="566" customFormat="1"/>
    <row r="54165" spans="1:3" s="566" customFormat="1"/>
    <row r="54166" spans="1:3" s="566" customFormat="1"/>
    <row r="54167" spans="1:3" s="566" customFormat="1"/>
    <row r="54168" spans="1:3" s="566" customFormat="1"/>
    <row r="54169" spans="1:3" s="566" customFormat="1"/>
    <row r="54170" spans="1:3" s="566" customFormat="1"/>
    <row r="54171" spans="1:3" s="566" customFormat="1"/>
    <row r="54172" spans="1:3" s="566" customFormat="1"/>
    <row r="54173" spans="1:3" s="566" customFormat="1"/>
    <row r="54174" spans="1:3" s="566" customFormat="1"/>
    <row r="54175" spans="1:3" s="566" customFormat="1"/>
    <row r="54176" spans="1:3" s="566" customFormat="1"/>
    <row r="54177" spans="1:3" s="566" customFormat="1"/>
    <row r="54178" spans="1:3" s="566" customFormat="1"/>
    <row r="54179" spans="1:3" s="566" customFormat="1"/>
    <row r="54180" spans="1:3" s="566" customFormat="1"/>
    <row r="54181" spans="1:3" s="566" customFormat="1"/>
    <row r="54182" spans="1:3" s="566" customFormat="1"/>
    <row r="54183" spans="1:3" s="566" customFormat="1"/>
    <row r="54184" spans="1:3" s="566" customFormat="1"/>
    <row r="54185" spans="1:3" s="566" customFormat="1"/>
    <row r="54186" spans="1:3" s="566" customFormat="1"/>
    <row r="54187" spans="1:3" s="566" customFormat="1"/>
    <row r="54188" spans="1:3" s="566" customFormat="1"/>
    <row r="54189" spans="1:3" s="566" customFormat="1"/>
    <row r="54190" spans="1:3" s="566" customFormat="1"/>
    <row r="54191" spans="1:3" s="566" customFormat="1"/>
    <row r="54192" spans="1:3" s="566" customFormat="1"/>
    <row r="54193" spans="1:3" s="566" customFormat="1"/>
    <row r="54194" spans="1:3" s="566" customFormat="1"/>
    <row r="54195" spans="1:3" s="566" customFormat="1"/>
    <row r="54196" spans="1:3" s="566" customFormat="1"/>
    <row r="54197" spans="1:3" s="566" customFormat="1"/>
    <row r="54198" spans="1:3" s="566" customFormat="1"/>
    <row r="54199" spans="1:3" s="566" customFormat="1"/>
    <row r="54200" spans="1:3" s="566" customFormat="1"/>
    <row r="54201" spans="1:3" s="566" customFormat="1"/>
    <row r="54202" spans="1:3" s="566" customFormat="1"/>
    <row r="54203" spans="1:3" s="566" customFormat="1"/>
    <row r="54204" spans="1:3" s="566" customFormat="1"/>
    <row r="54205" spans="1:3" s="566" customFormat="1"/>
    <row r="54206" spans="1:3" s="566" customFormat="1"/>
    <row r="54207" spans="1:3" s="566" customFormat="1"/>
    <row r="54208" spans="1:3" s="566" customFormat="1"/>
    <row r="54209" spans="1:3" s="566" customFormat="1"/>
    <row r="54210" spans="1:3" s="566" customFormat="1"/>
    <row r="54211" spans="1:3" s="566" customFormat="1"/>
    <row r="54212" spans="1:3" s="566" customFormat="1"/>
    <row r="54213" spans="1:3" s="566" customFormat="1"/>
    <row r="54214" spans="1:3" s="566" customFormat="1"/>
    <row r="54215" spans="1:3" s="566" customFormat="1"/>
    <row r="54216" spans="1:3" s="566" customFormat="1"/>
    <row r="54217" spans="1:3" s="566" customFormat="1"/>
    <row r="54218" spans="1:3" s="566" customFormat="1"/>
    <row r="54219" spans="1:3" s="566" customFormat="1"/>
    <row r="54220" spans="1:3" s="566" customFormat="1"/>
    <row r="54221" spans="1:3" s="566" customFormat="1"/>
    <row r="54222" spans="1:3" s="566" customFormat="1"/>
    <row r="54223" spans="1:3" s="566" customFormat="1"/>
    <row r="54224" spans="1:3" s="566" customFormat="1"/>
    <row r="54225" spans="1:3" s="566" customFormat="1"/>
    <row r="54226" spans="1:3" s="566" customFormat="1"/>
    <row r="54227" spans="1:3" s="566" customFormat="1"/>
    <row r="54228" spans="1:3" s="566" customFormat="1"/>
    <row r="54229" spans="1:3" s="566" customFormat="1"/>
    <row r="54230" spans="1:3" s="566" customFormat="1"/>
    <row r="54231" spans="1:3" s="566" customFormat="1"/>
    <row r="54232" spans="1:3" s="566" customFormat="1"/>
    <row r="54233" spans="1:3" s="566" customFormat="1"/>
    <row r="54234" spans="1:3" s="566" customFormat="1"/>
    <row r="54235" spans="1:3" s="566" customFormat="1"/>
    <row r="54236" spans="1:3" s="566" customFormat="1"/>
    <row r="54237" spans="1:3" s="566" customFormat="1"/>
    <row r="54238" spans="1:3" s="566" customFormat="1"/>
    <row r="54239" spans="1:3" s="566" customFormat="1"/>
    <row r="54240" spans="1:3" s="566" customFormat="1"/>
    <row r="54241" spans="1:3" s="566" customFormat="1"/>
    <row r="54242" spans="1:3" s="566" customFormat="1"/>
    <row r="54243" spans="1:3" s="566" customFormat="1"/>
    <row r="54244" spans="1:3" s="566" customFormat="1"/>
    <row r="54245" spans="1:3" s="566" customFormat="1"/>
    <row r="54246" spans="1:3" s="566" customFormat="1"/>
    <row r="54247" spans="1:3" s="566" customFormat="1"/>
    <row r="54248" spans="1:3" s="566" customFormat="1"/>
    <row r="54249" spans="1:3" s="566" customFormat="1"/>
    <row r="54250" spans="1:3" s="566" customFormat="1"/>
    <row r="54251" spans="1:3" s="566" customFormat="1"/>
    <row r="54252" spans="1:3" s="566" customFormat="1"/>
    <row r="54253" spans="1:3" s="566" customFormat="1"/>
    <row r="54254" spans="1:3" s="566" customFormat="1"/>
    <row r="54255" spans="1:3" s="566" customFormat="1"/>
    <row r="54256" spans="1:3" s="566" customFormat="1"/>
    <row r="54257" spans="1:3" s="566" customFormat="1"/>
    <row r="54258" spans="1:3" s="566" customFormat="1"/>
    <row r="54259" spans="1:3" s="566" customFormat="1"/>
    <row r="54260" spans="1:3" s="566" customFormat="1"/>
    <row r="54261" spans="1:3" s="566" customFormat="1"/>
    <row r="54262" spans="1:3" s="566" customFormat="1"/>
    <row r="54263" spans="1:3" s="566" customFormat="1"/>
    <row r="54264" spans="1:3" s="566" customFormat="1"/>
    <row r="54265" spans="1:3" s="566" customFormat="1"/>
    <row r="54266" spans="1:3" s="566" customFormat="1"/>
    <row r="54267" spans="1:3" s="566" customFormat="1"/>
    <row r="54268" spans="1:3" s="566" customFormat="1"/>
    <row r="54269" spans="1:3" s="566" customFormat="1"/>
    <row r="54270" spans="1:3" s="566" customFormat="1"/>
    <row r="54271" spans="1:3" s="566" customFormat="1"/>
    <row r="54272" spans="1:3" s="566" customFormat="1"/>
    <row r="54273" spans="1:3" s="566" customFormat="1"/>
    <row r="54274" spans="1:3" s="566" customFormat="1"/>
    <row r="54275" spans="1:3" s="566" customFormat="1"/>
    <row r="54276" spans="1:3" s="566" customFormat="1"/>
    <row r="54277" spans="1:3" s="566" customFormat="1"/>
    <row r="54278" spans="1:3" s="566" customFormat="1"/>
    <row r="54279" spans="1:3" s="566" customFormat="1"/>
    <row r="54280" spans="1:3" s="566" customFormat="1"/>
    <row r="54281" spans="1:3" s="566" customFormat="1"/>
    <row r="54282" spans="1:3" s="566" customFormat="1"/>
    <row r="54283" spans="1:3" s="566" customFormat="1"/>
    <row r="54284" spans="1:3" s="566" customFormat="1"/>
    <row r="54285" spans="1:3" s="566" customFormat="1"/>
    <row r="54286" spans="1:3" s="566" customFormat="1"/>
    <row r="54287" spans="1:3" s="566" customFormat="1"/>
    <row r="54288" spans="1:3" s="566" customFormat="1"/>
    <row r="54289" spans="1:3" s="566" customFormat="1"/>
    <row r="54290" spans="1:3" s="566" customFormat="1"/>
    <row r="54291" spans="1:3" s="566" customFormat="1"/>
    <row r="54292" spans="1:3" s="566" customFormat="1"/>
    <row r="54293" spans="1:3" s="566" customFormat="1"/>
    <row r="54294" spans="1:3" s="566" customFormat="1"/>
    <row r="54295" spans="1:3" s="566" customFormat="1"/>
    <row r="54296" spans="1:3" s="566" customFormat="1"/>
    <row r="54297" spans="1:3" s="566" customFormat="1"/>
    <row r="54298" spans="1:3" s="566" customFormat="1"/>
    <row r="54299" spans="1:3" s="566" customFormat="1"/>
    <row r="54300" spans="1:3" s="566" customFormat="1"/>
    <row r="54301" spans="1:3" s="566" customFormat="1"/>
    <row r="54302" spans="1:3" s="566" customFormat="1"/>
    <row r="54303" spans="1:3" s="566" customFormat="1"/>
    <row r="54304" spans="1:3" s="566" customFormat="1"/>
    <row r="54305" spans="1:3" s="566" customFormat="1"/>
    <row r="54306" spans="1:3" s="566" customFormat="1"/>
    <row r="54307" spans="1:3" s="566" customFormat="1"/>
    <row r="54308" spans="1:3" s="566" customFormat="1"/>
    <row r="54309" spans="1:3" s="566" customFormat="1"/>
    <row r="54310" spans="1:3" s="566" customFormat="1"/>
    <row r="54311" spans="1:3" s="566" customFormat="1"/>
    <row r="54312" spans="1:3" s="566" customFormat="1"/>
    <row r="54313" spans="1:3" s="566" customFormat="1"/>
    <row r="54314" spans="1:3" s="566" customFormat="1"/>
    <row r="54315" spans="1:3" s="566" customFormat="1"/>
    <row r="54316" spans="1:3" s="566" customFormat="1"/>
    <row r="54317" spans="1:3" s="566" customFormat="1"/>
    <row r="54318" spans="1:3" s="566" customFormat="1"/>
    <row r="54319" spans="1:3" s="566" customFormat="1"/>
    <row r="54320" spans="1:3" s="566" customFormat="1"/>
    <row r="54321" spans="1:3" s="566" customFormat="1"/>
    <row r="54322" spans="1:3" s="566" customFormat="1"/>
    <row r="54323" spans="1:3" s="566" customFormat="1"/>
    <row r="54324" spans="1:3" s="566" customFormat="1"/>
    <row r="54325" spans="1:3" s="566" customFormat="1"/>
    <row r="54326" spans="1:3" s="566" customFormat="1"/>
    <row r="54327" spans="1:3" s="566" customFormat="1"/>
    <row r="54328" spans="1:3" s="566" customFormat="1"/>
    <row r="54329" spans="1:3" s="566" customFormat="1"/>
    <row r="54330" spans="1:3" s="566" customFormat="1"/>
    <row r="54331" spans="1:3" s="566" customFormat="1"/>
    <row r="54332" spans="1:3" s="566" customFormat="1"/>
    <row r="54333" spans="1:3" s="566" customFormat="1"/>
    <row r="54334" spans="1:3" s="566" customFormat="1"/>
    <row r="54335" spans="1:3" s="566" customFormat="1"/>
    <row r="54336" spans="1:3" s="566" customFormat="1"/>
    <row r="54337" spans="1:3" s="566" customFormat="1"/>
    <row r="54338" spans="1:3" s="566" customFormat="1"/>
    <row r="54339" spans="1:3" s="566" customFormat="1"/>
    <row r="54340" spans="1:3" s="566" customFormat="1"/>
    <row r="54341" spans="1:3" s="566" customFormat="1"/>
    <row r="54342" spans="1:3" s="566" customFormat="1"/>
    <row r="54343" spans="1:3" s="566" customFormat="1"/>
    <row r="54344" spans="1:3" s="566" customFormat="1"/>
    <row r="54345" spans="1:3" s="566" customFormat="1"/>
    <row r="54346" spans="1:3" s="566" customFormat="1"/>
    <row r="54347" spans="1:3" s="566" customFormat="1"/>
    <row r="54348" spans="1:3" s="566" customFormat="1"/>
    <row r="54349" spans="1:3" s="566" customFormat="1"/>
    <row r="54350" spans="1:3" s="566" customFormat="1"/>
    <row r="54351" spans="1:3" s="566" customFormat="1"/>
    <row r="54352" spans="1:3" s="566" customFormat="1"/>
    <row r="54353" spans="1:3" s="566" customFormat="1"/>
    <row r="54354" spans="1:3" s="566" customFormat="1"/>
    <row r="54355" spans="1:3" s="566" customFormat="1"/>
    <row r="54356" spans="1:3" s="566" customFormat="1"/>
    <row r="54357" spans="1:3" s="566" customFormat="1"/>
    <row r="54358" spans="1:3" s="566" customFormat="1"/>
    <row r="54359" spans="1:3" s="566" customFormat="1"/>
    <row r="54360" spans="1:3" s="566" customFormat="1"/>
    <row r="54361" spans="1:3" s="566" customFormat="1"/>
    <row r="54362" spans="1:3" s="566" customFormat="1"/>
    <row r="54363" spans="1:3" s="566" customFormat="1"/>
    <row r="54364" spans="1:3" s="566" customFormat="1"/>
    <row r="54365" spans="1:3" s="566" customFormat="1"/>
    <row r="54366" spans="1:3" s="566" customFormat="1"/>
    <row r="54367" spans="1:3" s="566" customFormat="1"/>
    <row r="54368" spans="1:3" s="566" customFormat="1"/>
    <row r="54369" spans="1:3" s="566" customFormat="1"/>
    <row r="54370" spans="1:3" s="566" customFormat="1"/>
    <row r="54371" spans="1:3" s="566" customFormat="1"/>
    <row r="54372" spans="1:3" s="566" customFormat="1"/>
    <row r="54373" spans="1:3" s="566" customFormat="1"/>
    <row r="54374" spans="1:3" s="566" customFormat="1"/>
    <row r="54375" spans="1:3" s="566" customFormat="1"/>
    <row r="54376" spans="1:3" s="566" customFormat="1"/>
    <row r="54377" spans="1:3" s="566" customFormat="1"/>
    <row r="54378" spans="1:3" s="566" customFormat="1"/>
    <row r="54379" spans="1:3" s="566" customFormat="1"/>
    <row r="54380" spans="1:3" s="566" customFormat="1"/>
    <row r="54381" spans="1:3" s="566" customFormat="1"/>
    <row r="54382" spans="1:3" s="566" customFormat="1"/>
    <row r="54383" spans="1:3" s="566" customFormat="1"/>
    <row r="54384" spans="1:3" s="566" customFormat="1"/>
    <row r="54385" spans="1:3" s="566" customFormat="1"/>
    <row r="54386" spans="1:3" s="566" customFormat="1"/>
    <row r="54387" spans="1:3" s="566" customFormat="1"/>
    <row r="54388" spans="1:3" s="566" customFormat="1"/>
    <row r="54389" spans="1:3" s="566" customFormat="1"/>
    <row r="54390" spans="1:3" s="566" customFormat="1"/>
    <row r="54391" spans="1:3" s="566" customFormat="1"/>
    <row r="54392" spans="1:3" s="566" customFormat="1"/>
    <row r="54393" spans="1:3" s="566" customFormat="1"/>
    <row r="54394" spans="1:3" s="566" customFormat="1"/>
    <row r="54395" spans="1:3" s="566" customFormat="1"/>
    <row r="54396" spans="1:3" s="566" customFormat="1"/>
    <row r="54397" spans="1:3" s="566" customFormat="1"/>
    <row r="54398" spans="1:3" s="566" customFormat="1"/>
    <row r="54399" spans="1:3" s="566" customFormat="1"/>
    <row r="54400" spans="1:3" s="566" customFormat="1"/>
    <row r="54401" spans="1:3" s="566" customFormat="1"/>
    <row r="54402" spans="1:3" s="566" customFormat="1"/>
    <row r="54403" spans="1:3" s="566" customFormat="1"/>
    <row r="54404" spans="1:3" s="566" customFormat="1"/>
    <row r="54405" spans="1:3" s="566" customFormat="1"/>
    <row r="54406" spans="1:3" s="566" customFormat="1"/>
    <row r="54407" spans="1:3" s="566" customFormat="1"/>
    <row r="54408" spans="1:3" s="566" customFormat="1"/>
    <row r="54409" spans="1:3" s="566" customFormat="1"/>
    <row r="54410" spans="1:3" s="566" customFormat="1"/>
    <row r="54411" spans="1:3" s="566" customFormat="1"/>
    <row r="54412" spans="1:3" s="566" customFormat="1"/>
    <row r="54413" spans="1:3" s="566" customFormat="1"/>
    <row r="54414" spans="1:3" s="566" customFormat="1"/>
    <row r="54415" spans="1:3" s="566" customFormat="1"/>
    <row r="54416" spans="1:3" s="566" customFormat="1"/>
    <row r="54417" spans="1:3" s="566" customFormat="1"/>
    <row r="54418" spans="1:3" s="566" customFormat="1"/>
    <row r="54419" spans="1:3" s="566" customFormat="1"/>
    <row r="54420" spans="1:3" s="566" customFormat="1"/>
    <row r="54421" spans="1:3" s="566" customFormat="1"/>
    <row r="54422" spans="1:3" s="566" customFormat="1"/>
    <row r="54423" spans="1:3" s="566" customFormat="1"/>
    <row r="54424" spans="1:3" s="566" customFormat="1"/>
    <row r="54425" spans="1:3" s="566" customFormat="1"/>
    <row r="54426" spans="1:3" s="566" customFormat="1"/>
    <row r="54427" spans="1:3" s="566" customFormat="1"/>
    <row r="54428" spans="1:3" s="566" customFormat="1"/>
    <row r="54429" spans="1:3" s="566" customFormat="1"/>
    <row r="54430" spans="1:3" s="566" customFormat="1"/>
    <row r="54431" spans="1:3" s="566" customFormat="1"/>
    <row r="54432" spans="1:3" s="566" customFormat="1"/>
    <row r="54433" spans="1:3" s="566" customFormat="1"/>
    <row r="54434" spans="1:3" s="566" customFormat="1"/>
    <row r="54435" spans="1:3" s="566" customFormat="1"/>
    <row r="54436" spans="1:3" s="566" customFormat="1"/>
    <row r="54437" spans="1:3" s="566" customFormat="1"/>
    <row r="54438" spans="1:3" s="566" customFormat="1"/>
    <row r="54439" spans="1:3" s="566" customFormat="1"/>
    <row r="54440" spans="1:3" s="566" customFormat="1"/>
    <row r="54441" spans="1:3" s="566" customFormat="1"/>
    <row r="54442" spans="1:3" s="566" customFormat="1"/>
    <row r="54443" spans="1:3" s="566" customFormat="1"/>
    <row r="54444" spans="1:3" s="566" customFormat="1"/>
    <row r="54445" spans="1:3" s="566" customFormat="1"/>
    <row r="54446" spans="1:3" s="566" customFormat="1"/>
    <row r="54447" spans="1:3" s="566" customFormat="1"/>
    <row r="54448" spans="1:3" s="566" customFormat="1"/>
    <row r="54449" spans="1:3" s="566" customFormat="1"/>
    <row r="54450" spans="1:3" s="566" customFormat="1"/>
    <row r="54451" spans="1:3" s="566" customFormat="1"/>
    <row r="54452" spans="1:3" s="566" customFormat="1"/>
    <row r="54453" spans="1:3" s="566" customFormat="1"/>
    <row r="54454" spans="1:3" s="566" customFormat="1"/>
    <row r="54455" spans="1:3" s="566" customFormat="1"/>
    <row r="54456" spans="1:3" s="566" customFormat="1"/>
    <row r="54457" spans="1:3" s="566" customFormat="1"/>
    <row r="54458" spans="1:3" s="566" customFormat="1"/>
    <row r="54459" spans="1:3" s="566" customFormat="1"/>
    <row r="54460" spans="1:3" s="566" customFormat="1"/>
    <row r="54461" spans="1:3" s="566" customFormat="1"/>
    <row r="54462" spans="1:3" s="566" customFormat="1"/>
    <row r="54463" spans="1:3" s="566" customFormat="1"/>
    <row r="54464" spans="1:3" s="566" customFormat="1"/>
    <row r="54465" spans="1:3" s="566" customFormat="1"/>
    <row r="54466" spans="1:3" s="566" customFormat="1"/>
    <row r="54467" spans="1:3" s="566" customFormat="1"/>
    <row r="54468" spans="1:3" s="566" customFormat="1"/>
    <row r="54469" spans="1:3" s="566" customFormat="1"/>
    <row r="54470" spans="1:3" s="566" customFormat="1"/>
    <row r="54471" spans="1:3" s="566" customFormat="1"/>
    <row r="54472" spans="1:3" s="566" customFormat="1"/>
    <row r="54473" spans="1:3" s="566" customFormat="1"/>
    <row r="54474" spans="1:3" s="566" customFormat="1"/>
    <row r="54475" spans="1:3" s="566" customFormat="1"/>
    <row r="54476" spans="1:3" s="566" customFormat="1"/>
    <row r="54477" spans="1:3" s="566" customFormat="1"/>
    <row r="54478" spans="1:3" s="566" customFormat="1"/>
    <row r="54479" spans="1:3" s="566" customFormat="1"/>
    <row r="54480" spans="1:3" s="566" customFormat="1"/>
    <row r="54481" spans="1:3" s="566" customFormat="1"/>
    <row r="54482" spans="1:3" s="566" customFormat="1"/>
    <row r="54483" spans="1:3" s="566" customFormat="1"/>
    <row r="54484" spans="1:3" s="566" customFormat="1"/>
    <row r="54485" spans="1:3" s="566" customFormat="1"/>
    <row r="54486" spans="1:3" s="566" customFormat="1"/>
    <row r="54487" spans="1:3" s="566" customFormat="1"/>
    <row r="54488" spans="1:3" s="566" customFormat="1"/>
    <row r="54489" spans="1:3" s="566" customFormat="1"/>
    <row r="54490" spans="1:3" s="566" customFormat="1"/>
    <row r="54491" spans="1:3" s="566" customFormat="1"/>
    <row r="54492" spans="1:3" s="566" customFormat="1"/>
    <row r="54493" spans="1:3" s="566" customFormat="1"/>
    <row r="54494" spans="1:3" s="566" customFormat="1"/>
    <row r="54495" spans="1:3" s="566" customFormat="1"/>
    <row r="54496" spans="1:3" s="566" customFormat="1"/>
    <row r="54497" spans="1:3" s="566" customFormat="1"/>
    <row r="54498" spans="1:3" s="566" customFormat="1"/>
    <row r="54499" spans="1:3" s="566" customFormat="1"/>
    <row r="54500" spans="1:3" s="566" customFormat="1"/>
    <row r="54501" spans="1:3" s="566" customFormat="1"/>
    <row r="54502" spans="1:3" s="566" customFormat="1"/>
    <row r="54503" spans="1:3" s="566" customFormat="1"/>
    <row r="54504" spans="1:3" s="566" customFormat="1"/>
    <row r="54505" spans="1:3" s="566" customFormat="1"/>
    <row r="54506" spans="1:3" s="566" customFormat="1"/>
    <row r="54507" spans="1:3" s="566" customFormat="1"/>
    <row r="54508" spans="1:3" s="566" customFormat="1"/>
    <row r="54509" spans="1:3" s="566" customFormat="1"/>
    <row r="54510" spans="1:3" s="566" customFormat="1"/>
    <row r="54511" spans="1:3" s="566" customFormat="1"/>
    <row r="54512" spans="1:3" s="566" customFormat="1"/>
    <row r="54513" spans="1:3" s="566" customFormat="1"/>
    <row r="54514" spans="1:3" s="566" customFormat="1"/>
    <row r="54515" spans="1:3" s="566" customFormat="1"/>
    <row r="54516" spans="1:3" s="566" customFormat="1"/>
    <row r="54517" spans="1:3" s="566" customFormat="1"/>
    <row r="54518" spans="1:3" s="566" customFormat="1"/>
    <row r="54519" spans="1:3" s="566" customFormat="1"/>
    <row r="54520" spans="1:3" s="566" customFormat="1"/>
    <row r="54521" spans="1:3" s="566" customFormat="1"/>
    <row r="54522" spans="1:3" s="566" customFormat="1"/>
    <row r="54523" spans="1:3" s="566" customFormat="1"/>
    <row r="54524" spans="1:3" s="566" customFormat="1"/>
    <row r="54525" spans="1:3" s="566" customFormat="1"/>
    <row r="54526" spans="1:3" s="566" customFormat="1"/>
    <row r="54527" spans="1:3" s="566" customFormat="1"/>
    <row r="54528" spans="1:3" s="566" customFormat="1"/>
    <row r="54529" spans="1:3" s="566" customFormat="1"/>
    <row r="54530" spans="1:3" s="566" customFormat="1"/>
    <row r="54531" spans="1:3" s="566" customFormat="1"/>
    <row r="54532" spans="1:3" s="566" customFormat="1"/>
    <row r="54533" spans="1:3" s="566" customFormat="1"/>
    <row r="54534" spans="1:3" s="566" customFormat="1"/>
    <row r="54535" spans="1:3" s="566" customFormat="1"/>
    <row r="54536" spans="1:3" s="566" customFormat="1"/>
    <row r="54537" spans="1:3" s="566" customFormat="1"/>
    <row r="54538" spans="1:3" s="566" customFormat="1"/>
    <row r="54539" spans="1:3" s="566" customFormat="1"/>
    <row r="54540" spans="1:3" s="566" customFormat="1"/>
    <row r="54541" spans="1:3" s="566" customFormat="1"/>
    <row r="54542" spans="1:3" s="566" customFormat="1"/>
    <row r="54543" spans="1:3" s="566" customFormat="1"/>
    <row r="54544" spans="1:3" s="566" customFormat="1"/>
    <row r="54545" spans="1:3" s="566" customFormat="1"/>
    <row r="54546" spans="1:3" s="566" customFormat="1"/>
    <row r="54547" spans="1:3" s="566" customFormat="1"/>
    <row r="54548" spans="1:3" s="566" customFormat="1"/>
    <row r="54549" spans="1:3" s="566" customFormat="1"/>
    <row r="54550" spans="1:3" s="566" customFormat="1"/>
    <row r="54551" spans="1:3" s="566" customFormat="1"/>
    <row r="54552" spans="1:3" s="566" customFormat="1"/>
    <row r="54553" spans="1:3" s="566" customFormat="1"/>
    <row r="54554" spans="1:3" s="566" customFormat="1"/>
    <row r="54555" spans="1:3" s="566" customFormat="1"/>
    <row r="54556" spans="1:3" s="566" customFormat="1"/>
    <row r="54557" spans="1:3" s="566" customFormat="1"/>
    <row r="54558" spans="1:3" s="566" customFormat="1"/>
    <row r="54559" spans="1:3" s="566" customFormat="1"/>
    <row r="54560" spans="1:3" s="566" customFormat="1"/>
    <row r="54561" spans="1:3" s="566" customFormat="1"/>
    <row r="54562" spans="1:3" s="566" customFormat="1"/>
    <row r="54563" spans="1:3" s="566" customFormat="1"/>
    <row r="54564" spans="1:3" s="566" customFormat="1"/>
    <row r="54565" spans="1:3" s="566" customFormat="1"/>
    <row r="54566" spans="1:3" s="566" customFormat="1"/>
    <row r="54567" spans="1:3" s="566" customFormat="1"/>
    <row r="54568" spans="1:3" s="566" customFormat="1"/>
    <row r="54569" spans="1:3" s="566" customFormat="1"/>
    <row r="54570" spans="1:3" s="566" customFormat="1"/>
    <row r="54571" spans="1:3" s="566" customFormat="1"/>
    <row r="54572" spans="1:3" s="566" customFormat="1"/>
    <row r="54573" spans="1:3" s="566" customFormat="1"/>
    <row r="54574" spans="1:3" s="566" customFormat="1"/>
    <row r="54575" spans="1:3" s="566" customFormat="1"/>
    <row r="54576" spans="1:3" s="566" customFormat="1"/>
    <row r="54577" spans="1:3" s="566" customFormat="1"/>
    <row r="54578" spans="1:3" s="566" customFormat="1"/>
    <row r="54579" spans="1:3" s="566" customFormat="1"/>
    <row r="54580" spans="1:3" s="566" customFormat="1"/>
    <row r="54581" spans="1:3" s="566" customFormat="1"/>
    <row r="54582" spans="1:3" s="566" customFormat="1"/>
    <row r="54583" spans="1:3" s="566" customFormat="1"/>
    <row r="54584" spans="1:3" s="566" customFormat="1"/>
    <row r="54585" spans="1:3" s="566" customFormat="1"/>
    <row r="54586" spans="1:3" s="566" customFormat="1"/>
    <row r="54587" spans="1:3" s="566" customFormat="1"/>
    <row r="54588" spans="1:3" s="566" customFormat="1"/>
    <row r="54589" spans="1:3" s="566" customFormat="1"/>
    <row r="54590" spans="1:3" s="566" customFormat="1"/>
    <row r="54591" spans="1:3" s="566" customFormat="1"/>
    <row r="54592" spans="1:3" s="566" customFormat="1"/>
    <row r="54593" spans="1:3" s="566" customFormat="1"/>
    <row r="54594" spans="1:3" s="566" customFormat="1"/>
    <row r="54595" spans="1:3" s="566" customFormat="1"/>
    <row r="54596" spans="1:3" s="566" customFormat="1"/>
    <row r="54597" spans="1:3" s="566" customFormat="1"/>
    <row r="54598" spans="1:3" s="566" customFormat="1"/>
    <row r="54599" spans="1:3" s="566" customFormat="1"/>
    <row r="54600" spans="1:3" s="566" customFormat="1"/>
    <row r="54601" spans="1:3" s="566" customFormat="1"/>
    <row r="54602" spans="1:3" s="566" customFormat="1"/>
    <row r="54603" spans="1:3" s="566" customFormat="1"/>
    <row r="54604" spans="1:3" s="566" customFormat="1"/>
    <row r="54605" spans="1:3" s="566" customFormat="1"/>
    <row r="54606" spans="1:3" s="566" customFormat="1"/>
    <row r="54607" spans="1:3" s="566" customFormat="1"/>
    <row r="54608" spans="1:3" s="566" customFormat="1"/>
    <row r="54609" spans="1:3" s="566" customFormat="1"/>
    <row r="54610" spans="1:3" s="566" customFormat="1"/>
    <row r="54611" spans="1:3" s="566" customFormat="1"/>
    <row r="54612" spans="1:3" s="566" customFormat="1"/>
    <row r="54613" spans="1:3" s="566" customFormat="1"/>
    <row r="54614" spans="1:3" s="566" customFormat="1"/>
    <row r="54615" spans="1:3" s="566" customFormat="1"/>
    <row r="54616" spans="1:3" s="566" customFormat="1"/>
    <row r="54617" spans="1:3" s="566" customFormat="1"/>
    <row r="54618" spans="1:3" s="566" customFormat="1"/>
    <row r="54619" spans="1:3" s="566" customFormat="1"/>
    <row r="54620" spans="1:3" s="566" customFormat="1"/>
    <row r="54621" spans="1:3" s="566" customFormat="1"/>
    <row r="54622" spans="1:3" s="566" customFormat="1"/>
    <row r="54623" spans="1:3" s="566" customFormat="1"/>
    <row r="54624" spans="1:3" s="566" customFormat="1"/>
    <row r="54625" spans="1:3" s="566" customFormat="1"/>
    <row r="54626" spans="1:3" s="566" customFormat="1"/>
    <row r="54627" spans="1:3" s="566" customFormat="1"/>
    <row r="54628" spans="1:3" s="566" customFormat="1"/>
    <row r="54629" spans="1:3" s="566" customFormat="1"/>
    <row r="54630" spans="1:3" s="566" customFormat="1"/>
    <row r="54631" spans="1:3" s="566" customFormat="1"/>
    <row r="54632" spans="1:3" s="566" customFormat="1"/>
    <row r="54633" spans="1:3" s="566" customFormat="1"/>
    <row r="54634" spans="1:3" s="566" customFormat="1"/>
    <row r="54635" spans="1:3" s="566" customFormat="1"/>
    <row r="54636" spans="1:3" s="566" customFormat="1"/>
    <row r="54637" spans="1:3" s="566" customFormat="1"/>
    <row r="54638" spans="1:3" s="566" customFormat="1"/>
    <row r="54639" spans="1:3" s="566" customFormat="1"/>
    <row r="54640" spans="1:3" s="566" customFormat="1"/>
    <row r="54641" spans="1:3" s="566" customFormat="1"/>
    <row r="54642" spans="1:3" s="566" customFormat="1"/>
    <row r="54643" spans="1:3" s="566" customFormat="1"/>
    <row r="54644" spans="1:3" s="566" customFormat="1"/>
    <row r="54645" spans="1:3" s="566" customFormat="1"/>
    <row r="54646" spans="1:3" s="566" customFormat="1"/>
    <row r="54647" spans="1:3" s="566" customFormat="1"/>
    <row r="54648" spans="1:3" s="566" customFormat="1"/>
    <row r="54649" spans="1:3" s="566" customFormat="1"/>
    <row r="54650" spans="1:3" s="566" customFormat="1"/>
    <row r="54651" spans="1:3" s="566" customFormat="1"/>
    <row r="54652" spans="1:3" s="566" customFormat="1"/>
    <row r="54653" spans="1:3" s="566" customFormat="1"/>
    <row r="54654" spans="1:3" s="566" customFormat="1"/>
    <row r="54655" spans="1:3" s="566" customFormat="1"/>
    <row r="54656" spans="1:3" s="566" customFormat="1"/>
    <row r="54657" spans="1:3" s="566" customFormat="1"/>
    <row r="54658" spans="1:3" s="566" customFormat="1"/>
    <row r="54659" spans="1:3" s="566" customFormat="1"/>
    <row r="54660" spans="1:3" s="566" customFormat="1"/>
    <row r="54661" spans="1:3" s="566" customFormat="1"/>
    <row r="54662" spans="1:3" s="566" customFormat="1"/>
    <row r="54663" spans="1:3" s="566" customFormat="1"/>
    <row r="54664" spans="1:3" s="566" customFormat="1"/>
    <row r="54665" spans="1:3" s="566" customFormat="1"/>
    <row r="54666" spans="1:3" s="566" customFormat="1"/>
    <row r="54667" spans="1:3" s="566" customFormat="1"/>
    <row r="54668" spans="1:3" s="566" customFormat="1"/>
    <row r="54669" spans="1:3" s="566" customFormat="1"/>
    <row r="54670" spans="1:3" s="566" customFormat="1"/>
    <row r="54671" spans="1:3" s="566" customFormat="1"/>
    <row r="54672" spans="1:3" s="566" customFormat="1"/>
    <row r="54673" spans="1:3" s="566" customFormat="1"/>
    <row r="54674" spans="1:3" s="566" customFormat="1"/>
    <row r="54675" spans="1:3" s="566" customFormat="1"/>
    <row r="54676" spans="1:3" s="566" customFormat="1"/>
    <row r="54677" spans="1:3" s="566" customFormat="1"/>
    <row r="54678" spans="1:3" s="566" customFormat="1"/>
    <row r="54679" spans="1:3" s="566" customFormat="1"/>
    <row r="54680" spans="1:3" s="566" customFormat="1"/>
    <row r="54681" spans="1:3" s="566" customFormat="1"/>
    <row r="54682" spans="1:3" s="566" customFormat="1"/>
    <row r="54683" spans="1:3" s="566" customFormat="1"/>
    <row r="54684" spans="1:3" s="566" customFormat="1"/>
    <row r="54685" spans="1:3" s="566" customFormat="1"/>
    <row r="54686" spans="1:3" s="566" customFormat="1"/>
    <row r="54687" spans="1:3" s="566" customFormat="1"/>
    <row r="54688" spans="1:3" s="566" customFormat="1"/>
    <row r="54689" spans="1:3" s="566" customFormat="1"/>
    <row r="54690" spans="1:3" s="566" customFormat="1"/>
    <row r="54691" spans="1:3" s="566" customFormat="1"/>
    <row r="54692" spans="1:3" s="566" customFormat="1"/>
    <row r="54693" spans="1:3" s="566" customFormat="1"/>
    <row r="54694" spans="1:3" s="566" customFormat="1"/>
    <row r="54695" spans="1:3" s="566" customFormat="1"/>
    <row r="54696" spans="1:3" s="566" customFormat="1"/>
    <row r="54697" spans="1:3" s="566" customFormat="1"/>
    <row r="54698" spans="1:3" s="566" customFormat="1"/>
    <row r="54699" spans="1:3" s="566" customFormat="1"/>
    <row r="54700" spans="1:3" s="566" customFormat="1"/>
    <row r="54701" spans="1:3" s="566" customFormat="1"/>
    <row r="54702" spans="1:3" s="566" customFormat="1"/>
    <row r="54703" spans="1:3" s="566" customFormat="1"/>
    <row r="54704" spans="1:3" s="566" customFormat="1"/>
    <row r="54705" spans="1:3" s="566" customFormat="1"/>
    <row r="54706" spans="1:3" s="566" customFormat="1"/>
    <row r="54707" spans="1:3" s="566" customFormat="1"/>
    <row r="54708" spans="1:3" s="566" customFormat="1"/>
    <row r="54709" spans="1:3" s="566" customFormat="1"/>
    <row r="54710" spans="1:3" s="566" customFormat="1"/>
    <row r="54711" spans="1:3" s="566" customFormat="1"/>
    <row r="54712" spans="1:3" s="566" customFormat="1"/>
    <row r="54713" spans="1:3" s="566" customFormat="1"/>
    <row r="54714" spans="1:3" s="566" customFormat="1"/>
    <row r="54715" spans="1:3" s="566" customFormat="1"/>
    <row r="54716" spans="1:3" s="566" customFormat="1"/>
    <row r="54717" spans="1:3" s="566" customFormat="1"/>
    <row r="54718" spans="1:3" s="566" customFormat="1"/>
    <row r="54719" spans="1:3" s="566" customFormat="1"/>
    <row r="54720" spans="1:3" s="566" customFormat="1"/>
    <row r="54721" spans="1:3" s="566" customFormat="1"/>
    <row r="54722" spans="1:3" s="566" customFormat="1"/>
    <row r="54723" spans="1:3" s="566" customFormat="1"/>
    <row r="54724" spans="1:3" s="566" customFormat="1"/>
    <row r="54725" spans="1:3" s="566" customFormat="1"/>
    <row r="54726" spans="1:3" s="566" customFormat="1"/>
    <row r="54727" spans="1:3" s="566" customFormat="1"/>
    <row r="54728" spans="1:3" s="566" customFormat="1"/>
    <row r="54729" spans="1:3" s="566" customFormat="1"/>
    <row r="54730" spans="1:3" s="566" customFormat="1"/>
    <row r="54731" spans="1:3" s="566" customFormat="1"/>
    <row r="54732" spans="1:3" s="566" customFormat="1"/>
    <row r="54733" spans="1:3" s="566" customFormat="1"/>
    <row r="54734" spans="1:3" s="566" customFormat="1"/>
    <row r="54735" spans="1:3" s="566" customFormat="1"/>
    <row r="54736" spans="1:3" s="566" customFormat="1"/>
    <row r="54737" spans="1:3" s="566" customFormat="1"/>
    <row r="54738" spans="1:3" s="566" customFormat="1"/>
    <row r="54739" spans="1:3" s="566" customFormat="1"/>
    <row r="54740" spans="1:3" s="566" customFormat="1"/>
    <row r="54741" spans="1:3" s="566" customFormat="1"/>
    <row r="54742" spans="1:3" s="566" customFormat="1"/>
    <row r="54743" spans="1:3" s="566" customFormat="1"/>
    <row r="54744" spans="1:3" s="566" customFormat="1"/>
    <row r="54745" spans="1:3" s="566" customFormat="1"/>
    <row r="54746" spans="1:3" s="566" customFormat="1"/>
    <row r="54747" spans="1:3" s="566" customFormat="1"/>
    <row r="54748" spans="1:3" s="566" customFormat="1"/>
    <row r="54749" spans="1:3" s="566" customFormat="1"/>
    <row r="54750" spans="1:3" s="566" customFormat="1"/>
    <row r="54751" spans="1:3" s="566" customFormat="1"/>
    <row r="54752" spans="1:3" s="566" customFormat="1"/>
    <row r="54753" spans="1:3" s="566" customFormat="1"/>
    <row r="54754" spans="1:3" s="566" customFormat="1"/>
    <row r="54755" spans="1:3" s="566" customFormat="1"/>
    <row r="54756" spans="1:3" s="566" customFormat="1"/>
    <row r="54757" spans="1:3" s="566" customFormat="1"/>
    <row r="54758" spans="1:3" s="566" customFormat="1"/>
    <row r="54759" spans="1:3" s="566" customFormat="1"/>
    <row r="54760" spans="1:3" s="566" customFormat="1"/>
    <row r="54761" spans="1:3" s="566" customFormat="1"/>
    <row r="54762" spans="1:3" s="566" customFormat="1"/>
    <row r="54763" spans="1:3" s="566" customFormat="1"/>
    <row r="54764" spans="1:3" s="566" customFormat="1"/>
    <row r="54765" spans="1:3" s="566" customFormat="1"/>
    <row r="54766" spans="1:3" s="566" customFormat="1"/>
    <row r="54767" spans="1:3" s="566" customFormat="1"/>
    <row r="54768" spans="1:3" s="566" customFormat="1"/>
    <row r="54769" spans="1:3" s="566" customFormat="1"/>
    <row r="54770" spans="1:3" s="566" customFormat="1"/>
    <row r="54771" spans="1:3" s="566" customFormat="1"/>
    <row r="54772" spans="1:3" s="566" customFormat="1"/>
    <row r="54773" spans="1:3" s="566" customFormat="1"/>
    <row r="54774" spans="1:3" s="566" customFormat="1"/>
    <row r="54775" spans="1:3" s="566" customFormat="1"/>
    <row r="54776" spans="1:3" s="566" customFormat="1"/>
    <row r="54777" spans="1:3" s="566" customFormat="1"/>
    <row r="54778" spans="1:3" s="566" customFormat="1"/>
    <row r="54779" spans="1:3" s="566" customFormat="1"/>
    <row r="54780" spans="1:3" s="566" customFormat="1"/>
    <row r="54781" spans="1:3" s="566" customFormat="1"/>
    <row r="54782" spans="1:3" s="566" customFormat="1"/>
    <row r="54783" spans="1:3" s="566" customFormat="1"/>
    <row r="54784" spans="1:3" s="566" customFormat="1"/>
    <row r="54785" spans="1:3" s="566" customFormat="1"/>
    <row r="54786" spans="1:3" s="566" customFormat="1"/>
    <row r="54787" spans="1:3" s="566" customFormat="1"/>
    <row r="54788" spans="1:3" s="566" customFormat="1"/>
    <row r="54789" spans="1:3" s="566" customFormat="1"/>
    <row r="54790" spans="1:3" s="566" customFormat="1"/>
    <row r="54791" spans="1:3" s="566" customFormat="1"/>
    <row r="54792" spans="1:3" s="566" customFormat="1"/>
    <row r="54793" spans="1:3" s="566" customFormat="1"/>
    <row r="54794" spans="1:3" s="566" customFormat="1"/>
    <row r="54795" spans="1:3" s="566" customFormat="1"/>
    <row r="54796" spans="1:3" s="566" customFormat="1"/>
    <row r="54797" spans="1:3" s="566" customFormat="1"/>
    <row r="54798" spans="1:3" s="566" customFormat="1"/>
    <row r="54799" spans="1:3" s="566" customFormat="1"/>
    <row r="54800" spans="1:3" s="566" customFormat="1"/>
    <row r="54801" spans="1:3" s="566" customFormat="1"/>
    <row r="54802" spans="1:3" s="566" customFormat="1"/>
    <row r="54803" spans="1:3" s="566" customFormat="1"/>
    <row r="54804" spans="1:3" s="566" customFormat="1"/>
    <row r="54805" spans="1:3" s="566" customFormat="1"/>
    <row r="54806" spans="1:3" s="566" customFormat="1"/>
    <row r="54807" spans="1:3" s="566" customFormat="1"/>
    <row r="54808" spans="1:3" s="566" customFormat="1"/>
    <row r="54809" spans="1:3" s="566" customFormat="1"/>
    <row r="54810" spans="1:3" s="566" customFormat="1"/>
    <row r="54811" spans="1:3" s="566" customFormat="1"/>
    <row r="54812" spans="1:3" s="566" customFormat="1"/>
    <row r="54813" spans="1:3" s="566" customFormat="1"/>
    <row r="54814" spans="1:3" s="566" customFormat="1"/>
    <row r="54815" spans="1:3" s="566" customFormat="1"/>
    <row r="54816" spans="1:3" s="566" customFormat="1"/>
    <row r="54817" spans="1:3" s="566" customFormat="1"/>
    <row r="54818" spans="1:3" s="566" customFormat="1"/>
    <row r="54819" spans="1:3" s="566" customFormat="1"/>
    <row r="54820" spans="1:3" s="566" customFormat="1"/>
    <row r="54821" spans="1:3" s="566" customFormat="1"/>
    <row r="54822" spans="1:3" s="566" customFormat="1"/>
    <row r="54823" spans="1:3" s="566" customFormat="1"/>
    <row r="54824" spans="1:3" s="566" customFormat="1"/>
    <row r="54825" spans="1:3" s="566" customFormat="1"/>
    <row r="54826" spans="1:3" s="566" customFormat="1"/>
    <row r="54827" spans="1:3" s="566" customFormat="1"/>
    <row r="54828" spans="1:3" s="566" customFormat="1"/>
    <row r="54829" spans="1:3" s="566" customFormat="1"/>
    <row r="54830" spans="1:3" s="566" customFormat="1"/>
    <row r="54831" spans="1:3" s="566" customFormat="1"/>
    <row r="54832" spans="1:3" s="566" customFormat="1"/>
    <row r="54833" spans="1:3" s="566" customFormat="1"/>
    <row r="54834" spans="1:3" s="566" customFormat="1"/>
    <row r="54835" spans="1:3" s="566" customFormat="1"/>
    <row r="54836" spans="1:3" s="566" customFormat="1"/>
    <row r="54837" spans="1:3" s="566" customFormat="1"/>
    <row r="54838" spans="1:3" s="566" customFormat="1"/>
    <row r="54839" spans="1:3" s="566" customFormat="1"/>
    <row r="54840" spans="1:3" s="566" customFormat="1"/>
    <row r="54841" spans="1:3" s="566" customFormat="1"/>
    <row r="54842" spans="1:3" s="566" customFormat="1"/>
    <row r="54843" spans="1:3" s="566" customFormat="1"/>
    <row r="54844" spans="1:3" s="566" customFormat="1"/>
    <row r="54845" spans="1:3" s="566" customFormat="1"/>
    <row r="54846" spans="1:3" s="566" customFormat="1"/>
    <row r="54847" spans="1:3" s="566" customFormat="1"/>
    <row r="54848" spans="1:3" s="566" customFormat="1"/>
    <row r="54849" spans="1:3" s="566" customFormat="1"/>
    <row r="54850" spans="1:3" s="566" customFormat="1"/>
    <row r="54851" spans="1:3" s="566" customFormat="1"/>
    <row r="54852" spans="1:3" s="566" customFormat="1"/>
    <row r="54853" spans="1:3" s="566" customFormat="1"/>
    <row r="54854" spans="1:3" s="566" customFormat="1"/>
    <row r="54855" spans="1:3" s="566" customFormat="1"/>
    <row r="54856" spans="1:3" s="566" customFormat="1"/>
    <row r="54857" spans="1:3" s="566" customFormat="1"/>
    <row r="54858" spans="1:3" s="566" customFormat="1"/>
    <row r="54859" spans="1:3" s="566" customFormat="1"/>
    <row r="54860" spans="1:3" s="566" customFormat="1"/>
    <row r="54861" spans="1:3" s="566" customFormat="1"/>
    <row r="54862" spans="1:3" s="566" customFormat="1"/>
    <row r="54863" spans="1:3" s="566" customFormat="1"/>
    <row r="54864" spans="1:3" s="566" customFormat="1"/>
    <row r="54865" spans="1:3" s="566" customFormat="1"/>
    <row r="54866" spans="1:3" s="566" customFormat="1"/>
    <row r="54867" spans="1:3" s="566" customFormat="1"/>
    <row r="54868" spans="1:3" s="566" customFormat="1"/>
    <row r="54869" spans="1:3" s="566" customFormat="1"/>
    <row r="54870" spans="1:3" s="566" customFormat="1"/>
    <row r="54871" spans="1:3" s="566" customFormat="1"/>
    <row r="54872" spans="1:3" s="566" customFormat="1"/>
    <row r="54873" spans="1:3" s="566" customFormat="1"/>
    <row r="54874" spans="1:3" s="566" customFormat="1"/>
    <row r="54875" spans="1:3" s="566" customFormat="1"/>
    <row r="54876" spans="1:3" s="566" customFormat="1"/>
    <row r="54877" spans="1:3" s="566" customFormat="1"/>
    <row r="54878" spans="1:3" s="566" customFormat="1"/>
    <row r="54879" spans="1:3" s="566" customFormat="1"/>
    <row r="54880" spans="1:3" s="566" customFormat="1"/>
    <row r="54881" spans="1:3" s="566" customFormat="1"/>
    <row r="54882" spans="1:3" s="566" customFormat="1"/>
    <row r="54883" spans="1:3" s="566" customFormat="1"/>
    <row r="54884" spans="1:3" s="566" customFormat="1"/>
    <row r="54885" spans="1:3" s="566" customFormat="1"/>
    <row r="54886" spans="1:3" s="566" customFormat="1"/>
    <row r="54887" spans="1:3" s="566" customFormat="1"/>
    <row r="54888" spans="1:3" s="566" customFormat="1"/>
    <row r="54889" spans="1:3" s="566" customFormat="1"/>
    <row r="54890" spans="1:3" s="566" customFormat="1"/>
    <row r="54891" spans="1:3" s="566" customFormat="1"/>
    <row r="54892" spans="1:3" s="566" customFormat="1"/>
    <row r="54893" spans="1:3" s="566" customFormat="1"/>
    <row r="54894" spans="1:3" s="566" customFormat="1"/>
    <row r="54895" spans="1:3" s="566" customFormat="1"/>
    <row r="54896" spans="1:3" s="566" customFormat="1"/>
    <row r="54897" spans="1:3" s="566" customFormat="1"/>
    <row r="54898" spans="1:3" s="566" customFormat="1"/>
    <row r="54899" spans="1:3" s="566" customFormat="1"/>
    <row r="54900" spans="1:3" s="566" customFormat="1"/>
    <row r="54901" spans="1:3" s="566" customFormat="1"/>
    <row r="54902" spans="1:3" s="566" customFormat="1"/>
    <row r="54903" spans="1:3" s="566" customFormat="1"/>
    <row r="54904" spans="1:3" s="566" customFormat="1"/>
    <row r="54905" spans="1:3" s="566" customFormat="1"/>
    <row r="54906" spans="1:3" s="566" customFormat="1"/>
    <row r="54907" spans="1:3" s="566" customFormat="1"/>
    <row r="54908" spans="1:3" s="566" customFormat="1"/>
    <row r="54909" spans="1:3" s="566" customFormat="1"/>
    <row r="54910" spans="1:3" s="566" customFormat="1"/>
    <row r="54911" spans="1:3" s="566" customFormat="1"/>
    <row r="54912" spans="1:3" s="566" customFormat="1"/>
    <row r="54913" spans="1:3" s="566" customFormat="1"/>
    <row r="54914" spans="1:3" s="566" customFormat="1"/>
    <row r="54915" spans="1:3" s="566" customFormat="1"/>
    <row r="54916" spans="1:3" s="566" customFormat="1"/>
    <row r="54917" spans="1:3" s="566" customFormat="1"/>
    <row r="54918" spans="1:3" s="566" customFormat="1"/>
    <row r="54919" spans="1:3" s="566" customFormat="1"/>
    <row r="54920" spans="1:3" s="566" customFormat="1"/>
    <row r="54921" spans="1:3" s="566" customFormat="1"/>
    <row r="54922" spans="1:3" s="566" customFormat="1"/>
    <row r="54923" spans="1:3" s="566" customFormat="1"/>
    <row r="54924" spans="1:3" s="566" customFormat="1"/>
    <row r="54925" spans="1:3" s="566" customFormat="1"/>
    <row r="54926" spans="1:3" s="566" customFormat="1"/>
    <row r="54927" spans="1:3" s="566" customFormat="1"/>
    <row r="54928" spans="1:3" s="566" customFormat="1"/>
    <row r="54929" spans="1:3" s="566" customFormat="1"/>
    <row r="54930" spans="1:3" s="566" customFormat="1"/>
    <row r="54931" spans="1:3" s="566" customFormat="1"/>
    <row r="54932" spans="1:3" s="566" customFormat="1"/>
    <row r="54933" spans="1:3" s="566" customFormat="1"/>
    <row r="54934" spans="1:3" s="566" customFormat="1"/>
    <row r="54935" spans="1:3" s="566" customFormat="1"/>
    <row r="54936" spans="1:3" s="566" customFormat="1"/>
    <row r="54937" spans="1:3" s="566" customFormat="1"/>
    <row r="54938" spans="1:3" s="566" customFormat="1"/>
    <row r="54939" spans="1:3" s="566" customFormat="1"/>
    <row r="54940" spans="1:3" s="566" customFormat="1"/>
    <row r="54941" spans="1:3" s="566" customFormat="1"/>
    <row r="54942" spans="1:3" s="566" customFormat="1"/>
    <row r="54943" spans="1:3" s="566" customFormat="1"/>
    <row r="54944" spans="1:3" s="566" customFormat="1"/>
    <row r="54945" spans="1:3" s="566" customFormat="1"/>
    <row r="54946" spans="1:3" s="566" customFormat="1"/>
    <row r="54947" spans="1:3" s="566" customFormat="1"/>
    <row r="54948" spans="1:3" s="566" customFormat="1"/>
    <row r="54949" spans="1:3" s="566" customFormat="1"/>
    <row r="54950" spans="1:3" s="566" customFormat="1"/>
    <row r="54951" spans="1:3" s="566" customFormat="1"/>
    <row r="54952" spans="1:3" s="566" customFormat="1"/>
    <row r="54953" spans="1:3" s="566" customFormat="1"/>
    <row r="54954" spans="1:3" s="566" customFormat="1"/>
    <row r="54955" spans="1:3" s="566" customFormat="1"/>
    <row r="54956" spans="1:3" s="566" customFormat="1"/>
    <row r="54957" spans="1:3" s="566" customFormat="1"/>
    <row r="54958" spans="1:3" s="566" customFormat="1"/>
    <row r="54959" spans="1:3" s="566" customFormat="1"/>
    <row r="54960" spans="1:3" s="566" customFormat="1"/>
    <row r="54961" spans="1:3" s="566" customFormat="1"/>
    <row r="54962" spans="1:3" s="566" customFormat="1"/>
    <row r="54963" spans="1:3" s="566" customFormat="1"/>
    <row r="54964" spans="1:3" s="566" customFormat="1"/>
    <row r="54965" spans="1:3" s="566" customFormat="1"/>
    <row r="54966" spans="1:3" s="566" customFormat="1"/>
    <row r="54967" spans="1:3" s="566" customFormat="1"/>
    <row r="54968" spans="1:3" s="566" customFormat="1"/>
    <row r="54969" spans="1:3" s="566" customFormat="1"/>
    <row r="54970" spans="1:3" s="566" customFormat="1"/>
    <row r="54971" spans="1:3" s="566" customFormat="1"/>
    <row r="54972" spans="1:3" s="566" customFormat="1"/>
    <row r="54973" spans="1:3" s="566" customFormat="1"/>
    <row r="54974" spans="1:3" s="566" customFormat="1"/>
    <row r="54975" spans="1:3" s="566" customFormat="1"/>
    <row r="54976" spans="1:3" s="566" customFormat="1"/>
    <row r="54977" spans="1:3" s="566" customFormat="1"/>
    <row r="54978" spans="1:3" s="566" customFormat="1"/>
    <row r="54979" spans="1:3" s="566" customFormat="1"/>
    <row r="54980" spans="1:3" s="566" customFormat="1"/>
    <row r="54981" spans="1:3" s="566" customFormat="1"/>
    <row r="54982" spans="1:3" s="566" customFormat="1"/>
    <row r="54983" spans="1:3" s="566" customFormat="1"/>
    <row r="54984" spans="1:3" s="566" customFormat="1"/>
    <row r="54985" spans="1:3" s="566" customFormat="1"/>
    <row r="54986" spans="1:3" s="566" customFormat="1"/>
    <row r="54987" spans="1:3" s="566" customFormat="1"/>
    <row r="54988" spans="1:3" s="566" customFormat="1"/>
    <row r="54989" spans="1:3" s="566" customFormat="1"/>
    <row r="54990" spans="1:3" s="566" customFormat="1"/>
    <row r="54991" spans="1:3" s="566" customFormat="1"/>
    <row r="54992" spans="1:3" s="566" customFormat="1"/>
    <row r="54993" spans="1:3" s="566" customFormat="1"/>
    <row r="54994" spans="1:3" s="566" customFormat="1"/>
    <row r="54995" spans="1:3" s="566" customFormat="1"/>
    <row r="54996" spans="1:3" s="566" customFormat="1"/>
    <row r="54997" spans="1:3" s="566" customFormat="1"/>
    <row r="54998" spans="1:3" s="566" customFormat="1"/>
    <row r="54999" spans="1:3" s="566" customFormat="1"/>
    <row r="55000" spans="1:3" s="566" customFormat="1"/>
    <row r="55001" spans="1:3" s="566" customFormat="1"/>
    <row r="55002" spans="1:3" s="566" customFormat="1"/>
    <row r="55003" spans="1:3" s="566" customFormat="1"/>
    <row r="55004" spans="1:3" s="566" customFormat="1"/>
    <row r="55005" spans="1:3" s="566" customFormat="1"/>
    <row r="55006" spans="1:3" s="566" customFormat="1"/>
    <row r="55007" spans="1:3" s="566" customFormat="1"/>
    <row r="55008" spans="1:3" s="566" customFormat="1"/>
    <row r="55009" spans="1:3" s="566" customFormat="1"/>
    <row r="55010" spans="1:3" s="566" customFormat="1"/>
    <row r="55011" spans="1:3" s="566" customFormat="1"/>
    <row r="55012" spans="1:3" s="566" customFormat="1"/>
    <row r="55013" spans="1:3" s="566" customFormat="1"/>
    <row r="55014" spans="1:3" s="566" customFormat="1"/>
    <row r="55015" spans="1:3" s="566" customFormat="1"/>
    <row r="55016" spans="1:3" s="566" customFormat="1"/>
    <row r="55017" spans="1:3" s="566" customFormat="1"/>
    <row r="55018" spans="1:3" s="566" customFormat="1"/>
    <row r="55019" spans="1:3" s="566" customFormat="1"/>
    <row r="55020" spans="1:3" s="566" customFormat="1"/>
    <row r="55021" spans="1:3" s="566" customFormat="1"/>
    <row r="55022" spans="1:3" s="566" customFormat="1"/>
    <row r="55023" spans="1:3" s="566" customFormat="1"/>
    <row r="55024" spans="1:3" s="566" customFormat="1"/>
    <row r="55025" spans="1:3" s="566" customFormat="1"/>
    <row r="55026" spans="1:3" s="566" customFormat="1"/>
    <row r="55027" spans="1:3" s="566" customFormat="1"/>
    <row r="55028" spans="1:3" s="566" customFormat="1"/>
    <row r="55029" spans="1:3" s="566" customFormat="1"/>
    <row r="55030" spans="1:3" s="566" customFormat="1"/>
    <row r="55031" spans="1:3" s="566" customFormat="1"/>
    <row r="55032" spans="1:3" s="566" customFormat="1"/>
    <row r="55033" spans="1:3" s="566" customFormat="1"/>
    <row r="55034" spans="1:3" s="566" customFormat="1"/>
    <row r="55035" spans="1:3" s="566" customFormat="1"/>
    <row r="55036" spans="1:3" s="566" customFormat="1"/>
    <row r="55037" spans="1:3" s="566" customFormat="1"/>
    <row r="55038" spans="1:3" s="566" customFormat="1"/>
    <row r="55039" spans="1:3" s="566" customFormat="1"/>
    <row r="55040" spans="1:3" s="566" customFormat="1"/>
    <row r="55041" spans="1:3" s="566" customFormat="1"/>
    <row r="55042" spans="1:3" s="566" customFormat="1"/>
    <row r="55043" spans="1:3" s="566" customFormat="1"/>
    <row r="55044" spans="1:3" s="566" customFormat="1"/>
    <row r="55045" spans="1:3" s="566" customFormat="1"/>
    <row r="55046" spans="1:3" s="566" customFormat="1"/>
    <row r="55047" spans="1:3" s="566" customFormat="1"/>
    <row r="55048" spans="1:3" s="566" customFormat="1"/>
    <row r="55049" spans="1:3" s="566" customFormat="1"/>
    <row r="55050" spans="1:3" s="566" customFormat="1"/>
    <row r="55051" spans="1:3" s="566" customFormat="1"/>
    <row r="55052" spans="1:3" s="566" customFormat="1"/>
    <row r="55053" spans="1:3" s="566" customFormat="1"/>
    <row r="55054" spans="1:3" s="566" customFormat="1"/>
    <row r="55055" spans="1:3" s="566" customFormat="1"/>
    <row r="55056" spans="1:3" s="566" customFormat="1"/>
    <row r="55057" spans="1:3" s="566" customFormat="1"/>
    <row r="55058" spans="1:3" s="566" customFormat="1"/>
    <row r="55059" spans="1:3" s="566" customFormat="1"/>
    <row r="55060" spans="1:3" s="566" customFormat="1"/>
    <row r="55061" spans="1:3" s="566" customFormat="1"/>
    <row r="55062" spans="1:3" s="566" customFormat="1"/>
    <row r="55063" spans="1:3" s="566" customFormat="1"/>
    <row r="55064" spans="1:3" s="566" customFormat="1"/>
    <row r="55065" spans="1:3" s="566" customFormat="1"/>
    <row r="55066" spans="1:3" s="566" customFormat="1"/>
    <row r="55067" spans="1:3" s="566" customFormat="1"/>
    <row r="55068" spans="1:3" s="566" customFormat="1"/>
    <row r="55069" spans="1:3" s="566" customFormat="1"/>
    <row r="55070" spans="1:3" s="566" customFormat="1"/>
    <row r="55071" spans="1:3" s="566" customFormat="1"/>
    <row r="55072" spans="1:3" s="566" customFormat="1"/>
    <row r="55073" spans="1:3" s="566" customFormat="1"/>
    <row r="55074" spans="1:3" s="566" customFormat="1"/>
    <row r="55075" spans="1:3" s="566" customFormat="1"/>
    <row r="55076" spans="1:3" s="566" customFormat="1"/>
    <row r="55077" spans="1:3" s="566" customFormat="1"/>
    <row r="55078" spans="1:3" s="566" customFormat="1"/>
    <row r="55079" spans="1:3" s="566" customFormat="1"/>
    <row r="55080" spans="1:3" s="566" customFormat="1"/>
    <row r="55081" spans="1:3" s="566" customFormat="1"/>
    <row r="55082" spans="1:3" s="566" customFormat="1"/>
    <row r="55083" spans="1:3" s="566" customFormat="1"/>
    <row r="55084" spans="1:3" s="566" customFormat="1"/>
    <row r="55085" spans="1:3" s="566" customFormat="1"/>
    <row r="55086" spans="1:3" s="566" customFormat="1"/>
    <row r="55087" spans="1:3" s="566" customFormat="1"/>
    <row r="55088" spans="1:3" s="566" customFormat="1"/>
    <row r="55089" spans="1:3" s="566" customFormat="1"/>
    <row r="55090" spans="1:3" s="566" customFormat="1"/>
    <row r="55091" spans="1:3" s="566" customFormat="1"/>
    <row r="55092" spans="1:3" s="566" customFormat="1"/>
    <row r="55093" spans="1:3" s="566" customFormat="1"/>
    <row r="55094" spans="1:3" s="566" customFormat="1"/>
    <row r="55095" spans="1:3" s="566" customFormat="1"/>
    <row r="55096" spans="1:3" s="566" customFormat="1"/>
    <row r="55097" spans="1:3" s="566" customFormat="1"/>
    <row r="55098" spans="1:3" s="566" customFormat="1"/>
    <row r="55099" spans="1:3" s="566" customFormat="1"/>
    <row r="55100" spans="1:3" s="566" customFormat="1"/>
    <row r="55101" spans="1:3" s="566" customFormat="1"/>
    <row r="55102" spans="1:3" s="566" customFormat="1"/>
    <row r="55103" spans="1:3" s="566" customFormat="1"/>
    <row r="55104" spans="1:3" s="566" customFormat="1"/>
    <row r="55105" spans="1:3" s="566" customFormat="1"/>
    <row r="55106" spans="1:3" s="566" customFormat="1"/>
    <row r="55107" spans="1:3" s="566" customFormat="1"/>
    <row r="55108" spans="1:3" s="566" customFormat="1"/>
    <row r="55109" spans="1:3" s="566" customFormat="1"/>
    <row r="55110" spans="1:3" s="566" customFormat="1"/>
    <row r="55111" spans="1:3" s="566" customFormat="1"/>
    <row r="55112" spans="1:3" s="566" customFormat="1"/>
    <row r="55113" spans="1:3" s="566" customFormat="1"/>
    <row r="55114" spans="1:3" s="566" customFormat="1"/>
    <row r="55115" spans="1:3" s="566" customFormat="1"/>
    <row r="55116" spans="1:3" s="566" customFormat="1"/>
    <row r="55117" spans="1:3" s="566" customFormat="1"/>
    <row r="55118" spans="1:3" s="566" customFormat="1"/>
    <row r="55119" spans="1:3" s="566" customFormat="1"/>
    <row r="55120" spans="1:3" s="566" customFormat="1"/>
    <row r="55121" spans="1:3" s="566" customFormat="1"/>
    <row r="55122" spans="1:3" s="566" customFormat="1"/>
    <row r="55123" spans="1:3" s="566" customFormat="1"/>
    <row r="55124" spans="1:3" s="566" customFormat="1"/>
    <row r="55125" spans="1:3" s="566" customFormat="1"/>
    <row r="55126" spans="1:3" s="566" customFormat="1"/>
    <row r="55127" spans="1:3" s="566" customFormat="1"/>
    <row r="55128" spans="1:3" s="566" customFormat="1"/>
    <row r="55129" spans="1:3" s="566" customFormat="1"/>
    <row r="55130" spans="1:3" s="566" customFormat="1"/>
    <row r="55131" spans="1:3" s="566" customFormat="1"/>
    <row r="55132" spans="1:3" s="566" customFormat="1"/>
    <row r="55133" spans="1:3" s="566" customFormat="1"/>
    <row r="55134" spans="1:3" s="566" customFormat="1"/>
    <row r="55135" spans="1:3" s="566" customFormat="1"/>
    <row r="55136" spans="1:3" s="566" customFormat="1"/>
    <row r="55137" spans="1:3" s="566" customFormat="1"/>
    <row r="55138" spans="1:3" s="566" customFormat="1"/>
    <row r="55139" spans="1:3" s="566" customFormat="1"/>
    <row r="55140" spans="1:3" s="566" customFormat="1"/>
    <row r="55141" spans="1:3" s="566" customFormat="1"/>
    <row r="55142" spans="1:3" s="566" customFormat="1"/>
    <row r="55143" spans="1:3" s="566" customFormat="1"/>
    <row r="55144" spans="1:3" s="566" customFormat="1"/>
    <row r="55145" spans="1:3" s="566" customFormat="1"/>
    <row r="55146" spans="1:3" s="566" customFormat="1"/>
    <row r="55147" spans="1:3" s="566" customFormat="1"/>
    <row r="55148" spans="1:3" s="566" customFormat="1"/>
    <row r="55149" spans="1:3" s="566" customFormat="1"/>
    <row r="55150" spans="1:3" s="566" customFormat="1"/>
    <row r="55151" spans="1:3" s="566" customFormat="1"/>
    <row r="55152" spans="1:3" s="566" customFormat="1"/>
    <row r="55153" spans="1:3" s="566" customFormat="1"/>
    <row r="55154" spans="1:3" s="566" customFormat="1"/>
    <row r="55155" spans="1:3" s="566" customFormat="1"/>
    <row r="55156" spans="1:3" s="566" customFormat="1"/>
    <row r="55157" spans="1:3" s="566" customFormat="1"/>
    <row r="55158" spans="1:3" s="566" customFormat="1"/>
    <row r="55159" spans="1:3" s="566" customFormat="1"/>
    <row r="55160" spans="1:3" s="566" customFormat="1"/>
    <row r="55161" spans="1:3" s="566" customFormat="1"/>
    <row r="55162" spans="1:3" s="566" customFormat="1"/>
    <row r="55163" spans="1:3" s="566" customFormat="1"/>
    <row r="55164" spans="1:3" s="566" customFormat="1"/>
    <row r="55165" spans="1:3" s="566" customFormat="1"/>
    <row r="55166" spans="1:3" s="566" customFormat="1"/>
    <row r="55167" spans="1:3" s="566" customFormat="1"/>
    <row r="55168" spans="1:3" s="566" customFormat="1"/>
    <row r="55169" spans="1:3" s="566" customFormat="1"/>
    <row r="55170" spans="1:3" s="566" customFormat="1"/>
    <row r="55171" spans="1:3" s="566" customFormat="1"/>
    <row r="55172" spans="1:3" s="566" customFormat="1"/>
    <row r="55173" spans="1:3" s="566" customFormat="1"/>
    <row r="55174" spans="1:3" s="566" customFormat="1"/>
    <row r="55175" spans="1:3" s="566" customFormat="1"/>
    <row r="55176" spans="1:3" s="566" customFormat="1"/>
    <row r="55177" spans="1:3" s="566" customFormat="1"/>
    <row r="55178" spans="1:3" s="566" customFormat="1"/>
    <row r="55179" spans="1:3" s="566" customFormat="1"/>
    <row r="55180" spans="1:3" s="566" customFormat="1"/>
    <row r="55181" spans="1:3" s="566" customFormat="1"/>
    <row r="55182" spans="1:3" s="566" customFormat="1"/>
    <row r="55183" spans="1:3" s="566" customFormat="1"/>
    <row r="55184" spans="1:3" s="566" customFormat="1"/>
    <row r="55185" spans="1:3" s="566" customFormat="1"/>
    <row r="55186" spans="1:3" s="566" customFormat="1"/>
    <row r="55187" spans="1:3" s="566" customFormat="1"/>
    <row r="55188" spans="1:3" s="566" customFormat="1"/>
    <row r="55189" spans="1:3" s="566" customFormat="1"/>
    <row r="55190" spans="1:3" s="566" customFormat="1"/>
    <row r="55191" spans="1:3" s="566" customFormat="1"/>
    <row r="55192" spans="1:3" s="566" customFormat="1"/>
    <row r="55193" spans="1:3" s="566" customFormat="1"/>
    <row r="55194" spans="1:3" s="566" customFormat="1"/>
    <row r="55195" spans="1:3" s="566" customFormat="1"/>
    <row r="55196" spans="1:3" s="566" customFormat="1"/>
    <row r="55197" spans="1:3" s="566" customFormat="1"/>
    <row r="55198" spans="1:3" s="566" customFormat="1"/>
    <row r="55199" spans="1:3" s="566" customFormat="1"/>
    <row r="55200" spans="1:3" s="566" customFormat="1"/>
    <row r="55201" spans="1:3" s="566" customFormat="1"/>
    <row r="55202" spans="1:3" s="566" customFormat="1"/>
    <row r="55203" spans="1:3" s="566" customFormat="1"/>
    <row r="55204" spans="1:3" s="566" customFormat="1"/>
    <row r="55205" spans="1:3" s="566" customFormat="1"/>
    <row r="55206" spans="1:3" s="566" customFormat="1"/>
    <row r="55207" spans="1:3" s="566" customFormat="1"/>
    <row r="55208" spans="1:3" s="566" customFormat="1"/>
    <row r="55209" spans="1:3" s="566" customFormat="1"/>
    <row r="55210" spans="1:3" s="566" customFormat="1"/>
    <row r="55211" spans="1:3" s="566" customFormat="1"/>
    <row r="55212" spans="1:3" s="566" customFormat="1"/>
    <row r="55213" spans="1:3" s="566" customFormat="1"/>
    <row r="55214" spans="1:3" s="566" customFormat="1"/>
    <row r="55215" spans="1:3" s="566" customFormat="1"/>
    <row r="55216" spans="1:3" s="566" customFormat="1"/>
    <row r="55217" spans="1:3" s="566" customFormat="1"/>
    <row r="55218" spans="1:3" s="566" customFormat="1"/>
    <row r="55219" spans="1:3" s="566" customFormat="1"/>
    <row r="55220" spans="1:3" s="566" customFormat="1"/>
    <row r="55221" spans="1:3" s="566" customFormat="1"/>
    <row r="55222" spans="1:3" s="566" customFormat="1"/>
    <row r="55223" spans="1:3" s="566" customFormat="1"/>
    <row r="55224" spans="1:3" s="566" customFormat="1"/>
    <row r="55225" spans="1:3" s="566" customFormat="1"/>
    <row r="55226" spans="1:3" s="566" customFormat="1"/>
    <row r="55227" spans="1:3" s="566" customFormat="1"/>
    <row r="55228" spans="1:3" s="566" customFormat="1"/>
    <row r="55229" spans="1:3" s="566" customFormat="1"/>
    <row r="55230" spans="1:3" s="566" customFormat="1"/>
    <row r="55231" spans="1:3" s="566" customFormat="1"/>
    <row r="55232" spans="1:3" s="566" customFormat="1"/>
    <row r="55233" spans="1:3" s="566" customFormat="1"/>
    <row r="55234" spans="1:3" s="566" customFormat="1"/>
    <row r="55235" spans="1:3" s="566" customFormat="1"/>
    <row r="55236" spans="1:3" s="566" customFormat="1"/>
    <row r="55237" spans="1:3" s="566" customFormat="1"/>
    <row r="55238" spans="1:3" s="566" customFormat="1"/>
    <row r="55239" spans="1:3" s="566" customFormat="1"/>
    <row r="55240" spans="1:3" s="566" customFormat="1"/>
    <row r="55241" spans="1:3" s="566" customFormat="1"/>
    <row r="55242" spans="1:3" s="566" customFormat="1"/>
    <row r="55243" spans="1:3" s="566" customFormat="1"/>
    <row r="55244" spans="1:3" s="566" customFormat="1"/>
    <row r="55245" spans="1:3" s="566" customFormat="1"/>
    <row r="55246" spans="1:3" s="566" customFormat="1"/>
    <row r="55247" spans="1:3" s="566" customFormat="1"/>
    <row r="55248" spans="1:3" s="566" customFormat="1"/>
    <row r="55249" spans="1:3" s="566" customFormat="1"/>
    <row r="55250" spans="1:3" s="566" customFormat="1"/>
    <row r="55251" spans="1:3" s="566" customFormat="1"/>
    <row r="55252" spans="1:3" s="566" customFormat="1"/>
    <row r="55253" spans="1:3" s="566" customFormat="1"/>
    <row r="55254" spans="1:3" s="566" customFormat="1"/>
    <row r="55255" spans="1:3" s="566" customFormat="1"/>
    <row r="55256" spans="1:3" s="566" customFormat="1"/>
    <row r="55257" spans="1:3" s="566" customFormat="1"/>
    <row r="55258" spans="1:3" s="566" customFormat="1"/>
    <row r="55259" spans="1:3" s="566" customFormat="1"/>
    <row r="55260" spans="1:3" s="566" customFormat="1"/>
    <row r="55261" spans="1:3" s="566" customFormat="1"/>
    <row r="55262" spans="1:3" s="566" customFormat="1"/>
    <row r="55263" spans="1:3" s="566" customFormat="1"/>
    <row r="55264" spans="1:3" s="566" customFormat="1"/>
    <row r="55265" spans="1:3" s="566" customFormat="1"/>
    <row r="55266" spans="1:3" s="566" customFormat="1"/>
    <row r="55267" spans="1:3" s="566" customFormat="1"/>
    <row r="55268" spans="1:3" s="566" customFormat="1"/>
    <row r="55269" spans="1:3" s="566" customFormat="1"/>
    <row r="55270" spans="1:3" s="566" customFormat="1"/>
    <row r="55271" spans="1:3" s="566" customFormat="1"/>
    <row r="55272" spans="1:3" s="566" customFormat="1"/>
    <row r="55273" spans="1:3" s="566" customFormat="1"/>
    <row r="55274" spans="1:3" s="566" customFormat="1"/>
    <row r="55275" spans="1:3" s="566" customFormat="1"/>
    <row r="55276" spans="1:3" s="566" customFormat="1"/>
    <row r="55277" spans="1:3" s="566" customFormat="1"/>
    <row r="55278" spans="1:3" s="566" customFormat="1"/>
    <row r="55279" spans="1:3" s="566" customFormat="1"/>
    <row r="55280" spans="1:3" s="566" customFormat="1"/>
    <row r="55281" spans="1:3" s="566" customFormat="1"/>
    <row r="55282" spans="1:3" s="566" customFormat="1"/>
    <row r="55283" spans="1:3" s="566" customFormat="1"/>
    <row r="55284" spans="1:3" s="566" customFormat="1"/>
    <row r="55285" spans="1:3" s="566" customFormat="1"/>
    <row r="55286" spans="1:3" s="566" customFormat="1"/>
    <row r="55287" spans="1:3" s="566" customFormat="1"/>
    <row r="55288" spans="1:3" s="566" customFormat="1"/>
    <row r="55289" spans="1:3" s="566" customFormat="1"/>
    <row r="55290" spans="1:3" s="566" customFormat="1"/>
    <row r="55291" spans="1:3" s="566" customFormat="1"/>
    <row r="55292" spans="1:3" s="566" customFormat="1"/>
    <row r="55293" spans="1:3" s="566" customFormat="1"/>
    <row r="55294" spans="1:3" s="566" customFormat="1"/>
    <row r="55295" spans="1:3" s="566" customFormat="1"/>
    <row r="55296" spans="1:3" s="566" customFormat="1"/>
    <row r="55297" spans="1:3" s="566" customFormat="1"/>
    <row r="55298" spans="1:3" s="566" customFormat="1"/>
    <row r="55299" spans="1:3" s="566" customFormat="1"/>
    <row r="55300" spans="1:3" s="566" customFormat="1"/>
    <row r="55301" spans="1:3" s="566" customFormat="1"/>
    <row r="55302" spans="1:3" s="566" customFormat="1"/>
    <row r="55303" spans="1:3" s="566" customFormat="1"/>
    <row r="55304" spans="1:3" s="566" customFormat="1"/>
    <row r="55305" spans="1:3" s="566" customFormat="1"/>
    <row r="55306" spans="1:3" s="566" customFormat="1"/>
    <row r="55307" spans="1:3" s="566" customFormat="1"/>
    <row r="55308" spans="1:3" s="566" customFormat="1"/>
    <row r="55309" spans="1:3" s="566" customFormat="1"/>
    <row r="55310" spans="1:3" s="566" customFormat="1"/>
    <row r="55311" spans="1:3" s="566" customFormat="1"/>
    <row r="55312" spans="1:3" s="566" customFormat="1"/>
    <row r="55313" spans="1:3" s="566" customFormat="1"/>
    <row r="55314" spans="1:3" s="566" customFormat="1"/>
    <row r="55315" spans="1:3" s="566" customFormat="1"/>
    <row r="55316" spans="1:3" s="566" customFormat="1"/>
    <row r="55317" spans="1:3" s="566" customFormat="1"/>
    <row r="55318" spans="1:3" s="566" customFormat="1"/>
    <row r="55319" spans="1:3" s="566" customFormat="1"/>
    <row r="55320" spans="1:3" s="566" customFormat="1"/>
    <row r="55321" spans="1:3" s="566" customFormat="1"/>
    <row r="55322" spans="1:3" s="566" customFormat="1"/>
    <row r="55323" spans="1:3" s="566" customFormat="1"/>
    <row r="55324" spans="1:3" s="566" customFormat="1"/>
    <row r="55325" spans="1:3" s="566" customFormat="1"/>
    <row r="55326" spans="1:3" s="566" customFormat="1"/>
    <row r="55327" spans="1:3" s="566" customFormat="1"/>
    <row r="55328" spans="1:3" s="566" customFormat="1"/>
    <row r="55329" spans="1:3" s="566" customFormat="1"/>
    <row r="55330" spans="1:3" s="566" customFormat="1"/>
    <row r="55331" spans="1:3" s="566" customFormat="1"/>
    <row r="55332" spans="1:3" s="566" customFormat="1"/>
    <row r="55333" spans="1:3" s="566" customFormat="1"/>
    <row r="55334" spans="1:3" s="566" customFormat="1"/>
    <row r="55335" spans="1:3" s="566" customFormat="1"/>
    <row r="55336" spans="1:3" s="566" customFormat="1"/>
    <row r="55337" spans="1:3" s="566" customFormat="1"/>
    <row r="55338" spans="1:3" s="566" customFormat="1"/>
    <row r="55339" spans="1:3" s="566" customFormat="1"/>
    <row r="55340" spans="1:3" s="566" customFormat="1"/>
    <row r="55341" spans="1:3" s="566" customFormat="1"/>
    <row r="55342" spans="1:3" s="566" customFormat="1"/>
    <row r="55343" spans="1:3" s="566" customFormat="1"/>
    <row r="55344" spans="1:3" s="566" customFormat="1"/>
    <row r="55345" spans="1:3" s="566" customFormat="1"/>
    <row r="55346" spans="1:3" s="566" customFormat="1"/>
    <row r="55347" spans="1:3" s="566" customFormat="1"/>
    <row r="55348" spans="1:3" s="566" customFormat="1"/>
    <row r="55349" spans="1:3" s="566" customFormat="1"/>
    <row r="55350" spans="1:3" s="566" customFormat="1"/>
    <row r="55351" spans="1:3" s="566" customFormat="1"/>
    <row r="55352" spans="1:3" s="566" customFormat="1"/>
    <row r="55353" spans="1:3" s="566" customFormat="1"/>
    <row r="55354" spans="1:3" s="566" customFormat="1"/>
    <row r="55355" spans="1:3" s="566" customFormat="1"/>
    <row r="55356" spans="1:3" s="566" customFormat="1"/>
    <row r="55357" spans="1:3" s="566" customFormat="1"/>
    <row r="55358" spans="1:3" s="566" customFormat="1"/>
    <row r="55359" spans="1:3" s="566" customFormat="1"/>
    <row r="55360" spans="1:3" s="566" customFormat="1"/>
    <row r="55361" spans="1:3" s="566" customFormat="1"/>
    <row r="55362" spans="1:3" s="566" customFormat="1"/>
    <row r="55363" spans="1:3" s="566" customFormat="1"/>
    <row r="55364" spans="1:3" s="566" customFormat="1"/>
    <row r="55365" spans="1:3" s="566" customFormat="1"/>
    <row r="55366" spans="1:3" s="566" customFormat="1"/>
    <row r="55367" spans="1:3" s="566" customFormat="1"/>
    <row r="55368" spans="1:3" s="566" customFormat="1"/>
    <row r="55369" spans="1:3" s="566" customFormat="1"/>
    <row r="55370" spans="1:3" s="566" customFormat="1"/>
    <row r="55371" spans="1:3" s="566" customFormat="1"/>
    <row r="55372" spans="1:3" s="566" customFormat="1"/>
    <row r="55373" spans="1:3" s="566" customFormat="1"/>
    <row r="55374" spans="1:3" s="566" customFormat="1"/>
    <row r="55375" spans="1:3" s="566" customFormat="1"/>
    <row r="55376" spans="1:3" s="566" customFormat="1"/>
    <row r="55377" spans="1:3" s="566" customFormat="1"/>
    <row r="55378" spans="1:3" s="566" customFormat="1"/>
    <row r="55379" spans="1:3" s="566" customFormat="1"/>
    <row r="55380" spans="1:3" s="566" customFormat="1"/>
    <row r="55381" spans="1:3" s="566" customFormat="1"/>
    <row r="55382" spans="1:3" s="566" customFormat="1"/>
    <row r="55383" spans="1:3" s="566" customFormat="1"/>
    <row r="55384" spans="1:3" s="566" customFormat="1"/>
    <row r="55385" spans="1:3" s="566" customFormat="1"/>
    <row r="55386" spans="1:3" s="566" customFormat="1"/>
    <row r="55387" spans="1:3" s="566" customFormat="1"/>
    <row r="55388" spans="1:3" s="566" customFormat="1"/>
    <row r="55389" spans="1:3" s="566" customFormat="1"/>
    <row r="55390" spans="1:3" s="566" customFormat="1"/>
    <row r="55391" spans="1:3" s="566" customFormat="1"/>
    <row r="55392" spans="1:3" s="566" customFormat="1"/>
    <row r="55393" spans="1:3" s="566" customFormat="1"/>
    <row r="55394" spans="1:3" s="566" customFormat="1"/>
    <row r="55395" spans="1:3" s="566" customFormat="1"/>
    <row r="55396" spans="1:3" s="566" customFormat="1"/>
    <row r="55397" spans="1:3" s="566" customFormat="1"/>
    <row r="55398" spans="1:3" s="566" customFormat="1"/>
    <row r="55399" spans="1:3" s="566" customFormat="1"/>
    <row r="55400" spans="1:3" s="566" customFormat="1"/>
    <row r="55401" spans="1:3" s="566" customFormat="1"/>
    <row r="55402" spans="1:3" s="566" customFormat="1"/>
    <row r="55403" spans="1:3" s="566" customFormat="1"/>
    <row r="55404" spans="1:3" s="566" customFormat="1"/>
    <row r="55405" spans="1:3" s="566" customFormat="1"/>
    <row r="55406" spans="1:3" s="566" customFormat="1"/>
    <row r="55407" spans="1:3" s="566" customFormat="1"/>
    <row r="55408" spans="1:3" s="566" customFormat="1"/>
    <row r="55409" spans="1:3" s="566" customFormat="1"/>
    <row r="55410" spans="1:3" s="566" customFormat="1"/>
    <row r="55411" spans="1:3" s="566" customFormat="1"/>
    <row r="55412" spans="1:3" s="566" customFormat="1"/>
    <row r="55413" spans="1:3" s="566" customFormat="1"/>
    <row r="55414" spans="1:3" s="566" customFormat="1"/>
    <row r="55415" spans="1:3" s="566" customFormat="1"/>
    <row r="55416" spans="1:3" s="566" customFormat="1"/>
    <row r="55417" spans="1:3" s="566" customFormat="1"/>
    <row r="55418" spans="1:3" s="566" customFormat="1"/>
    <row r="55419" spans="1:3" s="566" customFormat="1"/>
    <row r="55420" spans="1:3" s="566" customFormat="1"/>
    <row r="55421" spans="1:3" s="566" customFormat="1"/>
    <row r="55422" spans="1:3" s="566" customFormat="1"/>
    <row r="55423" spans="1:3" s="566" customFormat="1"/>
    <row r="55424" spans="1:3" s="566" customFormat="1"/>
    <row r="55425" spans="1:3" s="566" customFormat="1"/>
    <row r="55426" spans="1:3" s="566" customFormat="1"/>
    <row r="55427" spans="1:3" s="566" customFormat="1"/>
    <row r="55428" spans="1:3" s="566" customFormat="1"/>
    <row r="55429" spans="1:3" s="566" customFormat="1"/>
    <row r="55430" spans="1:3" s="566" customFormat="1"/>
    <row r="55431" spans="1:3" s="566" customFormat="1"/>
    <row r="55432" spans="1:3" s="566" customFormat="1"/>
    <row r="55433" spans="1:3" s="566" customFormat="1"/>
    <row r="55434" spans="1:3" s="566" customFormat="1"/>
    <row r="55435" spans="1:3" s="566" customFormat="1"/>
    <row r="55436" spans="1:3" s="566" customFormat="1"/>
    <row r="55437" spans="1:3" s="566" customFormat="1"/>
    <row r="55438" spans="1:3" s="566" customFormat="1"/>
    <row r="55439" spans="1:3" s="566" customFormat="1"/>
    <row r="55440" spans="1:3" s="566" customFormat="1"/>
    <row r="55441" spans="1:3" s="566" customFormat="1"/>
    <row r="55442" spans="1:3" s="566" customFormat="1"/>
    <row r="55443" spans="1:3" s="566" customFormat="1"/>
    <row r="55444" spans="1:3" s="566" customFormat="1"/>
    <row r="55445" spans="1:3" s="566" customFormat="1"/>
    <row r="55446" spans="1:3" s="566" customFormat="1"/>
    <row r="55447" spans="1:3" s="566" customFormat="1"/>
    <row r="55448" spans="1:3" s="566" customFormat="1"/>
    <row r="55449" spans="1:3" s="566" customFormat="1"/>
    <row r="55450" spans="1:3" s="566" customFormat="1"/>
    <row r="55451" spans="1:3" s="566" customFormat="1"/>
    <row r="55452" spans="1:3" s="566" customFormat="1"/>
    <row r="55453" spans="1:3" s="566" customFormat="1"/>
    <row r="55454" spans="1:3" s="566" customFormat="1"/>
    <row r="55455" spans="1:3" s="566" customFormat="1"/>
    <row r="55456" spans="1:3" s="566" customFormat="1"/>
    <row r="55457" spans="1:3" s="566" customFormat="1"/>
    <row r="55458" spans="1:3" s="566" customFormat="1"/>
    <row r="55459" spans="1:3" s="566" customFormat="1"/>
    <row r="55460" spans="1:3" s="566" customFormat="1"/>
    <row r="55461" spans="1:3" s="566" customFormat="1"/>
    <row r="55462" spans="1:3" s="566" customFormat="1"/>
    <row r="55463" spans="1:3" s="566" customFormat="1"/>
    <row r="55464" spans="1:3" s="566" customFormat="1"/>
    <row r="55465" spans="1:3" s="566" customFormat="1"/>
    <row r="55466" spans="1:3" s="566" customFormat="1"/>
    <row r="55467" spans="1:3" s="566" customFormat="1"/>
    <row r="55468" spans="1:3" s="566" customFormat="1"/>
    <row r="55469" spans="1:3" s="566" customFormat="1"/>
    <row r="55470" spans="1:3" s="566" customFormat="1"/>
    <row r="55471" spans="1:3" s="566" customFormat="1"/>
    <row r="55472" spans="1:3" s="566" customFormat="1"/>
    <row r="55473" spans="1:3" s="566" customFormat="1"/>
    <row r="55474" spans="1:3" s="566" customFormat="1"/>
    <row r="55475" spans="1:3" s="566" customFormat="1"/>
    <row r="55476" spans="1:3" s="566" customFormat="1"/>
    <row r="55477" spans="1:3" s="566" customFormat="1"/>
    <row r="55478" spans="1:3" s="566" customFormat="1"/>
    <row r="55479" spans="1:3" s="566" customFormat="1"/>
    <row r="55480" spans="1:3" s="566" customFormat="1"/>
    <row r="55481" spans="1:3" s="566" customFormat="1"/>
    <row r="55482" spans="1:3" s="566" customFormat="1"/>
    <row r="55483" spans="1:3" s="566" customFormat="1"/>
    <row r="55484" spans="1:3" s="566" customFormat="1"/>
    <row r="55485" spans="1:3" s="566" customFormat="1"/>
    <row r="55486" spans="1:3" s="566" customFormat="1"/>
    <row r="55487" spans="1:3" s="566" customFormat="1"/>
    <row r="55488" spans="1:3" s="566" customFormat="1"/>
    <row r="55489" spans="1:3" s="566" customFormat="1"/>
    <row r="55490" spans="1:3" s="566" customFormat="1"/>
    <row r="55491" spans="1:3" s="566" customFormat="1"/>
    <row r="55492" spans="1:3" s="566" customFormat="1"/>
    <row r="55493" spans="1:3" s="566" customFormat="1"/>
    <row r="55494" spans="1:3" s="566" customFormat="1"/>
    <row r="55495" spans="1:3" s="566" customFormat="1"/>
    <row r="55496" spans="1:3" s="566" customFormat="1"/>
    <row r="55497" spans="1:3" s="566" customFormat="1"/>
    <row r="55498" spans="1:3" s="566" customFormat="1"/>
    <row r="55499" spans="1:3" s="566" customFormat="1"/>
    <row r="55500" spans="1:3" s="566" customFormat="1"/>
    <row r="55501" spans="1:3" s="566" customFormat="1"/>
    <row r="55502" spans="1:3" s="566" customFormat="1"/>
    <row r="55503" spans="1:3" s="566" customFormat="1"/>
    <row r="55504" spans="1:3" s="566" customFormat="1"/>
    <row r="55505" spans="1:3" s="566" customFormat="1"/>
    <row r="55506" spans="1:3" s="566" customFormat="1"/>
    <row r="55507" spans="1:3" s="566" customFormat="1"/>
    <row r="55508" spans="1:3" s="566" customFormat="1"/>
    <row r="55509" spans="1:3" s="566" customFormat="1"/>
    <row r="55510" spans="1:3" s="566" customFormat="1"/>
    <row r="55511" spans="1:3" s="566" customFormat="1"/>
    <row r="55512" spans="1:3" s="566" customFormat="1"/>
    <row r="55513" spans="1:3" s="566" customFormat="1"/>
    <row r="55514" spans="1:3" s="566" customFormat="1"/>
    <row r="55515" spans="1:3" s="566" customFormat="1"/>
    <row r="55516" spans="1:3" s="566" customFormat="1"/>
    <row r="55517" spans="1:3" s="566" customFormat="1"/>
    <row r="55518" spans="1:3" s="566" customFormat="1"/>
    <row r="55519" spans="1:3" s="566" customFormat="1"/>
    <row r="55520" spans="1:3" s="566" customFormat="1"/>
    <row r="55521" spans="1:3" s="566" customFormat="1"/>
    <row r="55522" spans="1:3" s="566" customFormat="1"/>
    <row r="55523" spans="1:3" s="566" customFormat="1"/>
    <row r="55524" spans="1:3" s="566" customFormat="1"/>
    <row r="55525" spans="1:3" s="566" customFormat="1"/>
    <row r="55526" spans="1:3" s="566" customFormat="1"/>
    <row r="55527" spans="1:3" s="566" customFormat="1"/>
    <row r="55528" spans="1:3" s="566" customFormat="1"/>
    <row r="55529" spans="1:3" s="566" customFormat="1"/>
    <row r="55530" spans="1:3" s="566" customFormat="1"/>
    <row r="55531" spans="1:3" s="566" customFormat="1"/>
    <row r="55532" spans="1:3" s="566" customFormat="1"/>
    <row r="55533" spans="1:3" s="566" customFormat="1"/>
    <row r="55534" spans="1:3" s="566" customFormat="1"/>
    <row r="55535" spans="1:3" s="566" customFormat="1"/>
    <row r="55536" spans="1:3" s="566" customFormat="1"/>
    <row r="55537" spans="1:3" s="566" customFormat="1"/>
    <row r="55538" spans="1:3" s="566" customFormat="1"/>
    <row r="55539" spans="1:3" s="566" customFormat="1"/>
    <row r="55540" spans="1:3" s="566" customFormat="1"/>
    <row r="55541" spans="1:3" s="566" customFormat="1"/>
    <row r="55542" spans="1:3" s="566" customFormat="1"/>
    <row r="55543" spans="1:3" s="566" customFormat="1"/>
    <row r="55544" spans="1:3" s="566" customFormat="1"/>
    <row r="55545" spans="1:3" s="566" customFormat="1"/>
    <row r="55546" spans="1:3" s="566" customFormat="1"/>
    <row r="55547" spans="1:3" s="566" customFormat="1"/>
    <row r="55548" spans="1:3" s="566" customFormat="1"/>
    <row r="55549" spans="1:3" s="566" customFormat="1"/>
    <row r="55550" spans="1:3" s="566" customFormat="1"/>
    <row r="55551" spans="1:3" s="566" customFormat="1"/>
    <row r="55552" spans="1:3" s="566" customFormat="1"/>
    <row r="55553" spans="1:3" s="566" customFormat="1"/>
    <row r="55554" spans="1:3" s="566" customFormat="1"/>
    <row r="55555" spans="1:3" s="566" customFormat="1"/>
    <row r="55556" spans="1:3" s="566" customFormat="1"/>
    <row r="55557" spans="1:3" s="566" customFormat="1"/>
    <row r="55558" spans="1:3" s="566" customFormat="1"/>
    <row r="55559" spans="1:3" s="566" customFormat="1"/>
    <row r="55560" spans="1:3" s="566" customFormat="1"/>
    <row r="55561" spans="1:3" s="566" customFormat="1"/>
    <row r="55562" spans="1:3" s="566" customFormat="1"/>
    <row r="55563" spans="1:3" s="566" customFormat="1"/>
    <row r="55564" spans="1:3" s="566" customFormat="1"/>
    <row r="55565" spans="1:3" s="566" customFormat="1"/>
    <row r="55566" spans="1:3" s="566" customFormat="1"/>
    <row r="55567" spans="1:3" s="566" customFormat="1"/>
    <row r="55568" spans="1:3" s="566" customFormat="1"/>
    <row r="55569" spans="1:3" s="566" customFormat="1"/>
    <row r="55570" spans="1:3" s="566" customFormat="1"/>
    <row r="55571" spans="1:3" s="566" customFormat="1"/>
    <row r="55572" spans="1:3" s="566" customFormat="1"/>
    <row r="55573" spans="1:3" s="566" customFormat="1"/>
    <row r="55574" spans="1:3" s="566" customFormat="1"/>
    <row r="55575" spans="1:3" s="566" customFormat="1"/>
    <row r="55576" spans="1:3" s="566" customFormat="1"/>
    <row r="55577" spans="1:3" s="566" customFormat="1"/>
    <row r="55578" spans="1:3" s="566" customFormat="1"/>
    <row r="55579" spans="1:3" s="566" customFormat="1"/>
    <row r="55580" spans="1:3" s="566" customFormat="1"/>
    <row r="55581" spans="1:3" s="566" customFormat="1"/>
    <row r="55582" spans="1:3" s="566" customFormat="1"/>
    <row r="55583" spans="1:3" s="566" customFormat="1"/>
    <row r="55584" spans="1:3" s="566" customFormat="1"/>
    <row r="55585" spans="1:3" s="566" customFormat="1"/>
    <row r="55586" spans="1:3" s="566" customFormat="1"/>
    <row r="55587" spans="1:3" s="566" customFormat="1"/>
    <row r="55588" spans="1:3" s="566" customFormat="1"/>
    <row r="55589" spans="1:3" s="566" customFormat="1"/>
    <row r="55590" spans="1:3" s="566" customFormat="1"/>
    <row r="55591" spans="1:3" s="566" customFormat="1"/>
    <row r="55592" spans="1:3" s="566" customFormat="1"/>
    <row r="55593" spans="1:3" s="566" customFormat="1"/>
    <row r="55594" spans="1:3" s="566" customFormat="1"/>
    <row r="55595" spans="1:3" s="566" customFormat="1"/>
    <row r="55596" spans="1:3" s="566" customFormat="1"/>
    <row r="55597" spans="1:3" s="566" customFormat="1"/>
    <row r="55598" spans="1:3" s="566" customFormat="1"/>
    <row r="55599" spans="1:3" s="566" customFormat="1"/>
    <row r="55600" spans="1:3" s="566" customFormat="1"/>
    <row r="55601" spans="1:3" s="566" customFormat="1"/>
    <row r="55602" spans="1:3" s="566" customFormat="1"/>
    <row r="55603" spans="1:3" s="566" customFormat="1"/>
    <row r="55604" spans="1:3" s="566" customFormat="1"/>
    <row r="55605" spans="1:3" s="566" customFormat="1"/>
    <row r="55606" spans="1:3" s="566" customFormat="1"/>
    <row r="55607" spans="1:3" s="566" customFormat="1"/>
    <row r="55608" spans="1:3" s="566" customFormat="1"/>
    <row r="55609" spans="1:3" s="566" customFormat="1"/>
    <row r="55610" spans="1:3" s="566" customFormat="1"/>
    <row r="55611" spans="1:3" s="566" customFormat="1"/>
    <row r="55612" spans="1:3" s="566" customFormat="1"/>
    <row r="55613" spans="1:3" s="566" customFormat="1"/>
    <row r="55614" spans="1:3" s="566" customFormat="1"/>
    <row r="55615" spans="1:3" s="566" customFormat="1"/>
    <row r="55616" spans="1:3" s="566" customFormat="1"/>
    <row r="55617" spans="1:3" s="566" customFormat="1"/>
    <row r="55618" spans="1:3" s="566" customFormat="1"/>
    <row r="55619" spans="1:3" s="566" customFormat="1"/>
    <row r="55620" spans="1:3" s="566" customFormat="1"/>
    <row r="55621" spans="1:3" s="566" customFormat="1"/>
    <row r="55622" spans="1:3" s="566" customFormat="1"/>
    <row r="55623" spans="1:3" s="566" customFormat="1"/>
    <row r="55624" spans="1:3" s="566" customFormat="1"/>
    <row r="55625" spans="1:3" s="566" customFormat="1"/>
    <row r="55626" spans="1:3" s="566" customFormat="1"/>
    <row r="55627" spans="1:3" s="566" customFormat="1"/>
    <row r="55628" spans="1:3" s="566" customFormat="1"/>
    <row r="55629" spans="1:3" s="566" customFormat="1"/>
    <row r="55630" spans="1:3" s="566" customFormat="1"/>
    <row r="55631" spans="1:3" s="566" customFormat="1"/>
    <row r="55632" spans="1:3" s="566" customFormat="1"/>
    <row r="55633" spans="1:3" s="566" customFormat="1"/>
    <row r="55634" spans="1:3" s="566" customFormat="1"/>
    <row r="55635" spans="1:3" s="566" customFormat="1"/>
    <row r="55636" spans="1:3" s="566" customFormat="1"/>
    <row r="55637" spans="1:3" s="566" customFormat="1"/>
    <row r="55638" spans="1:3" s="566" customFormat="1"/>
    <row r="55639" spans="1:3" s="566" customFormat="1"/>
    <row r="55640" spans="1:3" s="566" customFormat="1"/>
    <row r="55641" spans="1:3" s="566" customFormat="1"/>
    <row r="55642" spans="1:3" s="566" customFormat="1"/>
    <row r="55643" spans="1:3" s="566" customFormat="1"/>
    <row r="55644" spans="1:3" s="566" customFormat="1"/>
    <row r="55645" spans="1:3" s="566" customFormat="1"/>
    <row r="55646" spans="1:3" s="566" customFormat="1"/>
    <row r="55647" spans="1:3" s="566" customFormat="1"/>
    <row r="55648" spans="1:3" s="566" customFormat="1"/>
    <row r="55649" spans="1:3" s="566" customFormat="1"/>
    <row r="55650" spans="1:3" s="566" customFormat="1"/>
    <row r="55651" spans="1:3" s="566" customFormat="1"/>
    <row r="55652" spans="1:3" s="566" customFormat="1"/>
    <row r="55653" spans="1:3" s="566" customFormat="1"/>
    <row r="55654" spans="1:3" s="566" customFormat="1"/>
    <row r="55655" spans="1:3" s="566" customFormat="1"/>
    <row r="55656" spans="1:3" s="566" customFormat="1"/>
    <row r="55657" spans="1:3" s="566" customFormat="1"/>
    <row r="55658" spans="1:3" s="566" customFormat="1"/>
    <row r="55659" spans="1:3" s="566" customFormat="1"/>
    <row r="55660" spans="1:3" s="566" customFormat="1"/>
    <row r="55661" spans="1:3" s="566" customFormat="1"/>
    <row r="55662" spans="1:3" s="566" customFormat="1"/>
    <row r="55663" spans="1:3" s="566" customFormat="1"/>
    <row r="55664" spans="1:3" s="566" customFormat="1"/>
    <row r="55665" spans="1:3" s="566" customFormat="1"/>
    <row r="55666" spans="1:3" s="566" customFormat="1"/>
    <row r="55667" spans="1:3" s="566" customFormat="1"/>
    <row r="55668" spans="1:3" s="566" customFormat="1"/>
    <row r="55669" spans="1:3" s="566" customFormat="1"/>
    <row r="55670" spans="1:3" s="566" customFormat="1"/>
    <row r="55671" spans="1:3" s="566" customFormat="1"/>
    <row r="55672" spans="1:3" s="566" customFormat="1"/>
    <row r="55673" spans="1:3" s="566" customFormat="1"/>
    <row r="55674" spans="1:3" s="566" customFormat="1"/>
    <row r="55675" spans="1:3" s="566" customFormat="1"/>
    <row r="55676" spans="1:3" s="566" customFormat="1"/>
    <row r="55677" spans="1:3" s="566" customFormat="1"/>
    <row r="55678" spans="1:3" s="566" customFormat="1"/>
    <row r="55679" spans="1:3" s="566" customFormat="1"/>
    <row r="55680" spans="1:3" s="566" customFormat="1"/>
    <row r="55681" spans="1:3" s="566" customFormat="1"/>
    <row r="55682" spans="1:3" s="566" customFormat="1"/>
    <row r="55683" spans="1:3" s="566" customFormat="1"/>
    <row r="55684" spans="1:3" s="566" customFormat="1"/>
    <row r="55685" spans="1:3" s="566" customFormat="1"/>
    <row r="55686" spans="1:3" s="566" customFormat="1"/>
    <row r="55687" spans="1:3" s="566" customFormat="1"/>
    <row r="55688" spans="1:3" s="566" customFormat="1"/>
    <row r="55689" spans="1:3" s="566" customFormat="1"/>
    <row r="55690" spans="1:3" s="566" customFormat="1"/>
    <row r="55691" spans="1:3" s="566" customFormat="1"/>
    <row r="55692" spans="1:3" s="566" customFormat="1"/>
    <row r="55693" spans="1:3" s="566" customFormat="1"/>
    <row r="55694" spans="1:3" s="566" customFormat="1"/>
    <row r="55695" spans="1:3" s="566" customFormat="1"/>
    <row r="55696" spans="1:3" s="566" customFormat="1"/>
    <row r="55697" spans="1:3" s="566" customFormat="1"/>
    <row r="55698" spans="1:3" s="566" customFormat="1"/>
    <row r="55699" spans="1:3" s="566" customFormat="1"/>
    <row r="55700" spans="1:3" s="566" customFormat="1"/>
    <row r="55701" spans="1:3" s="566" customFormat="1"/>
    <row r="55702" spans="1:3" s="566" customFormat="1"/>
    <row r="55703" spans="1:3" s="566" customFormat="1"/>
    <row r="55704" spans="1:3" s="566" customFormat="1"/>
    <row r="55705" spans="1:3" s="566" customFormat="1"/>
    <row r="55706" spans="1:3" s="566" customFormat="1"/>
    <row r="55707" spans="1:3" s="566" customFormat="1"/>
    <row r="55708" spans="1:3" s="566" customFormat="1"/>
    <row r="55709" spans="1:3" s="566" customFormat="1"/>
    <row r="55710" spans="1:3" s="566" customFormat="1"/>
    <row r="55711" spans="1:3" s="566" customFormat="1"/>
    <row r="55712" spans="1:3" s="566" customFormat="1"/>
    <row r="55713" spans="1:3" s="566" customFormat="1"/>
    <row r="55714" spans="1:3" s="566" customFormat="1"/>
    <row r="55715" spans="1:3" s="566" customFormat="1"/>
    <row r="55716" spans="1:3" s="566" customFormat="1"/>
    <row r="55717" spans="1:3" s="566" customFormat="1"/>
    <row r="55718" spans="1:3" s="566" customFormat="1"/>
    <row r="55719" spans="1:3" s="566" customFormat="1"/>
    <row r="55720" spans="1:3" s="566" customFormat="1"/>
    <row r="55721" spans="1:3" s="566" customFormat="1"/>
    <row r="55722" spans="1:3" s="566" customFormat="1"/>
    <row r="55723" spans="1:3" s="566" customFormat="1"/>
    <row r="55724" spans="1:3" s="566" customFormat="1"/>
    <row r="55725" spans="1:3" s="566" customFormat="1"/>
    <row r="55726" spans="1:3" s="566" customFormat="1"/>
    <row r="55727" spans="1:3" s="566" customFormat="1"/>
    <row r="55728" spans="1:3" s="566" customFormat="1"/>
    <row r="55729" spans="1:3" s="566" customFormat="1"/>
    <row r="55730" spans="1:3" s="566" customFormat="1"/>
    <row r="55731" spans="1:3" s="566" customFormat="1"/>
    <row r="55732" spans="1:3" s="566" customFormat="1"/>
    <row r="55733" spans="1:3" s="566" customFormat="1"/>
    <row r="55734" spans="1:3" s="566" customFormat="1"/>
    <row r="55735" spans="1:3" s="566" customFormat="1"/>
    <row r="55736" spans="1:3" s="566" customFormat="1"/>
    <row r="55737" spans="1:3" s="566" customFormat="1"/>
    <row r="55738" spans="1:3" s="566" customFormat="1"/>
    <row r="55739" spans="1:3" s="566" customFormat="1"/>
    <row r="55740" spans="1:3" s="566" customFormat="1"/>
    <row r="55741" spans="1:3" s="566" customFormat="1"/>
    <row r="55742" spans="1:3" s="566" customFormat="1"/>
    <row r="55743" spans="1:3" s="566" customFormat="1"/>
    <row r="55744" spans="1:3" s="566" customFormat="1"/>
    <row r="55745" spans="1:3" s="566" customFormat="1"/>
    <row r="55746" spans="1:3" s="566" customFormat="1"/>
    <row r="55747" spans="1:3" s="566" customFormat="1"/>
    <row r="55748" spans="1:3" s="566" customFormat="1"/>
    <row r="55749" spans="1:3" s="566" customFormat="1"/>
    <row r="55750" spans="1:3" s="566" customFormat="1"/>
    <row r="55751" spans="1:3" s="566" customFormat="1"/>
    <row r="55752" spans="1:3" s="566" customFormat="1"/>
    <row r="55753" spans="1:3" s="566" customFormat="1"/>
    <row r="55754" spans="1:3" s="566" customFormat="1"/>
    <row r="55755" spans="1:3" s="566" customFormat="1"/>
    <row r="55756" spans="1:3" s="566" customFormat="1"/>
    <row r="55757" spans="1:3" s="566" customFormat="1"/>
    <row r="55758" spans="1:3" s="566" customFormat="1"/>
    <row r="55759" spans="1:3" s="566" customFormat="1"/>
    <row r="55760" spans="1:3" s="566" customFormat="1"/>
    <row r="55761" spans="1:3" s="566" customFormat="1"/>
    <row r="55762" spans="1:3" s="566" customFormat="1"/>
    <row r="55763" spans="1:3" s="566" customFormat="1"/>
    <row r="55764" spans="1:3" s="566" customFormat="1"/>
    <row r="55765" spans="1:3" s="566" customFormat="1"/>
    <row r="55766" spans="1:3" s="566" customFormat="1"/>
    <row r="55767" spans="1:3" s="566" customFormat="1"/>
    <row r="55768" spans="1:3" s="566" customFormat="1"/>
    <row r="55769" spans="1:3" s="566" customFormat="1"/>
    <row r="55770" spans="1:3" s="566" customFormat="1"/>
    <row r="55771" spans="1:3" s="566" customFormat="1"/>
    <row r="55772" spans="1:3" s="566" customFormat="1"/>
    <row r="55773" spans="1:3" s="566" customFormat="1"/>
    <row r="55774" spans="1:3" s="566" customFormat="1"/>
    <row r="55775" spans="1:3" s="566" customFormat="1"/>
    <row r="55776" spans="1:3" s="566" customFormat="1"/>
    <row r="55777" spans="1:3" s="566" customFormat="1"/>
    <row r="55778" spans="1:3" s="566" customFormat="1"/>
    <row r="55779" spans="1:3" s="566" customFormat="1"/>
    <row r="55780" spans="1:3" s="566" customFormat="1"/>
    <row r="55781" spans="1:3" s="566" customFormat="1"/>
    <row r="55782" spans="1:3" s="566" customFormat="1"/>
    <row r="55783" spans="1:3" s="566" customFormat="1"/>
    <row r="55784" spans="1:3" s="566" customFormat="1"/>
    <row r="55785" spans="1:3" s="566" customFormat="1"/>
    <row r="55786" spans="1:3" s="566" customFormat="1"/>
    <row r="55787" spans="1:3" s="566" customFormat="1"/>
    <row r="55788" spans="1:3" s="566" customFormat="1"/>
    <row r="55789" spans="1:3" s="566" customFormat="1"/>
    <row r="55790" spans="1:3" s="566" customFormat="1"/>
    <row r="55791" spans="1:3" s="566" customFormat="1"/>
    <row r="55792" spans="1:3" s="566" customFormat="1"/>
    <row r="55793" spans="1:3" s="566" customFormat="1"/>
    <row r="55794" spans="1:3" s="566" customFormat="1"/>
    <row r="55795" spans="1:3" s="566" customFormat="1"/>
    <row r="55796" spans="1:3" s="566" customFormat="1"/>
    <row r="55797" spans="1:3" s="566" customFormat="1"/>
    <row r="55798" spans="1:3" s="566" customFormat="1"/>
    <row r="55799" spans="1:3" s="566" customFormat="1"/>
    <row r="55800" spans="1:3" s="566" customFormat="1"/>
    <row r="55801" spans="1:3" s="566" customFormat="1"/>
    <row r="55802" spans="1:3" s="566" customFormat="1"/>
    <row r="55803" spans="1:3" s="566" customFormat="1"/>
    <row r="55804" spans="1:3" s="566" customFormat="1"/>
    <row r="55805" spans="1:3" s="566" customFormat="1"/>
    <row r="55806" spans="1:3" s="566" customFormat="1"/>
    <row r="55807" spans="1:3" s="566" customFormat="1"/>
    <row r="55808" spans="1:3" s="566" customFormat="1"/>
    <row r="55809" spans="1:3" s="566" customFormat="1"/>
    <row r="55810" spans="1:3" s="566" customFormat="1"/>
    <row r="55811" spans="1:3" s="566" customFormat="1"/>
    <row r="55812" spans="1:3" s="566" customFormat="1"/>
    <row r="55813" spans="1:3" s="566" customFormat="1"/>
    <row r="55814" spans="1:3" s="566" customFormat="1"/>
    <row r="55815" spans="1:3" s="566" customFormat="1"/>
    <row r="55816" spans="1:3" s="566" customFormat="1"/>
    <row r="55817" spans="1:3" s="566" customFormat="1"/>
    <row r="55818" spans="1:3" s="566" customFormat="1"/>
    <row r="55819" spans="1:3" s="566" customFormat="1"/>
    <row r="55820" spans="1:3" s="566" customFormat="1"/>
    <row r="55821" spans="1:3" s="566" customFormat="1"/>
    <row r="55822" spans="1:3" s="566" customFormat="1"/>
    <row r="55823" spans="1:3" s="566" customFormat="1"/>
    <row r="55824" spans="1:3" s="566" customFormat="1"/>
    <row r="55825" spans="1:3" s="566" customFormat="1"/>
    <row r="55826" spans="1:3" s="566" customFormat="1"/>
    <row r="55827" spans="1:3" s="566" customFormat="1"/>
    <row r="55828" spans="1:3" s="566" customFormat="1"/>
    <row r="55829" spans="1:3" s="566" customFormat="1"/>
    <row r="55830" spans="1:3" s="566" customFormat="1"/>
    <row r="55831" spans="1:3" s="566" customFormat="1"/>
    <row r="55832" spans="1:3" s="566" customFormat="1"/>
    <row r="55833" spans="1:3" s="566" customFormat="1"/>
    <row r="55834" spans="1:3" s="566" customFormat="1"/>
    <row r="55835" spans="1:3" s="566" customFormat="1"/>
    <row r="55836" spans="1:3" s="566" customFormat="1"/>
    <row r="55837" spans="1:3" s="566" customFormat="1"/>
    <row r="55838" spans="1:3" s="566" customFormat="1"/>
    <row r="55839" spans="1:3" s="566" customFormat="1"/>
    <row r="55840" spans="1:3" s="566" customFormat="1"/>
    <row r="55841" spans="1:3" s="566" customFormat="1"/>
    <row r="55842" spans="1:3" s="566" customFormat="1"/>
    <row r="55843" spans="1:3" s="566" customFormat="1"/>
    <row r="55844" spans="1:3" s="566" customFormat="1"/>
    <row r="55845" spans="1:3" s="566" customFormat="1"/>
    <row r="55846" spans="1:3" s="566" customFormat="1"/>
    <row r="55847" spans="1:3" s="566" customFormat="1"/>
    <row r="55848" spans="1:3" s="566" customFormat="1"/>
    <row r="55849" spans="1:3" s="566" customFormat="1"/>
    <row r="55850" spans="1:3" s="566" customFormat="1"/>
    <row r="55851" spans="1:3" s="566" customFormat="1"/>
    <row r="55852" spans="1:3" s="566" customFormat="1"/>
    <row r="55853" spans="1:3" s="566" customFormat="1"/>
    <row r="55854" spans="1:3" s="566" customFormat="1"/>
    <row r="55855" spans="1:3" s="566" customFormat="1"/>
    <row r="55856" spans="1:3" s="566" customFormat="1"/>
    <row r="55857" spans="1:3" s="566" customFormat="1"/>
    <row r="55858" spans="1:3" s="566" customFormat="1"/>
    <row r="55859" spans="1:3" s="566" customFormat="1"/>
    <row r="55860" spans="1:3" s="566" customFormat="1"/>
    <row r="55861" spans="1:3" s="566" customFormat="1"/>
    <row r="55862" spans="1:3" s="566" customFormat="1"/>
    <row r="55863" spans="1:3" s="566" customFormat="1"/>
    <row r="55864" spans="1:3" s="566" customFormat="1"/>
    <row r="55865" spans="1:3" s="566" customFormat="1"/>
    <row r="55866" spans="1:3" s="566" customFormat="1"/>
    <row r="55867" spans="1:3" s="566" customFormat="1"/>
    <row r="55868" spans="1:3" s="566" customFormat="1"/>
    <row r="55869" spans="1:3" s="566" customFormat="1"/>
    <row r="55870" spans="1:3" s="566" customFormat="1"/>
    <row r="55871" spans="1:3" s="566" customFormat="1"/>
    <row r="55872" spans="1:3" s="566" customFormat="1"/>
    <row r="55873" spans="1:3" s="566" customFormat="1"/>
    <row r="55874" spans="1:3" s="566" customFormat="1"/>
    <row r="55875" spans="1:3" s="566" customFormat="1"/>
    <row r="55876" spans="1:3" s="566" customFormat="1"/>
    <row r="55877" spans="1:3" s="566" customFormat="1"/>
    <row r="55878" spans="1:3" s="566" customFormat="1"/>
    <row r="55879" spans="1:3" s="566" customFormat="1"/>
    <row r="55880" spans="1:3" s="566" customFormat="1"/>
    <row r="55881" spans="1:3" s="566" customFormat="1"/>
    <row r="55882" spans="1:3" s="566" customFormat="1"/>
    <row r="55883" spans="1:3" s="566" customFormat="1"/>
    <row r="55884" spans="1:3" s="566" customFormat="1"/>
    <row r="55885" spans="1:3" s="566" customFormat="1"/>
    <row r="55886" spans="1:3" s="566" customFormat="1"/>
    <row r="55887" spans="1:3" s="566" customFormat="1"/>
    <row r="55888" spans="1:3" s="566" customFormat="1"/>
    <row r="55889" spans="1:3" s="566" customFormat="1"/>
    <row r="55890" spans="1:3" s="566" customFormat="1"/>
    <row r="55891" spans="1:3" s="566" customFormat="1"/>
    <row r="55892" spans="1:3" s="566" customFormat="1"/>
    <row r="55893" spans="1:3" s="566" customFormat="1"/>
    <row r="55894" spans="1:3" s="566" customFormat="1"/>
    <row r="55895" spans="1:3" s="566" customFormat="1"/>
    <row r="55896" spans="1:3" s="566" customFormat="1"/>
    <row r="55897" spans="1:3" s="566" customFormat="1"/>
    <row r="55898" spans="1:3" s="566" customFormat="1"/>
    <row r="55899" spans="1:3" s="566" customFormat="1"/>
    <row r="55900" spans="1:3" s="566" customFormat="1"/>
    <row r="55901" spans="1:3" s="566" customFormat="1"/>
    <row r="55902" spans="1:3" s="566" customFormat="1"/>
    <row r="55903" spans="1:3" s="566" customFormat="1"/>
    <row r="55904" spans="1:3" s="566" customFormat="1"/>
    <row r="55905" spans="1:3" s="566" customFormat="1"/>
    <row r="55906" spans="1:3" s="566" customFormat="1"/>
    <row r="55907" spans="1:3" s="566" customFormat="1"/>
    <row r="55908" spans="1:3" s="566" customFormat="1"/>
    <row r="55909" spans="1:3" s="566" customFormat="1"/>
    <row r="55910" spans="1:3" s="566" customFormat="1"/>
    <row r="55911" spans="1:3" s="566" customFormat="1"/>
    <row r="55912" spans="1:3" s="566" customFormat="1"/>
    <row r="55913" spans="1:3" s="566" customFormat="1"/>
    <row r="55914" spans="1:3" s="566" customFormat="1"/>
    <row r="55915" spans="1:3" s="566" customFormat="1"/>
    <row r="55916" spans="1:3" s="566" customFormat="1"/>
    <row r="55917" spans="1:3" s="566" customFormat="1"/>
    <row r="55918" spans="1:3" s="566" customFormat="1"/>
    <row r="55919" spans="1:3" s="566" customFormat="1"/>
    <row r="55920" spans="1:3" s="566" customFormat="1"/>
    <row r="55921" spans="1:3" s="566" customFormat="1"/>
    <row r="55922" spans="1:3" s="566" customFormat="1"/>
    <row r="55923" spans="1:3" s="566" customFormat="1"/>
    <row r="55924" spans="1:3" s="566" customFormat="1"/>
    <row r="55925" spans="1:3" s="566" customFormat="1"/>
    <row r="55926" spans="1:3" s="566" customFormat="1"/>
    <row r="55927" spans="1:3" s="566" customFormat="1"/>
    <row r="55928" spans="1:3" s="566" customFormat="1"/>
    <row r="55929" spans="1:3" s="566" customFormat="1"/>
    <row r="55930" spans="1:3" s="566" customFormat="1"/>
    <row r="55931" spans="1:3" s="566" customFormat="1"/>
    <row r="55932" spans="1:3" s="566" customFormat="1"/>
    <row r="55933" spans="1:3" s="566" customFormat="1"/>
    <row r="55934" spans="1:3" s="566" customFormat="1"/>
    <row r="55935" spans="1:3" s="566" customFormat="1"/>
    <row r="55936" spans="1:3" s="566" customFormat="1"/>
    <row r="55937" spans="1:3" s="566" customFormat="1"/>
    <row r="55938" spans="1:3" s="566" customFormat="1"/>
    <row r="55939" spans="1:3" s="566" customFormat="1"/>
    <row r="55940" spans="1:3" s="566" customFormat="1"/>
    <row r="55941" spans="1:3" s="566" customFormat="1"/>
    <row r="55942" spans="1:3" s="566" customFormat="1"/>
    <row r="55943" spans="1:3" s="566" customFormat="1"/>
    <row r="55944" spans="1:3" s="566" customFormat="1"/>
    <row r="55945" spans="1:3" s="566" customFormat="1"/>
    <row r="55946" spans="1:3" s="566" customFormat="1"/>
    <row r="55947" spans="1:3" s="566" customFormat="1"/>
    <row r="55948" spans="1:3" s="566" customFormat="1"/>
    <row r="55949" spans="1:3" s="566" customFormat="1"/>
    <row r="55950" spans="1:3" s="566" customFormat="1"/>
    <row r="55951" spans="1:3" s="566" customFormat="1"/>
    <row r="55952" spans="1:3" s="566" customFormat="1"/>
    <row r="55953" spans="1:3" s="566" customFormat="1"/>
    <row r="55954" spans="1:3" s="566" customFormat="1"/>
    <row r="55955" spans="1:3" s="566" customFormat="1"/>
    <row r="55956" spans="1:3" s="566" customFormat="1"/>
    <row r="55957" spans="1:3" s="566" customFormat="1"/>
    <row r="55958" spans="1:3" s="566" customFormat="1"/>
    <row r="55959" spans="1:3" s="566" customFormat="1"/>
    <row r="55960" spans="1:3" s="566" customFormat="1"/>
    <row r="55961" spans="1:3" s="566" customFormat="1"/>
    <row r="55962" spans="1:3" s="566" customFormat="1"/>
    <row r="55963" spans="1:3" s="566" customFormat="1"/>
    <row r="55964" spans="1:3" s="566" customFormat="1"/>
    <row r="55965" spans="1:3" s="566" customFormat="1"/>
    <row r="55966" spans="1:3" s="566" customFormat="1"/>
    <row r="55967" spans="1:3" s="566" customFormat="1"/>
    <row r="55968" spans="1:3" s="566" customFormat="1"/>
    <row r="55969" spans="1:3" s="566" customFormat="1"/>
    <row r="55970" spans="1:3" s="566" customFormat="1"/>
    <row r="55971" spans="1:3" s="566" customFormat="1"/>
    <row r="55972" spans="1:3" s="566" customFormat="1"/>
    <row r="55973" spans="1:3" s="566" customFormat="1"/>
    <row r="55974" spans="1:3" s="566" customFormat="1"/>
    <row r="55975" spans="1:3" s="566" customFormat="1"/>
    <row r="55976" spans="1:3" s="566" customFormat="1"/>
    <row r="55977" spans="1:3" s="566" customFormat="1"/>
    <row r="55978" spans="1:3" s="566" customFormat="1"/>
    <row r="55979" spans="1:3" s="566" customFormat="1"/>
    <row r="55980" spans="1:3" s="566" customFormat="1"/>
    <row r="55981" spans="1:3" s="566" customFormat="1"/>
    <row r="55982" spans="1:3" s="566" customFormat="1"/>
    <row r="55983" spans="1:3" s="566" customFormat="1"/>
    <row r="55984" spans="1:3" s="566" customFormat="1"/>
    <row r="55985" spans="1:3" s="566" customFormat="1"/>
    <row r="55986" spans="1:3" s="566" customFormat="1"/>
    <row r="55987" spans="1:3" s="566" customFormat="1"/>
    <row r="55988" spans="1:3" s="566" customFormat="1"/>
    <row r="55989" spans="1:3" s="566" customFormat="1"/>
    <row r="55990" spans="1:3" s="566" customFormat="1"/>
    <row r="55991" spans="1:3" s="566" customFormat="1"/>
    <row r="55992" spans="1:3" s="566" customFormat="1"/>
    <row r="55993" spans="1:3" s="566" customFormat="1"/>
    <row r="55994" spans="1:3" s="566" customFormat="1"/>
    <row r="55995" spans="1:3" s="566" customFormat="1"/>
    <row r="55996" spans="1:3" s="566" customFormat="1"/>
    <row r="55997" spans="1:3" s="566" customFormat="1"/>
    <row r="55998" spans="1:3" s="566" customFormat="1"/>
    <row r="55999" spans="1:3" s="566" customFormat="1"/>
    <row r="56000" spans="1:3" s="566" customFormat="1"/>
    <row r="56001" spans="1:3" s="566" customFormat="1"/>
    <row r="56002" spans="1:3" s="566" customFormat="1"/>
    <row r="56003" spans="1:3" s="566" customFormat="1"/>
    <row r="56004" spans="1:3" s="566" customFormat="1"/>
    <row r="56005" spans="1:3" s="566" customFormat="1"/>
    <row r="56006" spans="1:3" s="566" customFormat="1"/>
    <row r="56007" spans="1:3" s="566" customFormat="1"/>
    <row r="56008" spans="1:3" s="566" customFormat="1"/>
    <row r="56009" spans="1:3" s="566" customFormat="1"/>
    <row r="56010" spans="1:3" s="566" customFormat="1"/>
    <row r="56011" spans="1:3" s="566" customFormat="1"/>
    <row r="56012" spans="1:3" s="566" customFormat="1"/>
    <row r="56013" spans="1:3" s="566" customFormat="1"/>
    <row r="56014" spans="1:3" s="566" customFormat="1"/>
    <row r="56015" spans="1:3" s="566" customFormat="1"/>
    <row r="56016" spans="1:3" s="566" customFormat="1"/>
    <row r="56017" spans="1:3" s="566" customFormat="1"/>
    <row r="56018" spans="1:3" s="566" customFormat="1"/>
    <row r="56019" spans="1:3" s="566" customFormat="1"/>
    <row r="56020" spans="1:3" s="566" customFormat="1"/>
    <row r="56021" spans="1:3" s="566" customFormat="1"/>
    <row r="56022" spans="1:3" s="566" customFormat="1"/>
    <row r="56023" spans="1:3" s="566" customFormat="1"/>
    <row r="56024" spans="1:3" s="566" customFormat="1"/>
    <row r="56025" spans="1:3" s="566" customFormat="1"/>
    <row r="56026" spans="1:3" s="566" customFormat="1"/>
    <row r="56027" spans="1:3" s="566" customFormat="1"/>
    <row r="56028" spans="1:3" s="566" customFormat="1"/>
    <row r="56029" spans="1:3" s="566" customFormat="1"/>
    <row r="56030" spans="1:3" s="566" customFormat="1"/>
    <row r="56031" spans="1:3" s="566" customFormat="1"/>
    <row r="56032" spans="1:3" s="566" customFormat="1"/>
    <row r="56033" spans="1:3" s="566" customFormat="1"/>
    <row r="56034" spans="1:3" s="566" customFormat="1"/>
    <row r="56035" spans="1:3" s="566" customFormat="1"/>
    <row r="56036" spans="1:3" s="566" customFormat="1"/>
    <row r="56037" spans="1:3" s="566" customFormat="1"/>
    <row r="56038" spans="1:3" s="566" customFormat="1"/>
    <row r="56039" spans="1:3" s="566" customFormat="1"/>
    <row r="56040" spans="1:3" s="566" customFormat="1"/>
    <row r="56041" spans="1:3" s="566" customFormat="1"/>
    <row r="56042" spans="1:3" s="566" customFormat="1"/>
    <row r="56043" spans="1:3" s="566" customFormat="1"/>
    <row r="56044" spans="1:3" s="566" customFormat="1"/>
    <row r="56045" spans="1:3" s="566" customFormat="1"/>
    <row r="56046" spans="1:3" s="566" customFormat="1"/>
    <row r="56047" spans="1:3" s="566" customFormat="1"/>
    <row r="56048" spans="1:3" s="566" customFormat="1"/>
    <row r="56049" spans="1:3" s="566" customFormat="1"/>
    <row r="56050" spans="1:3" s="566" customFormat="1"/>
    <row r="56051" spans="1:3" s="566" customFormat="1"/>
    <row r="56052" spans="1:3" s="566" customFormat="1"/>
    <row r="56053" spans="1:3" s="566" customFormat="1"/>
    <row r="56054" spans="1:3" s="566" customFormat="1"/>
    <row r="56055" spans="1:3" s="566" customFormat="1"/>
    <row r="56056" spans="1:3" s="566" customFormat="1"/>
    <row r="56057" spans="1:3" s="566" customFormat="1"/>
    <row r="56058" spans="1:3" s="566" customFormat="1"/>
    <row r="56059" spans="1:3" s="566" customFormat="1"/>
    <row r="56060" spans="1:3" s="566" customFormat="1"/>
    <row r="56061" spans="1:3" s="566" customFormat="1"/>
    <row r="56062" spans="1:3" s="566" customFormat="1"/>
    <row r="56063" spans="1:3" s="566" customFormat="1"/>
    <row r="56064" spans="1:3" s="566" customFormat="1"/>
    <row r="56065" spans="1:3" s="566" customFormat="1"/>
    <row r="56066" spans="1:3" s="566" customFormat="1"/>
    <row r="56067" spans="1:3" s="566" customFormat="1"/>
    <row r="56068" spans="1:3" s="566" customFormat="1"/>
    <row r="56069" spans="1:3" s="566" customFormat="1"/>
    <row r="56070" spans="1:3" s="566" customFormat="1"/>
    <row r="56071" spans="1:3" s="566" customFormat="1"/>
    <row r="56072" spans="1:3" s="566" customFormat="1"/>
    <row r="56073" spans="1:3" s="566" customFormat="1"/>
    <row r="56074" spans="1:3" s="566" customFormat="1"/>
    <row r="56075" spans="1:3" s="566" customFormat="1"/>
    <row r="56076" spans="1:3" s="566" customFormat="1"/>
    <row r="56077" spans="1:3" s="566" customFormat="1"/>
    <row r="56078" spans="1:3" s="566" customFormat="1"/>
    <row r="56079" spans="1:3" s="566" customFormat="1"/>
    <row r="56080" spans="1:3" s="566" customFormat="1"/>
    <row r="56081" spans="1:3" s="566" customFormat="1"/>
    <row r="56082" spans="1:3" s="566" customFormat="1"/>
    <row r="56083" spans="1:3" s="566" customFormat="1"/>
    <row r="56084" spans="1:3" s="566" customFormat="1"/>
    <row r="56085" spans="1:3" s="566" customFormat="1"/>
    <row r="56086" spans="1:3" s="566" customFormat="1"/>
    <row r="56087" spans="1:3" s="566" customFormat="1"/>
    <row r="56088" spans="1:3" s="566" customFormat="1"/>
    <row r="56089" spans="1:3" s="566" customFormat="1"/>
    <row r="56090" spans="1:3" s="566" customFormat="1"/>
    <row r="56091" spans="1:3" s="566" customFormat="1"/>
    <row r="56092" spans="1:3" s="566" customFormat="1"/>
    <row r="56093" spans="1:3" s="566" customFormat="1"/>
    <row r="56094" spans="1:3" s="566" customFormat="1"/>
    <row r="56095" spans="1:3" s="566" customFormat="1"/>
    <row r="56096" spans="1:3" s="566" customFormat="1"/>
    <row r="56097" spans="1:3" s="566" customFormat="1"/>
    <row r="56098" spans="1:3" s="566" customFormat="1"/>
    <row r="56099" spans="1:3" s="566" customFormat="1"/>
    <row r="56100" spans="1:3" s="566" customFormat="1"/>
    <row r="56101" spans="1:3" s="566" customFormat="1"/>
    <row r="56102" spans="1:3" s="566" customFormat="1"/>
    <row r="56103" spans="1:3" s="566" customFormat="1"/>
    <row r="56104" spans="1:3" s="566" customFormat="1"/>
    <row r="56105" spans="1:3" s="566" customFormat="1"/>
    <row r="56106" spans="1:3" s="566" customFormat="1"/>
    <row r="56107" spans="1:3" s="566" customFormat="1"/>
    <row r="56108" spans="1:3" s="566" customFormat="1"/>
    <row r="56109" spans="1:3" s="566" customFormat="1"/>
    <row r="56110" spans="1:3" s="566" customFormat="1"/>
    <row r="56111" spans="1:3" s="566" customFormat="1"/>
    <row r="56112" spans="1:3" s="566" customFormat="1"/>
    <row r="56113" spans="1:3" s="566" customFormat="1"/>
    <row r="56114" spans="1:3" s="566" customFormat="1"/>
    <row r="56115" spans="1:3" s="566" customFormat="1"/>
    <row r="56116" spans="1:3" s="566" customFormat="1"/>
    <row r="56117" spans="1:3" s="566" customFormat="1"/>
    <row r="56118" spans="1:3" s="566" customFormat="1"/>
    <row r="56119" spans="1:3" s="566" customFormat="1"/>
    <row r="56120" spans="1:3" s="566" customFormat="1"/>
    <row r="56121" spans="1:3" s="566" customFormat="1"/>
    <row r="56122" spans="1:3" s="566" customFormat="1"/>
    <row r="56123" spans="1:3" s="566" customFormat="1"/>
    <row r="56124" spans="1:3" s="566" customFormat="1"/>
    <row r="56125" spans="1:3" s="566" customFormat="1"/>
    <row r="56126" spans="1:3" s="566" customFormat="1"/>
    <row r="56127" spans="1:3" s="566" customFormat="1"/>
    <row r="56128" spans="1:3" s="566" customFormat="1"/>
    <row r="56129" spans="1:3" s="566" customFormat="1"/>
    <row r="56130" spans="1:3" s="566" customFormat="1"/>
    <row r="56131" spans="1:3" s="566" customFormat="1"/>
    <row r="56132" spans="1:3" s="566" customFormat="1"/>
    <row r="56133" spans="1:3" s="566" customFormat="1"/>
    <row r="56134" spans="1:3" s="566" customFormat="1"/>
    <row r="56135" spans="1:3" s="566" customFormat="1"/>
    <row r="56136" spans="1:3" s="566" customFormat="1"/>
    <row r="56137" spans="1:3" s="566" customFormat="1"/>
    <row r="56138" spans="1:3" s="566" customFormat="1"/>
    <row r="56139" spans="1:3" s="566" customFormat="1"/>
    <row r="56140" spans="1:3" s="566" customFormat="1"/>
    <row r="56141" spans="1:3" s="566" customFormat="1"/>
    <row r="56142" spans="1:3" s="566" customFormat="1"/>
    <row r="56143" spans="1:3" s="566" customFormat="1"/>
    <row r="56144" spans="1:3" s="566" customFormat="1"/>
    <row r="56145" spans="1:3" s="566" customFormat="1"/>
    <row r="56146" spans="1:3" s="566" customFormat="1"/>
    <row r="56147" spans="1:3" s="566" customFormat="1"/>
    <row r="56148" spans="1:3" s="566" customFormat="1"/>
    <row r="56149" spans="1:3" s="566" customFormat="1"/>
    <row r="56150" spans="1:3" s="566" customFormat="1"/>
    <row r="56151" spans="1:3" s="566" customFormat="1"/>
    <row r="56152" spans="1:3" s="566" customFormat="1"/>
    <row r="56153" spans="1:3" s="566" customFormat="1"/>
    <row r="56154" spans="1:3" s="566" customFormat="1"/>
    <row r="56155" spans="1:3" s="566" customFormat="1"/>
    <row r="56156" spans="1:3" s="566" customFormat="1"/>
    <row r="56157" spans="1:3" s="566" customFormat="1"/>
    <row r="56158" spans="1:3" s="566" customFormat="1"/>
    <row r="56159" spans="1:3" s="566" customFormat="1"/>
    <row r="56160" spans="1:3" s="566" customFormat="1"/>
    <row r="56161" spans="1:3" s="566" customFormat="1"/>
    <row r="56162" spans="1:3" s="566" customFormat="1"/>
    <row r="56163" spans="1:3" s="566" customFormat="1"/>
    <row r="56164" spans="1:3" s="566" customFormat="1"/>
    <row r="56165" spans="1:3" s="566" customFormat="1"/>
    <row r="56166" spans="1:3" s="566" customFormat="1"/>
    <row r="56167" spans="1:3" s="566" customFormat="1"/>
    <row r="56168" spans="1:3" s="566" customFormat="1"/>
    <row r="56169" spans="1:3" s="566" customFormat="1"/>
    <row r="56170" spans="1:3" s="566" customFormat="1"/>
    <row r="56171" spans="1:3" s="566" customFormat="1"/>
    <row r="56172" spans="1:3" s="566" customFormat="1"/>
    <row r="56173" spans="1:3" s="566" customFormat="1"/>
    <row r="56174" spans="1:3" s="566" customFormat="1"/>
    <row r="56175" spans="1:3" s="566" customFormat="1"/>
    <row r="56176" spans="1:3" s="566" customFormat="1"/>
    <row r="56177" spans="1:3" s="566" customFormat="1"/>
    <row r="56178" spans="1:3" s="566" customFormat="1"/>
    <row r="56179" spans="1:3" s="566" customFormat="1"/>
    <row r="56180" spans="1:3" s="566" customFormat="1"/>
    <row r="56181" spans="1:3" s="566" customFormat="1"/>
    <row r="56182" spans="1:3" s="566" customFormat="1"/>
    <row r="56183" spans="1:3" s="566" customFormat="1"/>
    <row r="56184" spans="1:3" s="566" customFormat="1"/>
    <row r="56185" spans="1:3" s="566" customFormat="1"/>
    <row r="56186" spans="1:3" s="566" customFormat="1"/>
    <row r="56187" spans="1:3" s="566" customFormat="1"/>
    <row r="56188" spans="1:3" s="566" customFormat="1"/>
    <row r="56189" spans="1:3" s="566" customFormat="1"/>
    <row r="56190" spans="1:3" s="566" customFormat="1"/>
    <row r="56191" spans="1:3" s="566" customFormat="1"/>
    <row r="56192" spans="1:3" s="566" customFormat="1"/>
    <row r="56193" spans="1:3" s="566" customFormat="1"/>
    <row r="56194" spans="1:3" s="566" customFormat="1"/>
    <row r="56195" spans="1:3" s="566" customFormat="1"/>
    <row r="56196" spans="1:3" s="566" customFormat="1"/>
    <row r="56197" spans="1:3" s="566" customFormat="1"/>
    <row r="56198" spans="1:3" s="566" customFormat="1"/>
    <row r="56199" spans="1:3" s="566" customFormat="1"/>
    <row r="56200" spans="1:3" s="566" customFormat="1"/>
    <row r="56201" spans="1:3" s="566" customFormat="1"/>
    <row r="56202" spans="1:3" s="566" customFormat="1"/>
    <row r="56203" spans="1:3" s="566" customFormat="1"/>
    <row r="56204" spans="1:3" s="566" customFormat="1"/>
    <row r="56205" spans="1:3" s="566" customFormat="1"/>
    <row r="56206" spans="1:3" s="566" customFormat="1"/>
    <row r="56207" spans="1:3" s="566" customFormat="1"/>
    <row r="56208" spans="1:3" s="566" customFormat="1"/>
    <row r="56209" spans="1:3" s="566" customFormat="1"/>
    <row r="56210" spans="1:3" s="566" customFormat="1"/>
    <row r="56211" spans="1:3" s="566" customFormat="1"/>
    <row r="56212" spans="1:3" s="566" customFormat="1"/>
    <row r="56213" spans="1:3" s="566" customFormat="1"/>
    <row r="56214" spans="1:3" s="566" customFormat="1"/>
    <row r="56215" spans="1:3" s="566" customFormat="1"/>
    <row r="56216" spans="1:3" s="566" customFormat="1"/>
    <row r="56217" spans="1:3" s="566" customFormat="1"/>
    <row r="56218" spans="1:3" s="566" customFormat="1"/>
    <row r="56219" spans="1:3" s="566" customFormat="1"/>
    <row r="56220" spans="1:3" s="566" customFormat="1"/>
    <row r="56221" spans="1:3" s="566" customFormat="1"/>
    <row r="56222" spans="1:3" s="566" customFormat="1"/>
    <row r="56223" spans="1:3" s="566" customFormat="1"/>
    <row r="56224" spans="1:3" s="566" customFormat="1"/>
    <row r="56225" spans="1:3" s="566" customFormat="1"/>
    <row r="56226" spans="1:3" s="566" customFormat="1"/>
    <row r="56227" spans="1:3" s="566" customFormat="1"/>
    <row r="56228" spans="1:3" s="566" customFormat="1"/>
    <row r="56229" spans="1:3" s="566" customFormat="1"/>
    <row r="56230" spans="1:3" s="566" customFormat="1"/>
    <row r="56231" spans="1:3" s="566" customFormat="1"/>
    <row r="56232" spans="1:3" s="566" customFormat="1"/>
    <row r="56233" spans="1:3" s="566" customFormat="1"/>
    <row r="56234" spans="1:3" s="566" customFormat="1"/>
    <row r="56235" spans="1:3" s="566" customFormat="1"/>
    <row r="56236" spans="1:3" s="566" customFormat="1"/>
    <row r="56237" spans="1:3" s="566" customFormat="1"/>
    <row r="56238" spans="1:3" s="566" customFormat="1"/>
    <row r="56239" spans="1:3" s="566" customFormat="1"/>
    <row r="56240" spans="1:3" s="566" customFormat="1"/>
    <row r="56241" spans="1:3" s="566" customFormat="1"/>
    <row r="56242" spans="1:3" s="566" customFormat="1"/>
    <row r="56243" spans="1:3" s="566" customFormat="1"/>
    <row r="56244" spans="1:3" s="566" customFormat="1"/>
    <row r="56245" spans="1:3" s="566" customFormat="1"/>
    <row r="56246" spans="1:3" s="566" customFormat="1"/>
    <row r="56247" spans="1:3" s="566" customFormat="1"/>
    <row r="56248" spans="1:3" s="566" customFormat="1"/>
    <row r="56249" spans="1:3" s="566" customFormat="1"/>
    <row r="56250" spans="1:3" s="566" customFormat="1"/>
    <row r="56251" spans="1:3" s="566" customFormat="1"/>
    <row r="56252" spans="1:3" s="566" customFormat="1"/>
    <row r="56253" spans="1:3" s="566" customFormat="1"/>
    <row r="56254" spans="1:3" s="566" customFormat="1"/>
    <row r="56255" spans="1:3" s="566" customFormat="1"/>
    <row r="56256" spans="1:3" s="566" customFormat="1"/>
    <row r="56257" spans="1:3" s="566" customFormat="1"/>
    <row r="56258" spans="1:3" s="566" customFormat="1"/>
    <row r="56259" spans="1:3" s="566" customFormat="1"/>
    <row r="56260" spans="1:3" s="566" customFormat="1"/>
    <row r="56261" spans="1:3" s="566" customFormat="1"/>
    <row r="56262" spans="1:3" s="566" customFormat="1"/>
    <row r="56263" spans="1:3" s="566" customFormat="1"/>
    <row r="56264" spans="1:3" s="566" customFormat="1"/>
    <row r="56265" spans="1:3" s="566" customFormat="1"/>
    <row r="56266" spans="1:3" s="566" customFormat="1"/>
    <row r="56267" spans="1:3" s="566" customFormat="1"/>
    <row r="56268" spans="1:3" s="566" customFormat="1"/>
    <row r="56269" spans="1:3" s="566" customFormat="1"/>
    <row r="56270" spans="1:3" s="566" customFormat="1"/>
    <row r="56271" spans="1:3" s="566" customFormat="1"/>
    <row r="56272" spans="1:3" s="566" customFormat="1"/>
    <row r="56273" spans="1:3" s="566" customFormat="1"/>
    <row r="56274" spans="1:3" s="566" customFormat="1"/>
    <row r="56275" spans="1:3" s="566" customFormat="1"/>
    <row r="56276" spans="1:3" s="566" customFormat="1"/>
    <row r="56277" spans="1:3" s="566" customFormat="1"/>
    <row r="56278" spans="1:3" s="566" customFormat="1"/>
    <row r="56279" spans="1:3" s="566" customFormat="1"/>
    <row r="56280" spans="1:3" s="566" customFormat="1"/>
    <row r="56281" spans="1:3" s="566" customFormat="1"/>
    <row r="56282" spans="1:3" s="566" customFormat="1"/>
    <row r="56283" spans="1:3" s="566" customFormat="1"/>
    <row r="56284" spans="1:3" s="566" customFormat="1"/>
    <row r="56285" spans="1:3" s="566" customFormat="1"/>
    <row r="56286" spans="1:3" s="566" customFormat="1"/>
    <row r="56287" spans="1:3" s="566" customFormat="1"/>
    <row r="56288" spans="1:3" s="566" customFormat="1"/>
    <row r="56289" spans="1:3" s="566" customFormat="1"/>
    <row r="56290" spans="1:3" s="566" customFormat="1"/>
    <row r="56291" spans="1:3" s="566" customFormat="1"/>
    <row r="56292" spans="1:3" s="566" customFormat="1"/>
    <row r="56293" spans="1:3" s="566" customFormat="1"/>
    <row r="56294" spans="1:3" s="566" customFormat="1"/>
    <row r="56295" spans="1:3" s="566" customFormat="1"/>
    <row r="56296" spans="1:3" s="566" customFormat="1"/>
    <row r="56297" spans="1:3" s="566" customFormat="1"/>
    <row r="56298" spans="1:3" s="566" customFormat="1"/>
    <row r="56299" spans="1:3" s="566" customFormat="1"/>
    <row r="56300" spans="1:3" s="566" customFormat="1"/>
    <row r="56301" spans="1:3" s="566" customFormat="1"/>
    <row r="56302" spans="1:3" s="566" customFormat="1"/>
    <row r="56303" spans="1:3" s="566" customFormat="1"/>
    <row r="56304" spans="1:3" s="566" customFormat="1"/>
    <row r="56305" spans="1:3" s="566" customFormat="1"/>
    <row r="56306" spans="1:3" s="566" customFormat="1"/>
    <row r="56307" spans="1:3" s="566" customFormat="1"/>
    <row r="56308" spans="1:3" s="566" customFormat="1"/>
    <row r="56309" spans="1:3" s="566" customFormat="1"/>
    <row r="56310" spans="1:3" s="566" customFormat="1"/>
    <row r="56311" spans="1:3" s="566" customFormat="1"/>
    <row r="56312" spans="1:3" s="566" customFormat="1"/>
    <row r="56313" spans="1:3" s="566" customFormat="1"/>
    <row r="56314" spans="1:3" s="566" customFormat="1"/>
    <row r="56315" spans="1:3" s="566" customFormat="1"/>
    <row r="56316" spans="1:3" s="566" customFormat="1"/>
    <row r="56317" spans="1:3" s="566" customFormat="1"/>
    <row r="56318" spans="1:3" s="566" customFormat="1"/>
    <row r="56319" spans="1:3" s="566" customFormat="1"/>
    <row r="56320" spans="1:3" s="566" customFormat="1"/>
    <row r="56321" spans="1:3" s="566" customFormat="1"/>
    <row r="56322" spans="1:3" s="566" customFormat="1"/>
    <row r="56323" spans="1:3" s="566" customFormat="1"/>
    <row r="56324" spans="1:3" s="566" customFormat="1"/>
    <row r="56325" spans="1:3" s="566" customFormat="1"/>
    <row r="56326" spans="1:3" s="566" customFormat="1"/>
    <row r="56327" spans="1:3" s="566" customFormat="1"/>
    <row r="56328" spans="1:3" s="566" customFormat="1"/>
    <row r="56329" spans="1:3" s="566" customFormat="1"/>
    <row r="56330" spans="1:3" s="566" customFormat="1"/>
    <row r="56331" spans="1:3" s="566" customFormat="1"/>
    <row r="56332" spans="1:3" s="566" customFormat="1"/>
    <row r="56333" spans="1:3" s="566" customFormat="1"/>
    <row r="56334" spans="1:3" s="566" customFormat="1"/>
    <row r="56335" spans="1:3" s="566" customFormat="1"/>
    <row r="56336" spans="1:3" s="566" customFormat="1"/>
    <row r="56337" spans="1:3" s="566" customFormat="1"/>
    <row r="56338" spans="1:3" s="566" customFormat="1"/>
    <row r="56339" spans="1:3" s="566" customFormat="1"/>
    <row r="56340" spans="1:3" s="566" customFormat="1"/>
    <row r="56341" spans="1:3" s="566" customFormat="1"/>
    <row r="56342" spans="1:3" s="566" customFormat="1"/>
    <row r="56343" spans="1:3" s="566" customFormat="1"/>
    <row r="56344" spans="1:3" s="566" customFormat="1"/>
    <row r="56345" spans="1:3" s="566" customFormat="1"/>
    <row r="56346" spans="1:3" s="566" customFormat="1"/>
    <row r="56347" spans="1:3" s="566" customFormat="1"/>
    <row r="56348" spans="1:3" s="566" customFormat="1"/>
    <row r="56349" spans="1:3" s="566" customFormat="1"/>
    <row r="56350" spans="1:3" s="566" customFormat="1"/>
    <row r="56351" spans="1:3" s="566" customFormat="1"/>
    <row r="56352" spans="1:3" s="566" customFormat="1"/>
    <row r="56353" spans="1:3" s="566" customFormat="1"/>
    <row r="56354" spans="1:3" s="566" customFormat="1"/>
    <row r="56355" spans="1:3" s="566" customFormat="1"/>
    <row r="56356" spans="1:3" s="566" customFormat="1"/>
    <row r="56357" spans="1:3" s="566" customFormat="1"/>
    <row r="56358" spans="1:3" s="566" customFormat="1"/>
    <row r="56359" spans="1:3" s="566" customFormat="1"/>
    <row r="56360" spans="1:3" s="566" customFormat="1"/>
    <row r="56361" spans="1:3" s="566" customFormat="1"/>
    <row r="56362" spans="1:3" s="566" customFormat="1"/>
    <row r="56363" spans="1:3" s="566" customFormat="1"/>
    <row r="56364" spans="1:3" s="566" customFormat="1"/>
    <row r="56365" spans="1:3" s="566" customFormat="1"/>
    <row r="56366" spans="1:3" s="566" customFormat="1"/>
    <row r="56367" spans="1:3" s="566" customFormat="1"/>
    <row r="56368" spans="1:3" s="566" customFormat="1"/>
    <row r="56369" spans="1:3" s="566" customFormat="1"/>
    <row r="56370" spans="1:3" s="566" customFormat="1"/>
    <row r="56371" spans="1:3" s="566" customFormat="1"/>
    <row r="56372" spans="1:3" s="566" customFormat="1"/>
    <row r="56373" spans="1:3" s="566" customFormat="1"/>
    <row r="56374" spans="1:3" s="566" customFormat="1"/>
    <row r="56375" spans="1:3" s="566" customFormat="1"/>
    <row r="56376" spans="1:3" s="566" customFormat="1"/>
    <row r="56377" spans="1:3" s="566" customFormat="1"/>
    <row r="56378" spans="1:3" s="566" customFormat="1"/>
    <row r="56379" spans="1:3" s="566" customFormat="1"/>
    <row r="56380" spans="1:3" s="566" customFormat="1"/>
    <row r="56381" spans="1:3" s="566" customFormat="1"/>
    <row r="56382" spans="1:3" s="566" customFormat="1"/>
    <row r="56383" spans="1:3" s="566" customFormat="1"/>
    <row r="56384" spans="1:3" s="566" customFormat="1"/>
    <row r="56385" spans="1:3" s="566" customFormat="1"/>
    <row r="56386" spans="1:3" s="566" customFormat="1"/>
    <row r="56387" spans="1:3" s="566" customFormat="1"/>
    <row r="56388" spans="1:3" s="566" customFormat="1"/>
    <row r="56389" spans="1:3" s="566" customFormat="1"/>
    <row r="56390" spans="1:3" s="566" customFormat="1"/>
    <row r="56391" spans="1:3" s="566" customFormat="1"/>
    <row r="56392" spans="1:3" s="566" customFormat="1"/>
    <row r="56393" spans="1:3" s="566" customFormat="1"/>
    <row r="56394" spans="1:3" s="566" customFormat="1"/>
    <row r="56395" spans="1:3" s="566" customFormat="1"/>
    <row r="56396" spans="1:3" s="566" customFormat="1"/>
    <row r="56397" spans="1:3" s="566" customFormat="1"/>
    <row r="56398" spans="1:3" s="566" customFormat="1"/>
    <row r="56399" spans="1:3" s="566" customFormat="1"/>
    <row r="56400" spans="1:3" s="566" customFormat="1"/>
    <row r="56401" spans="1:3" s="566" customFormat="1"/>
    <row r="56402" spans="1:3" s="566" customFormat="1"/>
    <row r="56403" spans="1:3" s="566" customFormat="1"/>
    <row r="56404" spans="1:3" s="566" customFormat="1"/>
    <row r="56405" spans="1:3" s="566" customFormat="1"/>
    <row r="56406" spans="1:3" s="566" customFormat="1"/>
    <row r="56407" spans="1:3" s="566" customFormat="1"/>
    <row r="56408" spans="1:3" s="566" customFormat="1"/>
    <row r="56409" spans="1:3" s="566" customFormat="1"/>
    <row r="56410" spans="1:3" s="566" customFormat="1"/>
    <row r="56411" spans="1:3" s="566" customFormat="1"/>
    <row r="56412" spans="1:3" s="566" customFormat="1"/>
    <row r="56413" spans="1:3" s="566" customFormat="1"/>
    <row r="56414" spans="1:3" s="566" customFormat="1"/>
    <row r="56415" spans="1:3" s="566" customFormat="1"/>
    <row r="56416" spans="1:3" s="566" customFormat="1"/>
    <row r="56417" spans="1:3" s="566" customFormat="1"/>
    <row r="56418" spans="1:3" s="566" customFormat="1"/>
    <row r="56419" spans="1:3" s="566" customFormat="1"/>
    <row r="56420" spans="1:3" s="566" customFormat="1"/>
    <row r="56421" spans="1:3" s="566" customFormat="1"/>
    <row r="56422" spans="1:3" s="566" customFormat="1"/>
    <row r="56423" spans="1:3" s="566" customFormat="1"/>
    <row r="56424" spans="1:3" s="566" customFormat="1"/>
    <row r="56425" spans="1:3" s="566" customFormat="1"/>
    <row r="56426" spans="1:3" s="566" customFormat="1"/>
    <row r="56427" spans="1:3" s="566" customFormat="1"/>
    <row r="56428" spans="1:3" s="566" customFormat="1"/>
    <row r="56429" spans="1:3" s="566" customFormat="1"/>
    <row r="56430" spans="1:3" s="566" customFormat="1"/>
    <row r="56431" spans="1:3" s="566" customFormat="1"/>
    <row r="56432" spans="1:3" s="566" customFormat="1"/>
    <row r="56433" spans="1:3" s="566" customFormat="1"/>
    <row r="56434" spans="1:3" s="566" customFormat="1"/>
    <row r="56435" spans="1:3" s="566" customFormat="1"/>
    <row r="56436" spans="1:3" s="566" customFormat="1"/>
    <row r="56437" spans="1:3" s="566" customFormat="1"/>
    <row r="56438" spans="1:3" s="566" customFormat="1"/>
    <row r="56439" spans="1:3" s="566" customFormat="1"/>
    <row r="56440" spans="1:3" s="566" customFormat="1"/>
    <row r="56441" spans="1:3" s="566" customFormat="1"/>
    <row r="56442" spans="1:3" s="566" customFormat="1"/>
    <row r="56443" spans="1:3" s="566" customFormat="1"/>
    <row r="56444" spans="1:3" s="566" customFormat="1"/>
    <row r="56445" spans="1:3" s="566" customFormat="1"/>
    <row r="56446" spans="1:3" s="566" customFormat="1"/>
    <row r="56447" spans="1:3" s="566" customFormat="1"/>
    <row r="56448" spans="1:3" s="566" customFormat="1"/>
    <row r="56449" spans="1:3" s="566" customFormat="1"/>
    <row r="56450" spans="1:3" s="566" customFormat="1"/>
    <row r="56451" spans="1:3" s="566" customFormat="1"/>
    <row r="56452" spans="1:3" s="566" customFormat="1"/>
    <row r="56453" spans="1:3" s="566" customFormat="1"/>
    <row r="56454" spans="1:3" s="566" customFormat="1"/>
    <row r="56455" spans="1:3" s="566" customFormat="1"/>
    <row r="56456" spans="1:3" s="566" customFormat="1"/>
    <row r="56457" spans="1:3" s="566" customFormat="1"/>
    <row r="56458" spans="1:3" s="566" customFormat="1"/>
    <row r="56459" spans="1:3" s="566" customFormat="1"/>
    <row r="56460" spans="1:3" s="566" customFormat="1"/>
    <row r="56461" spans="1:3" s="566" customFormat="1"/>
    <row r="56462" spans="1:3" s="566" customFormat="1"/>
    <row r="56463" spans="1:3" s="566" customFormat="1"/>
    <row r="56464" spans="1:3" s="566" customFormat="1"/>
    <row r="56465" spans="1:3" s="566" customFormat="1"/>
    <row r="56466" spans="1:3" s="566" customFormat="1"/>
    <row r="56467" spans="1:3" s="566" customFormat="1"/>
    <row r="56468" spans="1:3" s="566" customFormat="1"/>
    <row r="56469" spans="1:3" s="566" customFormat="1"/>
    <row r="56470" spans="1:3" s="566" customFormat="1"/>
    <row r="56471" spans="1:3" s="566" customFormat="1"/>
    <row r="56472" spans="1:3" s="566" customFormat="1"/>
    <row r="56473" spans="1:3" s="566" customFormat="1"/>
    <row r="56474" spans="1:3" s="566" customFormat="1"/>
    <row r="56475" spans="1:3" s="566" customFormat="1"/>
    <row r="56476" spans="1:3" s="566" customFormat="1"/>
    <row r="56477" spans="1:3" s="566" customFormat="1"/>
    <row r="56478" spans="1:3" s="566" customFormat="1"/>
    <row r="56479" spans="1:3" s="566" customFormat="1"/>
    <row r="56480" spans="1:3" s="566" customFormat="1"/>
    <row r="56481" spans="1:3" s="566" customFormat="1"/>
    <row r="56482" spans="1:3" s="566" customFormat="1"/>
    <row r="56483" spans="1:3" s="566" customFormat="1"/>
    <row r="56484" spans="1:3" s="566" customFormat="1"/>
    <row r="56485" spans="1:3" s="566" customFormat="1"/>
    <row r="56486" spans="1:3" s="566" customFormat="1"/>
    <row r="56487" spans="1:3" s="566" customFormat="1"/>
    <row r="56488" spans="1:3" s="566" customFormat="1"/>
    <row r="56489" spans="1:3" s="566" customFormat="1"/>
    <row r="56490" spans="1:3" s="566" customFormat="1"/>
    <row r="56491" spans="1:3" s="566" customFormat="1"/>
    <row r="56492" spans="1:3" s="566" customFormat="1"/>
    <row r="56493" spans="1:3" s="566" customFormat="1"/>
    <row r="56494" spans="1:3" s="566" customFormat="1"/>
    <row r="56495" spans="1:3" s="566" customFormat="1"/>
    <row r="56496" spans="1:3" s="566" customFormat="1"/>
    <row r="56497" spans="1:3" s="566" customFormat="1"/>
    <row r="56498" spans="1:3" s="566" customFormat="1"/>
    <row r="56499" spans="1:3" s="566" customFormat="1"/>
    <row r="56500" spans="1:3" s="566" customFormat="1"/>
    <row r="56501" spans="1:3" s="566" customFormat="1"/>
    <row r="56502" spans="1:3" s="566" customFormat="1"/>
    <row r="56503" spans="1:3" s="566" customFormat="1"/>
    <row r="56504" spans="1:3" s="566" customFormat="1"/>
    <row r="56505" spans="1:3" s="566" customFormat="1"/>
    <row r="56506" spans="1:3" s="566" customFormat="1"/>
    <row r="56507" spans="1:3" s="566" customFormat="1"/>
    <row r="56508" spans="1:3" s="566" customFormat="1"/>
    <row r="56509" spans="1:3" s="566" customFormat="1"/>
    <row r="56510" spans="1:3" s="566" customFormat="1"/>
    <row r="56511" spans="1:3" s="566" customFormat="1"/>
    <row r="56512" spans="1:3" s="566" customFormat="1"/>
    <row r="56513" spans="1:3" s="566" customFormat="1"/>
    <row r="56514" spans="1:3" s="566" customFormat="1"/>
    <row r="56515" spans="1:3" s="566" customFormat="1"/>
    <row r="56516" spans="1:3" s="566" customFormat="1"/>
    <row r="56517" spans="1:3" s="566" customFormat="1"/>
    <row r="56518" spans="1:3" s="566" customFormat="1"/>
    <row r="56519" spans="1:3" s="566" customFormat="1"/>
    <row r="56520" spans="1:3" s="566" customFormat="1"/>
    <row r="56521" spans="1:3" s="566" customFormat="1"/>
    <row r="56522" spans="1:3" s="566" customFormat="1"/>
    <row r="56523" spans="1:3" s="566" customFormat="1"/>
    <row r="56524" spans="1:3" s="566" customFormat="1"/>
    <row r="56525" spans="1:3" s="566" customFormat="1"/>
    <row r="56526" spans="1:3" s="566" customFormat="1"/>
    <row r="56527" spans="1:3" s="566" customFormat="1"/>
    <row r="56528" spans="1:3" s="566" customFormat="1"/>
    <row r="56529" spans="1:3" s="566" customFormat="1"/>
    <row r="56530" spans="1:3" s="566" customFormat="1"/>
    <row r="56531" spans="1:3" s="566" customFormat="1"/>
    <row r="56532" spans="1:3" s="566" customFormat="1"/>
    <row r="56533" spans="1:3" s="566" customFormat="1"/>
    <row r="56534" spans="1:3" s="566" customFormat="1"/>
    <row r="56535" spans="1:3" s="566" customFormat="1"/>
    <row r="56536" spans="1:3" s="566" customFormat="1"/>
    <row r="56537" spans="1:3" s="566" customFormat="1"/>
    <row r="56538" spans="1:3" s="566" customFormat="1"/>
    <row r="56539" spans="1:3" s="566" customFormat="1"/>
    <row r="56540" spans="1:3" s="566" customFormat="1"/>
    <row r="56541" spans="1:3" s="566" customFormat="1"/>
    <row r="56542" spans="1:3" s="566" customFormat="1"/>
    <row r="56543" spans="1:3" s="566" customFormat="1"/>
    <row r="56544" spans="1:3" s="566" customFormat="1"/>
    <row r="56545" spans="1:3" s="566" customFormat="1"/>
    <row r="56546" spans="1:3" s="566" customFormat="1"/>
    <row r="56547" spans="1:3" s="566" customFormat="1"/>
    <row r="56548" spans="1:3" s="566" customFormat="1"/>
    <row r="56549" spans="1:3" s="566" customFormat="1"/>
    <row r="56550" spans="1:3" s="566" customFormat="1"/>
    <row r="56551" spans="1:3" s="566" customFormat="1"/>
    <row r="56552" spans="1:3" s="566" customFormat="1"/>
    <row r="56553" spans="1:3" s="566" customFormat="1"/>
    <row r="56554" spans="1:3" s="566" customFormat="1"/>
    <row r="56555" spans="1:3" s="566" customFormat="1"/>
    <row r="56556" spans="1:3" s="566" customFormat="1"/>
    <row r="56557" spans="1:3" s="566" customFormat="1"/>
    <row r="56558" spans="1:3" s="566" customFormat="1"/>
    <row r="56559" spans="1:3" s="566" customFormat="1"/>
    <row r="56560" spans="1:3" s="566" customFormat="1"/>
    <row r="56561" spans="1:3" s="566" customFormat="1"/>
    <row r="56562" spans="1:3" s="566" customFormat="1"/>
    <row r="56563" spans="1:3" s="566" customFormat="1"/>
    <row r="56564" spans="1:3" s="566" customFormat="1"/>
    <row r="56565" spans="1:3" s="566" customFormat="1"/>
    <row r="56566" spans="1:3" s="566" customFormat="1"/>
    <row r="56567" spans="1:3" s="566" customFormat="1"/>
    <row r="56568" spans="1:3" s="566" customFormat="1"/>
    <row r="56569" spans="1:3" s="566" customFormat="1"/>
    <row r="56570" spans="1:3" s="566" customFormat="1"/>
    <row r="56571" spans="1:3" s="566" customFormat="1"/>
    <row r="56572" spans="1:3" s="566" customFormat="1"/>
    <row r="56573" spans="1:3" s="566" customFormat="1"/>
    <row r="56574" spans="1:3" s="566" customFormat="1"/>
    <row r="56575" spans="1:3" s="566" customFormat="1"/>
    <row r="56576" spans="1:3" s="566" customFormat="1"/>
    <row r="56577" spans="1:3" s="566" customFormat="1"/>
    <row r="56578" spans="1:3" s="566" customFormat="1"/>
    <row r="56579" spans="1:3" s="566" customFormat="1"/>
    <row r="56580" spans="1:3" s="566" customFormat="1"/>
    <row r="56581" spans="1:3" s="566" customFormat="1"/>
    <row r="56582" spans="1:3" s="566" customFormat="1"/>
    <row r="56583" spans="1:3" s="566" customFormat="1"/>
    <row r="56584" spans="1:3" s="566" customFormat="1"/>
    <row r="56585" spans="1:3" s="566" customFormat="1"/>
    <row r="56586" spans="1:3" s="566" customFormat="1"/>
    <row r="56587" spans="1:3" s="566" customFormat="1"/>
    <row r="56588" spans="1:3" s="566" customFormat="1"/>
    <row r="56589" spans="1:3" s="566" customFormat="1"/>
    <row r="56590" spans="1:3" s="566" customFormat="1"/>
    <row r="56591" spans="1:3" s="566" customFormat="1"/>
    <row r="56592" spans="1:3" s="566" customFormat="1"/>
    <row r="56593" spans="1:3" s="566" customFormat="1"/>
    <row r="56594" spans="1:3" s="566" customFormat="1"/>
    <row r="56595" spans="1:3" s="566" customFormat="1"/>
    <row r="56596" spans="1:3" s="566" customFormat="1"/>
    <row r="56597" spans="1:3" s="566" customFormat="1"/>
    <row r="56598" spans="1:3" s="566" customFormat="1"/>
    <row r="56599" spans="1:3" s="566" customFormat="1"/>
    <row r="56600" spans="1:3" s="566" customFormat="1"/>
    <row r="56601" spans="1:3" s="566" customFormat="1"/>
    <row r="56602" spans="1:3" s="566" customFormat="1"/>
    <row r="56603" spans="1:3" s="566" customFormat="1"/>
    <row r="56604" spans="1:3" s="566" customFormat="1"/>
    <row r="56605" spans="1:3" s="566" customFormat="1"/>
    <row r="56606" spans="1:3" s="566" customFormat="1"/>
    <row r="56607" spans="1:3" s="566" customFormat="1"/>
    <row r="56608" spans="1:3" s="566" customFormat="1"/>
    <row r="56609" spans="1:3" s="566" customFormat="1"/>
    <row r="56610" spans="1:3" s="566" customFormat="1"/>
    <row r="56611" spans="1:3" s="566" customFormat="1"/>
    <row r="56612" spans="1:3" s="566" customFormat="1"/>
    <row r="56613" spans="1:3" s="566" customFormat="1"/>
    <row r="56614" spans="1:3" s="566" customFormat="1"/>
    <row r="56615" spans="1:3" s="566" customFormat="1"/>
    <row r="56616" spans="1:3" s="566" customFormat="1"/>
    <row r="56617" spans="1:3" s="566" customFormat="1"/>
    <row r="56618" spans="1:3" s="566" customFormat="1"/>
    <row r="56619" spans="1:3" s="566" customFormat="1"/>
    <row r="56620" spans="1:3" s="566" customFormat="1"/>
    <row r="56621" spans="1:3" s="566" customFormat="1"/>
    <row r="56622" spans="1:3" s="566" customFormat="1"/>
    <row r="56623" spans="1:3" s="566" customFormat="1"/>
    <row r="56624" spans="1:3" s="566" customFormat="1"/>
    <row r="56625" spans="1:3" s="566" customFormat="1"/>
    <row r="56626" spans="1:3" s="566" customFormat="1"/>
    <row r="56627" spans="1:3" s="566" customFormat="1"/>
    <row r="56628" spans="1:3" s="566" customFormat="1"/>
    <row r="56629" spans="1:3" s="566" customFormat="1"/>
    <row r="56630" spans="1:3" s="566" customFormat="1"/>
    <row r="56631" spans="1:3" s="566" customFormat="1"/>
    <row r="56632" spans="1:3" s="566" customFormat="1"/>
    <row r="56633" spans="1:3" s="566" customFormat="1"/>
    <row r="56634" spans="1:3" s="566" customFormat="1"/>
    <row r="56635" spans="1:3" s="566" customFormat="1"/>
    <row r="56636" spans="1:3" s="566" customFormat="1"/>
    <row r="56637" spans="1:3" s="566" customFormat="1"/>
    <row r="56638" spans="1:3" s="566" customFormat="1"/>
    <row r="56639" spans="1:3" s="566" customFormat="1"/>
    <row r="56640" spans="1:3" s="566" customFormat="1"/>
    <row r="56641" spans="1:3" s="566" customFormat="1"/>
    <row r="56642" spans="1:3" s="566" customFormat="1"/>
    <row r="56643" spans="1:3" s="566" customFormat="1"/>
    <row r="56644" spans="1:3" s="566" customFormat="1"/>
    <row r="56645" spans="1:3" s="566" customFormat="1"/>
    <row r="56646" spans="1:3" s="566" customFormat="1"/>
    <row r="56647" spans="1:3" s="566" customFormat="1"/>
    <row r="56648" spans="1:3" s="566" customFormat="1"/>
    <row r="56649" spans="1:3" s="566" customFormat="1"/>
    <row r="56650" spans="1:3" s="566" customFormat="1"/>
    <row r="56651" spans="1:3" s="566" customFormat="1"/>
    <row r="56652" spans="1:3" s="566" customFormat="1"/>
    <row r="56653" spans="1:3" s="566" customFormat="1"/>
    <row r="56654" spans="1:3" s="566" customFormat="1"/>
    <row r="56655" spans="1:3" s="566" customFormat="1"/>
    <row r="56656" spans="1:3" s="566" customFormat="1"/>
    <row r="56657" spans="1:3" s="566" customFormat="1"/>
    <row r="56658" spans="1:3" s="566" customFormat="1"/>
    <row r="56659" spans="1:3" s="566" customFormat="1"/>
    <row r="56660" spans="1:3" s="566" customFormat="1"/>
    <row r="56661" spans="1:3" s="566" customFormat="1"/>
    <row r="56662" spans="1:3" s="566" customFormat="1"/>
    <row r="56663" spans="1:3" s="566" customFormat="1"/>
    <row r="56664" spans="1:3" s="566" customFormat="1"/>
    <row r="56665" spans="1:3" s="566" customFormat="1"/>
    <row r="56666" spans="1:3" s="566" customFormat="1"/>
    <row r="56667" spans="1:3" s="566" customFormat="1"/>
    <row r="56668" spans="1:3" s="566" customFormat="1"/>
    <row r="56669" spans="1:3" s="566" customFormat="1"/>
    <row r="56670" spans="1:3" s="566" customFormat="1"/>
    <row r="56671" spans="1:3" s="566" customFormat="1"/>
    <row r="56672" spans="1:3" s="566" customFormat="1"/>
    <row r="56673" spans="1:3" s="566" customFormat="1"/>
    <row r="56674" spans="1:3" s="566" customFormat="1"/>
    <row r="56675" spans="1:3" s="566" customFormat="1"/>
    <row r="56676" spans="1:3" s="566" customFormat="1"/>
    <row r="56677" spans="1:3" s="566" customFormat="1"/>
    <row r="56678" spans="1:3" s="566" customFormat="1"/>
    <row r="56679" spans="1:3" s="566" customFormat="1"/>
    <row r="56680" spans="1:3" s="566" customFormat="1"/>
    <row r="56681" spans="1:3" s="566" customFormat="1"/>
    <row r="56682" spans="1:3" s="566" customFormat="1"/>
    <row r="56683" spans="1:3" s="566" customFormat="1"/>
    <row r="56684" spans="1:3" s="566" customFormat="1"/>
    <row r="56685" spans="1:3" s="566" customFormat="1"/>
    <row r="56686" spans="1:3" s="566" customFormat="1"/>
    <row r="56687" spans="1:3" s="566" customFormat="1"/>
    <row r="56688" spans="1:3" s="566" customFormat="1"/>
    <row r="56689" spans="1:3" s="566" customFormat="1"/>
    <row r="56690" spans="1:3" s="566" customFormat="1"/>
    <row r="56691" spans="1:3" s="566" customFormat="1"/>
    <row r="56692" spans="1:3" s="566" customFormat="1"/>
    <row r="56693" spans="1:3" s="566" customFormat="1"/>
    <row r="56694" spans="1:3" s="566" customFormat="1"/>
    <row r="56695" spans="1:3" s="566" customFormat="1"/>
    <row r="56696" spans="1:3" s="566" customFormat="1"/>
    <row r="56697" spans="1:3" s="566" customFormat="1"/>
    <row r="56698" spans="1:3" s="566" customFormat="1"/>
    <row r="56699" spans="1:3" s="566" customFormat="1"/>
    <row r="56700" spans="1:3" s="566" customFormat="1"/>
    <row r="56701" spans="1:3" s="566" customFormat="1"/>
    <row r="56702" spans="1:3" s="566" customFormat="1"/>
    <row r="56703" spans="1:3" s="566" customFormat="1"/>
    <row r="56704" spans="1:3" s="566" customFormat="1"/>
    <row r="56705" spans="1:3" s="566" customFormat="1"/>
    <row r="56706" spans="1:3" s="566" customFormat="1"/>
    <row r="56707" spans="1:3" s="566" customFormat="1"/>
    <row r="56708" spans="1:3" s="566" customFormat="1"/>
    <row r="56709" spans="1:3" s="566" customFormat="1"/>
    <row r="56710" spans="1:3" s="566" customFormat="1"/>
    <row r="56711" spans="1:3" s="566" customFormat="1"/>
    <row r="56712" spans="1:3" s="566" customFormat="1"/>
    <row r="56713" spans="1:3" s="566" customFormat="1"/>
    <row r="56714" spans="1:3" s="566" customFormat="1"/>
    <row r="56715" spans="1:3" s="566" customFormat="1"/>
    <row r="56716" spans="1:3" s="566" customFormat="1"/>
    <row r="56717" spans="1:3" s="566" customFormat="1"/>
    <row r="56718" spans="1:3" s="566" customFormat="1"/>
    <row r="56719" spans="1:3" s="566" customFormat="1"/>
    <row r="56720" spans="1:3" s="566" customFormat="1"/>
    <row r="56721" spans="1:3" s="566" customFormat="1"/>
    <row r="56722" spans="1:3" s="566" customFormat="1"/>
    <row r="56723" spans="1:3" s="566" customFormat="1"/>
    <row r="56724" spans="1:3" s="566" customFormat="1"/>
    <row r="56725" spans="1:3" s="566" customFormat="1"/>
    <row r="56726" spans="1:3" s="566" customFormat="1"/>
    <row r="56727" spans="1:3" s="566" customFormat="1"/>
    <row r="56728" spans="1:3" s="566" customFormat="1"/>
    <row r="56729" spans="1:3" s="566" customFormat="1"/>
    <row r="56730" spans="1:3" s="566" customFormat="1"/>
    <row r="56731" spans="1:3" s="566" customFormat="1"/>
    <row r="56732" spans="1:3" s="566" customFormat="1"/>
    <row r="56733" spans="1:3" s="566" customFormat="1"/>
    <row r="56734" spans="1:3" s="566" customFormat="1"/>
    <row r="56735" spans="1:3" s="566" customFormat="1"/>
    <row r="56736" spans="1:3" s="566" customFormat="1"/>
    <row r="56737" spans="1:3" s="566" customFormat="1"/>
    <row r="56738" spans="1:3" s="566" customFormat="1"/>
    <row r="56739" spans="1:3" s="566" customFormat="1"/>
    <row r="56740" spans="1:3" s="566" customFormat="1"/>
    <row r="56741" spans="1:3" s="566" customFormat="1"/>
    <row r="56742" spans="1:3" s="566" customFormat="1"/>
    <row r="56743" spans="1:3" s="566" customFormat="1"/>
    <row r="56744" spans="1:3" s="566" customFormat="1"/>
    <row r="56745" spans="1:3" s="566" customFormat="1"/>
    <row r="56746" spans="1:3" s="566" customFormat="1"/>
    <row r="56747" spans="1:3" s="566" customFormat="1"/>
    <row r="56748" spans="1:3" s="566" customFormat="1"/>
    <row r="56749" spans="1:3" s="566" customFormat="1"/>
    <row r="56750" spans="1:3" s="566" customFormat="1"/>
    <row r="56751" spans="1:3" s="566" customFormat="1"/>
    <row r="56752" spans="1:3" s="566" customFormat="1"/>
    <row r="56753" spans="1:3" s="566" customFormat="1"/>
    <row r="56754" spans="1:3" s="566" customFormat="1"/>
    <row r="56755" spans="1:3" s="566" customFormat="1"/>
    <row r="56756" spans="1:3" s="566" customFormat="1"/>
    <row r="56757" spans="1:3" s="566" customFormat="1"/>
    <row r="56758" spans="1:3" s="566" customFormat="1"/>
    <row r="56759" spans="1:3" s="566" customFormat="1"/>
    <row r="56760" spans="1:3" s="566" customFormat="1"/>
    <row r="56761" spans="1:3" s="566" customFormat="1"/>
    <row r="56762" spans="1:3" s="566" customFormat="1"/>
    <row r="56763" spans="1:3" s="566" customFormat="1"/>
    <row r="56764" spans="1:3" s="566" customFormat="1"/>
    <row r="56765" spans="1:3" s="566" customFormat="1"/>
    <row r="56766" spans="1:3" s="566" customFormat="1"/>
    <row r="56767" spans="1:3" s="566" customFormat="1"/>
    <row r="56768" spans="1:3" s="566" customFormat="1"/>
    <row r="56769" spans="1:3" s="566" customFormat="1"/>
    <row r="56770" spans="1:3" s="566" customFormat="1"/>
    <row r="56771" spans="1:3" s="566" customFormat="1"/>
    <row r="56772" spans="1:3" s="566" customFormat="1"/>
    <row r="56773" spans="1:3" s="566" customFormat="1"/>
    <row r="56774" spans="1:3" s="566" customFormat="1"/>
    <row r="56775" spans="1:3" s="566" customFormat="1"/>
    <row r="56776" spans="1:3" s="566" customFormat="1"/>
    <row r="56777" spans="1:3" s="566" customFormat="1"/>
    <row r="56778" spans="1:3" s="566" customFormat="1"/>
    <row r="56779" spans="1:3" s="566" customFormat="1"/>
    <row r="56780" spans="1:3" s="566" customFormat="1"/>
    <row r="56781" spans="1:3" s="566" customFormat="1"/>
    <row r="56782" spans="1:3" s="566" customFormat="1"/>
    <row r="56783" spans="1:3" s="566" customFormat="1"/>
    <row r="56784" spans="1:3" s="566" customFormat="1"/>
    <row r="56785" spans="1:3" s="566" customFormat="1"/>
    <row r="56786" spans="1:3" s="566" customFormat="1"/>
    <row r="56787" spans="1:3" s="566" customFormat="1"/>
    <row r="56788" spans="1:3" s="566" customFormat="1"/>
    <row r="56789" spans="1:3" s="566" customFormat="1"/>
    <row r="56790" spans="1:3" s="566" customFormat="1"/>
    <row r="56791" spans="1:3" s="566" customFormat="1"/>
    <row r="56792" spans="1:3" s="566" customFormat="1"/>
    <row r="56793" spans="1:3" s="566" customFormat="1"/>
    <row r="56794" spans="1:3" s="566" customFormat="1"/>
    <row r="56795" spans="1:3" s="566" customFormat="1"/>
    <row r="56796" spans="1:3" s="566" customFormat="1"/>
    <row r="56797" spans="1:3" s="566" customFormat="1"/>
    <row r="56798" spans="1:3" s="566" customFormat="1"/>
    <row r="56799" spans="1:3" s="566" customFormat="1"/>
    <row r="56800" spans="1:3" s="566" customFormat="1"/>
    <row r="56801" spans="1:3" s="566" customFormat="1"/>
    <row r="56802" spans="1:3" s="566" customFormat="1"/>
    <row r="56803" spans="1:3" s="566" customFormat="1"/>
    <row r="56804" spans="1:3" s="566" customFormat="1"/>
    <row r="56805" spans="1:3" s="566" customFormat="1"/>
    <row r="56806" spans="1:3" s="566" customFormat="1"/>
    <row r="56807" spans="1:3" s="566" customFormat="1"/>
    <row r="56808" spans="1:3" s="566" customFormat="1"/>
    <row r="56809" spans="1:3" s="566" customFormat="1"/>
    <row r="56810" spans="1:3" s="566" customFormat="1"/>
    <row r="56811" spans="1:3" s="566" customFormat="1"/>
    <row r="56812" spans="1:3" s="566" customFormat="1"/>
    <row r="56813" spans="1:3" s="566" customFormat="1"/>
    <row r="56814" spans="1:3" s="566" customFormat="1"/>
    <row r="56815" spans="1:3" s="566" customFormat="1"/>
    <row r="56816" spans="1:3" s="566" customFormat="1"/>
    <row r="56817" spans="1:3" s="566" customFormat="1"/>
    <row r="56818" spans="1:3" s="566" customFormat="1"/>
    <row r="56819" spans="1:3" s="566" customFormat="1"/>
    <row r="56820" spans="1:3" s="566" customFormat="1"/>
    <row r="56821" spans="1:3" s="566" customFormat="1"/>
    <row r="56822" spans="1:3" s="566" customFormat="1"/>
    <row r="56823" spans="1:3" s="566" customFormat="1"/>
    <row r="56824" spans="1:3" s="566" customFormat="1"/>
    <row r="56825" spans="1:3" s="566" customFormat="1"/>
    <row r="56826" spans="1:3" s="566" customFormat="1"/>
    <row r="56827" spans="1:3" s="566" customFormat="1"/>
    <row r="56828" spans="1:3" s="566" customFormat="1"/>
    <row r="56829" spans="1:3" s="566" customFormat="1"/>
    <row r="56830" spans="1:3" s="566" customFormat="1"/>
    <row r="56831" spans="1:3" s="566" customFormat="1"/>
    <row r="56832" spans="1:3" s="566" customFormat="1"/>
    <row r="56833" spans="1:3" s="566" customFormat="1"/>
    <row r="56834" spans="1:3" s="566" customFormat="1"/>
    <row r="56835" spans="1:3" s="566" customFormat="1"/>
    <row r="56836" spans="1:3" s="566" customFormat="1"/>
    <row r="56837" spans="1:3" s="566" customFormat="1"/>
    <row r="56838" spans="1:3" s="566" customFormat="1"/>
    <row r="56839" spans="1:3" s="566" customFormat="1"/>
    <row r="56840" spans="1:3" s="566" customFormat="1"/>
    <row r="56841" spans="1:3" s="566" customFormat="1"/>
    <row r="56842" spans="1:3" s="566" customFormat="1"/>
    <row r="56843" spans="1:3" s="566" customFormat="1"/>
    <row r="56844" spans="1:3" s="566" customFormat="1"/>
    <row r="56845" spans="1:3" s="566" customFormat="1"/>
    <row r="56846" spans="1:3" s="566" customFormat="1"/>
    <row r="56847" spans="1:3" s="566" customFormat="1"/>
    <row r="56848" spans="1:3" s="566" customFormat="1"/>
    <row r="56849" spans="1:3" s="566" customFormat="1"/>
    <row r="56850" spans="1:3" s="566" customFormat="1"/>
    <row r="56851" spans="1:3" s="566" customFormat="1"/>
    <row r="56852" spans="1:3" s="566" customFormat="1"/>
    <row r="56853" spans="1:3" s="566" customFormat="1"/>
    <row r="56854" spans="1:3" s="566" customFormat="1"/>
    <row r="56855" spans="1:3" s="566" customFormat="1"/>
    <row r="56856" spans="1:3" s="566" customFormat="1"/>
    <row r="56857" spans="1:3" s="566" customFormat="1"/>
    <row r="56858" spans="1:3" s="566" customFormat="1"/>
    <row r="56859" spans="1:3" s="566" customFormat="1"/>
    <row r="56860" spans="1:3" s="566" customFormat="1"/>
    <row r="56861" spans="1:3" s="566" customFormat="1"/>
    <row r="56862" spans="1:3" s="566" customFormat="1"/>
    <row r="56863" spans="1:3" s="566" customFormat="1"/>
    <row r="56864" spans="1:3" s="566" customFormat="1"/>
    <row r="56865" spans="1:3" s="566" customFormat="1"/>
    <row r="56866" spans="1:3" s="566" customFormat="1"/>
    <row r="56867" spans="1:3" s="566" customFormat="1"/>
    <row r="56868" spans="1:3" s="566" customFormat="1"/>
    <row r="56869" spans="1:3" s="566" customFormat="1"/>
    <row r="56870" spans="1:3" s="566" customFormat="1"/>
    <row r="56871" spans="1:3" s="566" customFormat="1"/>
    <row r="56872" spans="1:3" s="566" customFormat="1"/>
    <row r="56873" spans="1:3" s="566" customFormat="1"/>
    <row r="56874" spans="1:3" s="566" customFormat="1"/>
    <row r="56875" spans="1:3" s="566" customFormat="1"/>
    <row r="56876" spans="1:3" s="566" customFormat="1"/>
    <row r="56877" spans="1:3" s="566" customFormat="1"/>
    <row r="56878" spans="1:3" s="566" customFormat="1"/>
    <row r="56879" spans="1:3" s="566" customFormat="1"/>
    <row r="56880" spans="1:3" s="566" customFormat="1"/>
    <row r="56881" spans="1:3" s="566" customFormat="1"/>
    <row r="56882" spans="1:3" s="566" customFormat="1"/>
    <row r="56883" spans="1:3" s="566" customFormat="1"/>
    <row r="56884" spans="1:3" s="566" customFormat="1"/>
    <row r="56885" spans="1:3" s="566" customFormat="1"/>
    <row r="56886" spans="1:3" s="566" customFormat="1"/>
    <row r="56887" spans="1:3" s="566" customFormat="1"/>
    <row r="56888" spans="1:3" s="566" customFormat="1"/>
    <row r="56889" spans="1:3" s="566" customFormat="1"/>
    <row r="56890" spans="1:3" s="566" customFormat="1"/>
    <row r="56891" spans="1:3" s="566" customFormat="1"/>
    <row r="56892" spans="1:3" s="566" customFormat="1"/>
    <row r="56893" spans="1:3" s="566" customFormat="1"/>
    <row r="56894" spans="1:3" s="566" customFormat="1"/>
    <row r="56895" spans="1:3" s="566" customFormat="1"/>
    <row r="56896" spans="1:3" s="566" customFormat="1"/>
    <row r="56897" spans="1:3" s="566" customFormat="1"/>
    <row r="56898" spans="1:3" s="566" customFormat="1"/>
    <row r="56899" spans="1:3" s="566" customFormat="1"/>
    <row r="56900" spans="1:3" s="566" customFormat="1"/>
    <row r="56901" spans="1:3" s="566" customFormat="1"/>
    <row r="56902" spans="1:3" s="566" customFormat="1"/>
    <row r="56903" spans="1:3" s="566" customFormat="1"/>
    <row r="56904" spans="1:3" s="566" customFormat="1"/>
    <row r="56905" spans="1:3" s="566" customFormat="1"/>
    <row r="56906" spans="1:3" s="566" customFormat="1"/>
    <row r="56907" spans="1:3" s="566" customFormat="1"/>
    <row r="56908" spans="1:3" s="566" customFormat="1"/>
    <row r="56909" spans="1:3" s="566" customFormat="1"/>
    <row r="56910" spans="1:3" s="566" customFormat="1"/>
    <row r="56911" spans="1:3" s="566" customFormat="1"/>
    <row r="56912" spans="1:3" s="566" customFormat="1"/>
    <row r="56913" spans="1:3" s="566" customFormat="1"/>
    <row r="56914" spans="1:3" s="566" customFormat="1"/>
    <row r="56915" spans="1:3" s="566" customFormat="1"/>
    <row r="56916" spans="1:3" s="566" customFormat="1"/>
    <row r="56917" spans="1:3" s="566" customFormat="1"/>
    <row r="56918" spans="1:3" s="566" customFormat="1"/>
    <row r="56919" spans="1:3" s="566" customFormat="1"/>
    <row r="56920" spans="1:3" s="566" customFormat="1"/>
    <row r="56921" spans="1:3" s="566" customFormat="1"/>
    <row r="56922" spans="1:3" s="566" customFormat="1"/>
    <row r="56923" spans="1:3" s="566" customFormat="1"/>
    <row r="56924" spans="1:3" s="566" customFormat="1"/>
    <row r="56925" spans="1:3" s="566" customFormat="1"/>
    <row r="56926" spans="1:3" s="566" customFormat="1"/>
    <row r="56927" spans="1:3" s="566" customFormat="1"/>
    <row r="56928" spans="1:3" s="566" customFormat="1"/>
    <row r="56929" spans="1:3" s="566" customFormat="1"/>
    <row r="56930" spans="1:3" s="566" customFormat="1"/>
    <row r="56931" spans="1:3" s="566" customFormat="1"/>
    <row r="56932" spans="1:3" s="566" customFormat="1"/>
    <row r="56933" spans="1:3" s="566" customFormat="1"/>
    <row r="56934" spans="1:3" s="566" customFormat="1"/>
    <row r="56935" spans="1:3" s="566" customFormat="1"/>
    <row r="56936" spans="1:3" s="566" customFormat="1"/>
    <row r="56937" spans="1:3" s="566" customFormat="1"/>
    <row r="56938" spans="1:3" s="566" customFormat="1"/>
    <row r="56939" spans="1:3" s="566" customFormat="1"/>
    <row r="56940" spans="1:3" s="566" customFormat="1"/>
    <row r="56941" spans="1:3" s="566" customFormat="1"/>
    <row r="56942" spans="1:3" s="566" customFormat="1"/>
    <row r="56943" spans="1:3" s="566" customFormat="1"/>
    <row r="56944" spans="1:3" s="566" customFormat="1"/>
    <row r="56945" spans="1:3" s="566" customFormat="1"/>
    <row r="56946" spans="1:3" s="566" customFormat="1"/>
    <row r="56947" spans="1:3" s="566" customFormat="1"/>
    <row r="56948" spans="1:3" s="566" customFormat="1"/>
    <row r="56949" spans="1:3" s="566" customFormat="1"/>
    <row r="56950" spans="1:3" s="566" customFormat="1"/>
    <row r="56951" spans="1:3" s="566" customFormat="1"/>
    <row r="56952" spans="1:3" s="566" customFormat="1"/>
    <row r="56953" spans="1:3" s="566" customFormat="1"/>
    <row r="56954" spans="1:3" s="566" customFormat="1"/>
    <row r="56955" spans="1:3" s="566" customFormat="1"/>
    <row r="56956" spans="1:3" s="566" customFormat="1"/>
    <row r="56957" spans="1:3" s="566" customFormat="1"/>
    <row r="56958" spans="1:3" s="566" customFormat="1"/>
    <row r="56959" spans="1:3" s="566" customFormat="1"/>
    <row r="56960" spans="1:3" s="566" customFormat="1"/>
    <row r="56961" spans="1:3" s="566" customFormat="1"/>
    <row r="56962" spans="1:3" s="566" customFormat="1"/>
    <row r="56963" spans="1:3" s="566" customFormat="1"/>
    <row r="56964" spans="1:3" s="566" customFormat="1"/>
    <row r="56965" spans="1:3" s="566" customFormat="1"/>
    <row r="56966" spans="1:3" s="566" customFormat="1"/>
    <row r="56967" spans="1:3" s="566" customFormat="1"/>
    <row r="56968" spans="1:3" s="566" customFormat="1"/>
    <row r="56969" spans="1:3" s="566" customFormat="1"/>
    <row r="56970" spans="1:3" s="566" customFormat="1"/>
    <row r="56971" spans="1:3" s="566" customFormat="1"/>
    <row r="56972" spans="1:3" s="566" customFormat="1"/>
    <row r="56973" spans="1:3" s="566" customFormat="1"/>
    <row r="56974" spans="1:3" s="566" customFormat="1"/>
    <row r="56975" spans="1:3" s="566" customFormat="1"/>
    <row r="56976" spans="1:3" s="566" customFormat="1"/>
    <row r="56977" spans="1:3" s="566" customFormat="1"/>
    <row r="56978" spans="1:3" s="566" customFormat="1"/>
    <row r="56979" spans="1:3" s="566" customFormat="1"/>
    <row r="56980" spans="1:3" s="566" customFormat="1"/>
    <row r="56981" spans="1:3" s="566" customFormat="1"/>
    <row r="56982" spans="1:3" s="566" customFormat="1"/>
    <row r="56983" spans="1:3" s="566" customFormat="1"/>
    <row r="56984" spans="1:3" s="566" customFormat="1"/>
    <row r="56985" spans="1:3" s="566" customFormat="1"/>
    <row r="56986" spans="1:3" s="566" customFormat="1"/>
    <row r="56987" spans="1:3" s="566" customFormat="1"/>
    <row r="56988" spans="1:3" s="566" customFormat="1"/>
    <row r="56989" spans="1:3" s="566" customFormat="1"/>
    <row r="56990" spans="1:3" s="566" customFormat="1"/>
    <row r="56991" spans="1:3" s="566" customFormat="1"/>
    <row r="56992" spans="1:3" s="566" customFormat="1"/>
    <row r="56993" spans="1:3" s="566" customFormat="1"/>
    <row r="56994" spans="1:3" s="566" customFormat="1"/>
    <row r="56995" spans="1:3" s="566" customFormat="1"/>
    <row r="56996" spans="1:3" s="566" customFormat="1"/>
    <row r="56997" spans="1:3" s="566" customFormat="1"/>
    <row r="56998" spans="1:3" s="566" customFormat="1"/>
    <row r="56999" spans="1:3" s="566" customFormat="1"/>
    <row r="57000" spans="1:3" s="566" customFormat="1"/>
    <row r="57001" spans="1:3" s="566" customFormat="1"/>
    <row r="57002" spans="1:3" s="566" customFormat="1"/>
    <row r="57003" spans="1:3" s="566" customFormat="1"/>
    <row r="57004" spans="1:3" s="566" customFormat="1"/>
    <row r="57005" spans="1:3" s="566" customFormat="1"/>
    <row r="57006" spans="1:3" s="566" customFormat="1"/>
    <row r="57007" spans="1:3" s="566" customFormat="1"/>
    <row r="57008" spans="1:3" s="566" customFormat="1"/>
    <row r="57009" spans="1:3" s="566" customFormat="1"/>
    <row r="57010" spans="1:3" s="566" customFormat="1"/>
    <row r="57011" spans="1:3" s="566" customFormat="1"/>
    <row r="57012" spans="1:3" s="566" customFormat="1"/>
    <row r="57013" spans="1:3" s="566" customFormat="1"/>
    <row r="57014" spans="1:3" s="566" customFormat="1"/>
    <row r="57015" spans="1:3" s="566" customFormat="1"/>
    <row r="57016" spans="1:3" s="566" customFormat="1"/>
    <row r="57017" spans="1:3" s="566" customFormat="1"/>
    <row r="57018" spans="1:3" s="566" customFormat="1"/>
    <row r="57019" spans="1:3" s="566" customFormat="1"/>
    <row r="57020" spans="1:3" s="566" customFormat="1"/>
    <row r="57021" spans="1:3" s="566" customFormat="1"/>
    <row r="57022" spans="1:3" s="566" customFormat="1"/>
    <row r="57023" spans="1:3" s="566" customFormat="1"/>
    <row r="57024" spans="1:3" s="566" customFormat="1"/>
    <row r="57025" spans="1:3" s="566" customFormat="1"/>
    <row r="57026" spans="1:3" s="566" customFormat="1"/>
    <row r="57027" spans="1:3" s="566" customFormat="1"/>
    <row r="57028" spans="1:3" s="566" customFormat="1"/>
    <row r="57029" spans="1:3" s="566" customFormat="1"/>
    <row r="57030" spans="1:3" s="566" customFormat="1"/>
    <row r="57031" spans="1:3" s="566" customFormat="1"/>
    <row r="57032" spans="1:3" s="566" customFormat="1"/>
    <row r="57033" spans="1:3" s="566" customFormat="1"/>
    <row r="57034" spans="1:3" s="566" customFormat="1"/>
    <row r="57035" spans="1:3" s="566" customFormat="1"/>
    <row r="57036" spans="1:3" s="566" customFormat="1"/>
    <row r="57037" spans="1:3" s="566" customFormat="1"/>
    <row r="57038" spans="1:3" s="566" customFormat="1"/>
    <row r="57039" spans="1:3" s="566" customFormat="1"/>
    <row r="57040" spans="1:3" s="566" customFormat="1"/>
    <row r="57041" spans="1:3" s="566" customFormat="1"/>
    <row r="57042" spans="1:3" s="566" customFormat="1"/>
    <row r="57043" spans="1:3" s="566" customFormat="1"/>
    <row r="57044" spans="1:3" s="566" customFormat="1"/>
    <row r="57045" spans="1:3" s="566" customFormat="1"/>
    <row r="57046" spans="1:3" s="566" customFormat="1"/>
    <row r="57047" spans="1:3" s="566" customFormat="1"/>
    <row r="57048" spans="1:3" s="566" customFormat="1"/>
    <row r="57049" spans="1:3" s="566" customFormat="1"/>
    <row r="57050" spans="1:3" s="566" customFormat="1"/>
    <row r="57051" spans="1:3" s="566" customFormat="1"/>
    <row r="57052" spans="1:3" s="566" customFormat="1"/>
    <row r="57053" spans="1:3" s="566" customFormat="1"/>
    <row r="57054" spans="1:3" s="566" customFormat="1"/>
    <row r="57055" spans="1:3" s="566" customFormat="1"/>
    <row r="57056" spans="1:3" s="566" customFormat="1"/>
    <row r="57057" spans="1:3" s="566" customFormat="1"/>
    <row r="57058" spans="1:3" s="566" customFormat="1"/>
    <row r="57059" spans="1:3" s="566" customFormat="1"/>
    <row r="57060" spans="1:3" s="566" customFormat="1"/>
    <row r="57061" spans="1:3" s="566" customFormat="1"/>
    <row r="57062" spans="1:3" s="566" customFormat="1"/>
    <row r="57063" spans="1:3" s="566" customFormat="1"/>
    <row r="57064" spans="1:3" s="566" customFormat="1"/>
    <row r="57065" spans="1:3" s="566" customFormat="1"/>
    <row r="57066" spans="1:3" s="566" customFormat="1"/>
    <row r="57067" spans="1:3" s="566" customFormat="1"/>
    <row r="57068" spans="1:3" s="566" customFormat="1"/>
    <row r="57069" spans="1:3" s="566" customFormat="1"/>
    <row r="57070" spans="1:3" s="566" customFormat="1"/>
    <row r="57071" spans="1:3" s="566" customFormat="1"/>
    <row r="57072" spans="1:3" s="566" customFormat="1"/>
    <row r="57073" spans="1:3" s="566" customFormat="1"/>
    <row r="57074" spans="1:3" s="566" customFormat="1"/>
    <row r="57075" spans="1:3" s="566" customFormat="1"/>
    <row r="57076" spans="1:3" s="566" customFormat="1"/>
    <row r="57077" spans="1:3" s="566" customFormat="1"/>
    <row r="57078" spans="1:3" s="566" customFormat="1"/>
    <row r="57079" spans="1:3" s="566" customFormat="1"/>
    <row r="57080" spans="1:3" s="566" customFormat="1"/>
    <row r="57081" spans="1:3" s="566" customFormat="1"/>
    <row r="57082" spans="1:3" s="566" customFormat="1"/>
    <row r="57083" spans="1:3" s="566" customFormat="1"/>
    <row r="57084" spans="1:3" s="566" customFormat="1"/>
    <row r="57085" spans="1:3" s="566" customFormat="1"/>
    <row r="57086" spans="1:3" s="566" customFormat="1"/>
    <row r="57087" spans="1:3" s="566" customFormat="1"/>
    <row r="57088" spans="1:3" s="566" customFormat="1"/>
    <row r="57089" spans="1:3" s="566" customFormat="1"/>
    <row r="57090" spans="1:3" s="566" customFormat="1"/>
    <row r="57091" spans="1:3" s="566" customFormat="1"/>
    <row r="57092" spans="1:3" s="566" customFormat="1"/>
    <row r="57093" spans="1:3" s="566" customFormat="1"/>
    <row r="57094" spans="1:3" s="566" customFormat="1"/>
    <row r="57095" spans="1:3" s="566" customFormat="1"/>
    <row r="57096" spans="1:3" s="566" customFormat="1"/>
    <row r="57097" spans="1:3" s="566" customFormat="1"/>
    <row r="57098" spans="1:3" s="566" customFormat="1"/>
    <row r="57099" spans="1:3" s="566" customFormat="1"/>
    <row r="57100" spans="1:3" s="566" customFormat="1"/>
    <row r="57101" spans="1:3" s="566" customFormat="1"/>
    <row r="57102" spans="1:3" s="566" customFormat="1"/>
    <row r="57103" spans="1:3" s="566" customFormat="1"/>
    <row r="57104" spans="1:3" s="566" customFormat="1"/>
    <row r="57105" spans="1:3" s="566" customFormat="1"/>
    <row r="57106" spans="1:3" s="566" customFormat="1"/>
    <row r="57107" spans="1:3" s="566" customFormat="1"/>
    <row r="57108" spans="1:3" s="566" customFormat="1"/>
    <row r="57109" spans="1:3" s="566" customFormat="1"/>
    <row r="57110" spans="1:3" s="566" customFormat="1"/>
    <row r="57111" spans="1:3" s="566" customFormat="1"/>
    <row r="57112" spans="1:3" s="566" customFormat="1"/>
    <row r="57113" spans="1:3" s="566" customFormat="1"/>
    <row r="57114" spans="1:3" s="566" customFormat="1"/>
    <row r="57115" spans="1:3" s="566" customFormat="1"/>
    <row r="57116" spans="1:3" s="566" customFormat="1"/>
    <row r="57117" spans="1:3" s="566" customFormat="1"/>
    <row r="57118" spans="1:3" s="566" customFormat="1"/>
    <row r="57119" spans="1:3" s="566" customFormat="1"/>
    <row r="57120" spans="1:3" s="566" customFormat="1"/>
    <row r="57121" spans="1:3" s="566" customFormat="1"/>
    <row r="57122" spans="1:3" s="566" customFormat="1"/>
    <row r="57123" spans="1:3" s="566" customFormat="1"/>
    <row r="57124" spans="1:3" s="566" customFormat="1"/>
    <row r="57125" spans="1:3" s="566" customFormat="1"/>
    <row r="57126" spans="1:3" s="566" customFormat="1"/>
    <row r="57127" spans="1:3" s="566" customFormat="1"/>
    <row r="57128" spans="1:3" s="566" customFormat="1"/>
    <row r="57129" spans="1:3" s="566" customFormat="1"/>
    <row r="57130" spans="1:3" s="566" customFormat="1"/>
    <row r="57131" spans="1:3" s="566" customFormat="1"/>
    <row r="57132" spans="1:3" s="566" customFormat="1"/>
    <row r="57133" spans="1:3" s="566" customFormat="1"/>
    <row r="57134" spans="1:3" s="566" customFormat="1"/>
    <row r="57135" spans="1:3" s="566" customFormat="1"/>
    <row r="57136" spans="1:3" s="566" customFormat="1"/>
    <row r="57137" spans="1:3" s="566" customFormat="1"/>
    <row r="57138" spans="1:3" s="566" customFormat="1"/>
    <row r="57139" spans="1:3" s="566" customFormat="1"/>
    <row r="57140" spans="1:3" s="566" customFormat="1"/>
    <row r="57141" spans="1:3" s="566" customFormat="1"/>
    <row r="57142" spans="1:3" s="566" customFormat="1"/>
    <row r="57143" spans="1:3" s="566" customFormat="1"/>
    <row r="57144" spans="1:3" s="566" customFormat="1"/>
    <row r="57145" spans="1:3" s="566" customFormat="1"/>
    <row r="57146" spans="1:3" s="566" customFormat="1"/>
    <row r="57147" spans="1:3" s="566" customFormat="1"/>
    <row r="57148" spans="1:3" s="566" customFormat="1"/>
    <row r="57149" spans="1:3" s="566" customFormat="1"/>
    <row r="57150" spans="1:3" s="566" customFormat="1"/>
    <row r="57151" spans="1:3" s="566" customFormat="1"/>
    <row r="57152" spans="1:3" s="566" customFormat="1"/>
    <row r="57153" spans="1:3" s="566" customFormat="1"/>
    <row r="57154" spans="1:3" s="566" customFormat="1"/>
    <row r="57155" spans="1:3" s="566" customFormat="1"/>
    <row r="57156" spans="1:3" s="566" customFormat="1"/>
    <row r="57157" spans="1:3" s="566" customFormat="1"/>
    <row r="57158" spans="1:3" s="566" customFormat="1"/>
    <row r="57159" spans="1:3" s="566" customFormat="1"/>
    <row r="57160" spans="1:3" s="566" customFormat="1"/>
    <row r="57161" spans="1:3" s="566" customFormat="1"/>
    <row r="57162" spans="1:3" s="566" customFormat="1"/>
    <row r="57163" spans="1:3" s="566" customFormat="1"/>
    <row r="57164" spans="1:3" s="566" customFormat="1"/>
    <row r="57165" spans="1:3" s="566" customFormat="1"/>
    <row r="57166" spans="1:3" s="566" customFormat="1"/>
    <row r="57167" spans="1:3" s="566" customFormat="1"/>
    <row r="57168" spans="1:3" s="566" customFormat="1"/>
    <row r="57169" spans="1:3" s="566" customFormat="1"/>
    <row r="57170" spans="1:3" s="566" customFormat="1"/>
    <row r="57171" spans="1:3" s="566" customFormat="1"/>
    <row r="57172" spans="1:3" s="566" customFormat="1"/>
    <row r="57173" spans="1:3" s="566" customFormat="1"/>
    <row r="57174" spans="1:3" s="566" customFormat="1"/>
    <row r="57175" spans="1:3" s="566" customFormat="1"/>
    <row r="57176" spans="1:3" s="566" customFormat="1"/>
    <row r="57177" spans="1:3" s="566" customFormat="1"/>
    <row r="57178" spans="1:3" s="566" customFormat="1"/>
    <row r="57179" spans="1:3" s="566" customFormat="1"/>
    <row r="57180" spans="1:3" s="566" customFormat="1"/>
    <row r="57181" spans="1:3" s="566" customFormat="1"/>
    <row r="57182" spans="1:3" s="566" customFormat="1"/>
    <row r="57183" spans="1:3" s="566" customFormat="1"/>
    <row r="57184" spans="1:3" s="566" customFormat="1"/>
    <row r="57185" spans="1:3" s="566" customFormat="1"/>
    <row r="57186" spans="1:3" s="566" customFormat="1"/>
    <row r="57187" spans="1:3" s="566" customFormat="1"/>
    <row r="57188" spans="1:3" s="566" customFormat="1"/>
    <row r="57189" spans="1:3" s="566" customFormat="1"/>
    <row r="57190" spans="1:3" s="566" customFormat="1"/>
    <row r="57191" spans="1:3" s="566" customFormat="1"/>
    <row r="57192" spans="1:3" s="566" customFormat="1"/>
    <row r="57193" spans="1:3" s="566" customFormat="1"/>
    <row r="57194" spans="1:3" s="566" customFormat="1"/>
    <row r="57195" spans="1:3" s="566" customFormat="1"/>
    <row r="57196" spans="1:3" s="566" customFormat="1"/>
    <row r="57197" spans="1:3" s="566" customFormat="1"/>
    <row r="57198" spans="1:3" s="566" customFormat="1"/>
    <row r="57199" spans="1:3" s="566" customFormat="1"/>
    <row r="57200" spans="1:3" s="566" customFormat="1"/>
    <row r="57201" spans="1:3" s="566" customFormat="1"/>
    <row r="57202" spans="1:3" s="566" customFormat="1"/>
    <row r="57203" spans="1:3" s="566" customFormat="1"/>
    <row r="57204" spans="1:3" s="566" customFormat="1"/>
    <row r="57205" spans="1:3" s="566" customFormat="1"/>
    <row r="57206" spans="1:3" s="566" customFormat="1"/>
    <row r="57207" spans="1:3" s="566" customFormat="1"/>
    <row r="57208" spans="1:3" s="566" customFormat="1"/>
    <row r="57209" spans="1:3" s="566" customFormat="1"/>
    <row r="57210" spans="1:3" s="566" customFormat="1"/>
    <row r="57211" spans="1:3" s="566" customFormat="1"/>
    <row r="57212" spans="1:3" s="566" customFormat="1"/>
    <row r="57213" spans="1:3" s="566" customFormat="1"/>
    <row r="57214" spans="1:3" s="566" customFormat="1"/>
    <row r="57215" spans="1:3" s="566" customFormat="1"/>
    <row r="57216" spans="1:3" s="566" customFormat="1"/>
    <row r="57217" spans="1:3" s="566" customFormat="1"/>
    <row r="57218" spans="1:3" s="566" customFormat="1"/>
    <row r="57219" spans="1:3" s="566" customFormat="1"/>
    <row r="57220" spans="1:3" s="566" customFormat="1"/>
    <row r="57221" spans="1:3" s="566" customFormat="1"/>
    <row r="57222" spans="1:3" s="566" customFormat="1"/>
    <row r="57223" spans="1:3" s="566" customFormat="1"/>
    <row r="57224" spans="1:3" s="566" customFormat="1"/>
    <row r="57225" spans="1:3" s="566" customFormat="1"/>
    <row r="57226" spans="1:3" s="566" customFormat="1"/>
    <row r="57227" spans="1:3" s="566" customFormat="1"/>
    <row r="57228" spans="1:3" s="566" customFormat="1"/>
    <row r="57229" spans="1:3" s="566" customFormat="1"/>
    <row r="57230" spans="1:3" s="566" customFormat="1"/>
    <row r="57231" spans="1:3" s="566" customFormat="1"/>
    <row r="57232" spans="1:3" s="566" customFormat="1"/>
    <row r="57233" spans="1:3" s="566" customFormat="1"/>
    <row r="57234" spans="1:3" s="566" customFormat="1"/>
    <row r="57235" spans="1:3" s="566" customFormat="1"/>
    <row r="57236" spans="1:3" s="566" customFormat="1"/>
    <row r="57237" spans="1:3" s="566" customFormat="1"/>
    <row r="57238" spans="1:3" s="566" customFormat="1"/>
    <row r="57239" spans="1:3" s="566" customFormat="1"/>
    <row r="57240" spans="1:3" s="566" customFormat="1"/>
    <row r="57241" spans="1:3" s="566" customFormat="1"/>
    <row r="57242" spans="1:3" s="566" customFormat="1"/>
    <row r="57243" spans="1:3" s="566" customFormat="1"/>
    <row r="57244" spans="1:3" s="566" customFormat="1"/>
    <row r="57245" spans="1:3" s="566" customFormat="1"/>
    <row r="57246" spans="1:3" s="566" customFormat="1"/>
    <row r="57247" spans="1:3" s="566" customFormat="1"/>
    <row r="57248" spans="1:3" s="566" customFormat="1"/>
    <row r="57249" spans="1:3" s="566" customFormat="1"/>
    <row r="57250" spans="1:3" s="566" customFormat="1"/>
    <row r="57251" spans="1:3" s="566" customFormat="1"/>
    <row r="57252" spans="1:3" s="566" customFormat="1"/>
    <row r="57253" spans="1:3" s="566" customFormat="1"/>
    <row r="57254" spans="1:3" s="566" customFormat="1"/>
    <row r="57255" spans="1:3" s="566" customFormat="1"/>
    <row r="57256" spans="1:3" s="566" customFormat="1"/>
    <row r="57257" spans="1:3" s="566" customFormat="1"/>
    <row r="57258" spans="1:3" s="566" customFormat="1"/>
    <row r="57259" spans="1:3" s="566" customFormat="1"/>
    <row r="57260" spans="1:3" s="566" customFormat="1"/>
    <row r="57261" spans="1:3" s="566" customFormat="1"/>
    <row r="57262" spans="1:3" s="566" customFormat="1"/>
    <row r="57263" spans="1:3" s="566" customFormat="1"/>
    <row r="57264" spans="1:3" s="566" customFormat="1"/>
    <row r="57265" spans="1:3" s="566" customFormat="1"/>
    <row r="57266" spans="1:3" s="566" customFormat="1"/>
    <row r="57267" spans="1:3" s="566" customFormat="1"/>
    <row r="57268" spans="1:3" s="566" customFormat="1"/>
    <row r="57269" spans="1:3" s="566" customFormat="1"/>
    <row r="57270" spans="1:3" s="566" customFormat="1"/>
    <row r="57271" spans="1:3" s="566" customFormat="1"/>
    <row r="57272" spans="1:3" s="566" customFormat="1"/>
    <row r="57273" spans="1:3" s="566" customFormat="1"/>
    <row r="57274" spans="1:3" s="566" customFormat="1"/>
    <row r="57275" spans="1:3" s="566" customFormat="1"/>
    <row r="57276" spans="1:3" s="566" customFormat="1"/>
    <row r="57277" spans="1:3" s="566" customFormat="1"/>
    <row r="57278" spans="1:3" s="566" customFormat="1"/>
    <row r="57279" spans="1:3" s="566" customFormat="1"/>
    <row r="57280" spans="1:3" s="566" customFormat="1"/>
    <row r="57281" spans="1:3" s="566" customFormat="1"/>
    <row r="57282" spans="1:3" s="566" customFormat="1"/>
    <row r="57283" spans="1:3" s="566" customFormat="1"/>
    <row r="57284" spans="1:3" s="566" customFormat="1"/>
    <row r="57285" spans="1:3" s="566" customFormat="1"/>
    <row r="57286" spans="1:3" s="566" customFormat="1"/>
    <row r="57287" spans="1:3" s="566" customFormat="1"/>
    <row r="57288" spans="1:3" s="566" customFormat="1"/>
    <row r="57289" spans="1:3" s="566" customFormat="1"/>
    <row r="57290" spans="1:3" s="566" customFormat="1"/>
    <row r="57291" spans="1:3" s="566" customFormat="1"/>
    <row r="57292" spans="1:3" s="566" customFormat="1"/>
    <row r="57293" spans="1:3" s="566" customFormat="1"/>
    <row r="57294" spans="1:3" s="566" customFormat="1"/>
    <row r="57295" spans="1:3" s="566" customFormat="1"/>
    <row r="57296" spans="1:3" s="566" customFormat="1"/>
    <row r="57297" spans="1:3" s="566" customFormat="1"/>
    <row r="57298" spans="1:3" s="566" customFormat="1"/>
    <row r="57299" spans="1:3" s="566" customFormat="1"/>
    <row r="57300" spans="1:3" s="566" customFormat="1"/>
    <row r="57301" spans="1:3" s="566" customFormat="1"/>
    <row r="57302" spans="1:3" s="566" customFormat="1"/>
    <row r="57303" spans="1:3" s="566" customFormat="1"/>
    <row r="57304" spans="1:3" s="566" customFormat="1"/>
    <row r="57305" spans="1:3" s="566" customFormat="1"/>
    <row r="57306" spans="1:3" s="566" customFormat="1"/>
    <row r="57307" spans="1:3" s="566" customFormat="1"/>
    <row r="57308" spans="1:3" s="566" customFormat="1"/>
    <row r="57309" spans="1:3" s="566" customFormat="1"/>
    <row r="57310" spans="1:3" s="566" customFormat="1"/>
    <row r="57311" spans="1:3" s="566" customFormat="1"/>
    <row r="57312" spans="1:3" s="566" customFormat="1"/>
    <row r="57313" spans="1:3" s="566" customFormat="1"/>
    <row r="57314" spans="1:3" s="566" customFormat="1"/>
    <row r="57315" spans="1:3" s="566" customFormat="1"/>
    <row r="57316" spans="1:3" s="566" customFormat="1"/>
    <row r="57317" spans="1:3" s="566" customFormat="1"/>
    <row r="57318" spans="1:3" s="566" customFormat="1"/>
    <row r="57319" spans="1:3" s="566" customFormat="1"/>
    <row r="57320" spans="1:3" s="566" customFormat="1"/>
    <row r="57321" spans="1:3" s="566" customFormat="1"/>
    <row r="57322" spans="1:3" s="566" customFormat="1"/>
    <row r="57323" spans="1:3" s="566" customFormat="1"/>
    <row r="57324" spans="1:3" s="566" customFormat="1"/>
    <row r="57325" spans="1:3" s="566" customFormat="1"/>
    <row r="57326" spans="1:3" s="566" customFormat="1"/>
    <row r="57327" spans="1:3" s="566" customFormat="1"/>
    <row r="57328" spans="1:3" s="566" customFormat="1"/>
    <row r="57329" spans="1:3" s="566" customFormat="1"/>
    <row r="57330" spans="1:3" s="566" customFormat="1"/>
    <row r="57331" spans="1:3" s="566" customFormat="1"/>
    <row r="57332" spans="1:3" s="566" customFormat="1"/>
    <row r="57333" spans="1:3" s="566" customFormat="1"/>
    <row r="57334" spans="1:3" s="566" customFormat="1"/>
    <row r="57335" spans="1:3" s="566" customFormat="1"/>
    <row r="57336" spans="1:3" s="566" customFormat="1"/>
    <row r="57337" spans="1:3" s="566" customFormat="1"/>
    <row r="57338" spans="1:3" s="566" customFormat="1"/>
    <row r="57339" spans="1:3" s="566" customFormat="1"/>
    <row r="57340" spans="1:3" s="566" customFormat="1"/>
    <row r="57341" spans="1:3" s="566" customFormat="1"/>
    <row r="57342" spans="1:3" s="566" customFormat="1"/>
    <row r="57343" spans="1:3" s="566" customFormat="1"/>
    <row r="57344" spans="1:3" s="566" customFormat="1"/>
    <row r="57345" spans="1:3" s="566" customFormat="1"/>
    <row r="57346" spans="1:3" s="566" customFormat="1"/>
    <row r="57347" spans="1:3" s="566" customFormat="1"/>
    <row r="57348" spans="1:3" s="566" customFormat="1"/>
    <row r="57349" spans="1:3" s="566" customFormat="1"/>
    <row r="57350" spans="1:3" s="566" customFormat="1"/>
    <row r="57351" spans="1:3" s="566" customFormat="1"/>
    <row r="57352" spans="1:3" s="566" customFormat="1"/>
    <row r="57353" spans="1:3" s="566" customFormat="1"/>
    <row r="57354" spans="1:3" s="566" customFormat="1"/>
    <row r="57355" spans="1:3" s="566" customFormat="1"/>
    <row r="57356" spans="1:3" s="566" customFormat="1"/>
    <row r="57357" spans="1:3" s="566" customFormat="1"/>
    <row r="57358" spans="1:3" s="566" customFormat="1"/>
    <row r="57359" spans="1:3" s="566" customFormat="1"/>
    <row r="57360" spans="1:3" s="566" customFormat="1"/>
    <row r="57361" spans="1:3" s="566" customFormat="1"/>
    <row r="57362" spans="1:3" s="566" customFormat="1"/>
    <row r="57363" spans="1:3" s="566" customFormat="1"/>
    <row r="57364" spans="1:3" s="566" customFormat="1"/>
    <row r="57365" spans="1:3" s="566" customFormat="1"/>
    <row r="57366" spans="1:3" s="566" customFormat="1"/>
    <row r="57367" spans="1:3" s="566" customFormat="1"/>
    <row r="57368" spans="1:3" s="566" customFormat="1"/>
    <row r="57369" spans="1:3" s="566" customFormat="1"/>
    <row r="57370" spans="1:3" s="566" customFormat="1"/>
    <row r="57371" spans="1:3" s="566" customFormat="1"/>
    <row r="57372" spans="1:3" s="566" customFormat="1"/>
    <row r="57373" spans="1:3" s="566" customFormat="1"/>
    <row r="57374" spans="1:3" s="566" customFormat="1"/>
    <row r="57375" spans="1:3" s="566" customFormat="1"/>
    <row r="57376" spans="1:3" s="566" customFormat="1"/>
    <row r="57377" spans="1:3" s="566" customFormat="1"/>
    <row r="57378" spans="1:3" s="566" customFormat="1"/>
    <row r="57379" spans="1:3" s="566" customFormat="1"/>
    <row r="57380" spans="1:3" s="566" customFormat="1"/>
    <row r="57381" spans="1:3" s="566" customFormat="1"/>
    <row r="57382" spans="1:3" s="566" customFormat="1"/>
    <row r="57383" spans="1:3" s="566" customFormat="1"/>
    <row r="57384" spans="1:3" s="566" customFormat="1"/>
    <row r="57385" spans="1:3" s="566" customFormat="1"/>
    <row r="57386" spans="1:3" s="566" customFormat="1"/>
    <row r="57387" spans="1:3" s="566" customFormat="1"/>
    <row r="57388" spans="1:3" s="566" customFormat="1"/>
    <row r="57389" spans="1:3" s="566" customFormat="1"/>
    <row r="57390" spans="1:3" s="566" customFormat="1"/>
    <row r="57391" spans="1:3" s="566" customFormat="1"/>
    <row r="57392" spans="1:3" s="566" customFormat="1"/>
    <row r="57393" spans="1:3" s="566" customFormat="1"/>
    <row r="57394" spans="1:3" s="566" customFormat="1"/>
    <row r="57395" spans="1:3" s="566" customFormat="1"/>
    <row r="57396" spans="1:3" s="566" customFormat="1"/>
    <row r="57397" spans="1:3" s="566" customFormat="1"/>
    <row r="57398" spans="1:3" s="566" customFormat="1"/>
    <row r="57399" spans="1:3" s="566" customFormat="1"/>
    <row r="57400" spans="1:3" s="566" customFormat="1"/>
    <row r="57401" spans="1:3" s="566" customFormat="1"/>
    <row r="57402" spans="1:3" s="566" customFormat="1"/>
    <row r="57403" spans="1:3" s="566" customFormat="1"/>
    <row r="57404" spans="1:3" s="566" customFormat="1"/>
    <row r="57405" spans="1:3" s="566" customFormat="1"/>
    <row r="57406" spans="1:3" s="566" customFormat="1"/>
    <row r="57407" spans="1:3" s="566" customFormat="1"/>
    <row r="57408" spans="1:3" s="566" customFormat="1"/>
    <row r="57409" spans="1:3" s="566" customFormat="1"/>
    <row r="57410" spans="1:3" s="566" customFormat="1"/>
    <row r="57411" spans="1:3" s="566" customFormat="1"/>
    <row r="57412" spans="1:3" s="566" customFormat="1"/>
    <row r="57413" spans="1:3" s="566" customFormat="1"/>
    <row r="57414" spans="1:3" s="566" customFormat="1"/>
    <row r="57415" spans="1:3" s="566" customFormat="1"/>
    <row r="57416" spans="1:3" s="566" customFormat="1"/>
    <row r="57417" spans="1:3" s="566" customFormat="1"/>
    <row r="57418" spans="1:3" s="566" customFormat="1"/>
    <row r="57419" spans="1:3" s="566" customFormat="1"/>
    <row r="57420" spans="1:3" s="566" customFormat="1"/>
    <row r="57421" spans="1:3" s="566" customFormat="1"/>
    <row r="57422" spans="1:3" s="566" customFormat="1"/>
    <row r="57423" spans="1:3" s="566" customFormat="1"/>
    <row r="57424" spans="1:3" s="566" customFormat="1"/>
    <row r="57425" spans="1:3" s="566" customFormat="1"/>
    <row r="57426" spans="1:3" s="566" customFormat="1"/>
    <row r="57427" spans="1:3" s="566" customFormat="1"/>
    <row r="57428" spans="1:3" s="566" customFormat="1"/>
    <row r="57429" spans="1:3" s="566" customFormat="1"/>
    <row r="57430" spans="1:3" s="566" customFormat="1"/>
    <row r="57431" spans="1:3" s="566" customFormat="1"/>
    <row r="57432" spans="1:3" s="566" customFormat="1"/>
    <row r="57433" spans="1:3" s="566" customFormat="1"/>
    <row r="57434" spans="1:3" s="566" customFormat="1"/>
    <row r="57435" spans="1:3" s="566" customFormat="1"/>
    <row r="57436" spans="1:3" s="566" customFormat="1"/>
    <row r="57437" spans="1:3" s="566" customFormat="1"/>
    <row r="57438" spans="1:3" s="566" customFormat="1"/>
    <row r="57439" spans="1:3" s="566" customFormat="1"/>
    <row r="57440" spans="1:3" s="566" customFormat="1"/>
    <row r="57441" spans="1:3" s="566" customFormat="1"/>
    <row r="57442" spans="1:3" s="566" customFormat="1"/>
    <row r="57443" spans="1:3" s="566" customFormat="1"/>
    <row r="57444" spans="1:3" s="566" customFormat="1"/>
    <row r="57445" spans="1:3" s="566" customFormat="1"/>
    <row r="57446" spans="1:3" s="566" customFormat="1"/>
    <row r="57447" spans="1:3" s="566" customFormat="1"/>
    <row r="57448" spans="1:3" s="566" customFormat="1"/>
    <row r="57449" spans="1:3" s="566" customFormat="1"/>
    <row r="57450" spans="1:3" s="566" customFormat="1"/>
    <row r="57451" spans="1:3" s="566" customFormat="1"/>
    <row r="57452" spans="1:3" s="566" customFormat="1"/>
    <row r="57453" spans="1:3" s="566" customFormat="1"/>
    <row r="57454" spans="1:3" s="566" customFormat="1"/>
    <row r="57455" spans="1:3" s="566" customFormat="1"/>
    <row r="57456" spans="1:3" s="566" customFormat="1"/>
    <row r="57457" spans="1:3" s="566" customFormat="1"/>
    <row r="57458" spans="1:3" s="566" customFormat="1"/>
    <row r="57459" spans="1:3" s="566" customFormat="1"/>
    <row r="57460" spans="1:3" s="566" customFormat="1"/>
    <row r="57461" spans="1:3" s="566" customFormat="1"/>
    <row r="57462" spans="1:3" s="566" customFormat="1"/>
    <row r="57463" spans="1:3" s="566" customFormat="1"/>
    <row r="57464" spans="1:3" s="566" customFormat="1"/>
    <row r="57465" spans="1:3" s="566" customFormat="1"/>
    <row r="57466" spans="1:3" s="566" customFormat="1"/>
    <row r="57467" spans="1:3" s="566" customFormat="1"/>
    <row r="57468" spans="1:3" s="566" customFormat="1"/>
    <row r="57469" spans="1:3" s="566" customFormat="1"/>
    <row r="57470" spans="1:3" s="566" customFormat="1"/>
    <row r="57471" spans="1:3" s="566" customFormat="1"/>
    <row r="57472" spans="1:3" s="566" customFormat="1"/>
    <row r="57473" spans="1:3" s="566" customFormat="1"/>
    <row r="57474" spans="1:3" s="566" customFormat="1"/>
    <row r="57475" spans="1:3" s="566" customFormat="1"/>
    <row r="57476" spans="1:3" s="566" customFormat="1"/>
    <row r="57477" spans="1:3" s="566" customFormat="1"/>
    <row r="57478" spans="1:3" s="566" customFormat="1"/>
    <row r="57479" spans="1:3" s="566" customFormat="1"/>
    <row r="57480" spans="1:3" s="566" customFormat="1"/>
    <row r="57481" spans="1:3" s="566" customFormat="1"/>
    <row r="57482" spans="1:3" s="566" customFormat="1"/>
    <row r="57483" spans="1:3" s="566" customFormat="1"/>
    <row r="57484" spans="1:3" s="566" customFormat="1"/>
    <row r="57485" spans="1:3" s="566" customFormat="1"/>
    <row r="57486" spans="1:3" s="566" customFormat="1"/>
    <row r="57487" spans="1:3" s="566" customFormat="1"/>
    <row r="57488" spans="1:3" s="566" customFormat="1"/>
    <row r="57489" spans="1:3" s="566" customFormat="1"/>
    <row r="57490" spans="1:3" s="566" customFormat="1"/>
    <row r="57491" spans="1:3" s="566" customFormat="1"/>
    <row r="57492" spans="1:3" s="566" customFormat="1"/>
    <row r="57493" spans="1:3" s="566" customFormat="1"/>
    <row r="57494" spans="1:3" s="566" customFormat="1"/>
    <row r="57495" spans="1:3" s="566" customFormat="1"/>
    <row r="57496" spans="1:3" s="566" customFormat="1"/>
    <row r="57497" spans="1:3" s="566" customFormat="1"/>
    <row r="57498" spans="1:3" s="566" customFormat="1"/>
    <row r="57499" spans="1:3" s="566" customFormat="1"/>
    <row r="57500" spans="1:3" s="566" customFormat="1"/>
    <row r="57501" spans="1:3" s="566" customFormat="1"/>
    <row r="57502" spans="1:3" s="566" customFormat="1"/>
    <row r="57503" spans="1:3" s="566" customFormat="1"/>
    <row r="57504" spans="1:3" s="566" customFormat="1"/>
    <row r="57505" spans="1:3" s="566" customFormat="1"/>
    <row r="57506" spans="1:3" s="566" customFormat="1"/>
    <row r="57507" spans="1:3" s="566" customFormat="1"/>
    <row r="57508" spans="1:3" s="566" customFormat="1"/>
    <row r="57509" spans="1:3" s="566" customFormat="1"/>
    <row r="57510" spans="1:3" s="566" customFormat="1"/>
    <row r="57511" spans="1:3" s="566" customFormat="1"/>
    <row r="57512" spans="1:3" s="566" customFormat="1"/>
    <row r="57513" spans="1:3" s="566" customFormat="1"/>
    <row r="57514" spans="1:3" s="566" customFormat="1"/>
    <row r="57515" spans="1:3" s="566" customFormat="1"/>
    <row r="57516" spans="1:3" s="566" customFormat="1"/>
    <row r="57517" spans="1:3" s="566" customFormat="1"/>
    <row r="57518" spans="1:3" s="566" customFormat="1"/>
    <row r="57519" spans="1:3" s="566" customFormat="1"/>
    <row r="57520" spans="1:3" s="566" customFormat="1"/>
    <row r="57521" spans="1:3" s="566" customFormat="1"/>
    <row r="57522" spans="1:3" s="566" customFormat="1"/>
    <row r="57523" spans="1:3" s="566" customFormat="1"/>
    <row r="57524" spans="1:3" s="566" customFormat="1"/>
    <row r="57525" spans="1:3" s="566" customFormat="1"/>
    <row r="57526" spans="1:3" s="566" customFormat="1"/>
    <row r="57527" spans="1:3" s="566" customFormat="1"/>
    <row r="57528" spans="1:3" s="566" customFormat="1"/>
    <row r="57529" spans="1:3" s="566" customFormat="1"/>
    <row r="57530" spans="1:3" s="566" customFormat="1"/>
    <row r="57531" spans="1:3" s="566" customFormat="1"/>
    <row r="57532" spans="1:3" s="566" customFormat="1"/>
    <row r="57533" spans="1:3" s="566" customFormat="1"/>
    <row r="57534" spans="1:3" s="566" customFormat="1"/>
    <row r="57535" spans="1:3" s="566" customFormat="1"/>
    <row r="57536" spans="1:3" s="566" customFormat="1"/>
    <row r="57537" spans="1:3" s="566" customFormat="1"/>
    <row r="57538" spans="1:3" s="566" customFormat="1"/>
    <row r="57539" spans="1:3" s="566" customFormat="1"/>
    <row r="57540" spans="1:3" s="566" customFormat="1"/>
    <row r="57541" spans="1:3" s="566" customFormat="1"/>
    <row r="57542" spans="1:3" s="566" customFormat="1"/>
    <row r="57543" spans="1:3" s="566" customFormat="1"/>
    <row r="57544" spans="1:3" s="566" customFormat="1"/>
    <row r="57545" spans="1:3" s="566" customFormat="1"/>
    <row r="57546" spans="1:3" s="566" customFormat="1"/>
    <row r="57547" spans="1:3" s="566" customFormat="1"/>
    <row r="57548" spans="1:3" s="566" customFormat="1"/>
    <row r="57549" spans="1:3" s="566" customFormat="1"/>
    <row r="57550" spans="1:3" s="566" customFormat="1"/>
    <row r="57551" spans="1:3" s="566" customFormat="1"/>
    <row r="57552" spans="1:3" s="566" customFormat="1"/>
    <row r="57553" spans="1:3" s="566" customFormat="1"/>
    <row r="57554" spans="1:3" s="566" customFormat="1"/>
    <row r="57555" spans="1:3" s="566" customFormat="1"/>
    <row r="57556" spans="1:3" s="566" customFormat="1"/>
    <row r="57557" spans="1:3" s="566" customFormat="1"/>
    <row r="57558" spans="1:3" s="566" customFormat="1"/>
    <row r="57559" spans="1:3" s="566" customFormat="1"/>
    <row r="57560" spans="1:3" s="566" customFormat="1"/>
    <row r="57561" spans="1:3" s="566" customFormat="1"/>
    <row r="57562" spans="1:3" s="566" customFormat="1"/>
    <row r="57563" spans="1:3" s="566" customFormat="1"/>
    <row r="57564" spans="1:3" s="566" customFormat="1"/>
    <row r="57565" spans="1:3" s="566" customFormat="1"/>
    <row r="57566" spans="1:3" s="566" customFormat="1"/>
    <row r="57567" spans="1:3" s="566" customFormat="1"/>
    <row r="57568" spans="1:3" s="566" customFormat="1"/>
    <row r="57569" spans="1:3" s="566" customFormat="1"/>
    <row r="57570" spans="1:3" s="566" customFormat="1"/>
    <row r="57571" spans="1:3" s="566" customFormat="1"/>
    <row r="57572" spans="1:3" s="566" customFormat="1"/>
    <row r="57573" spans="1:3" s="566" customFormat="1"/>
    <row r="57574" spans="1:3" s="566" customFormat="1"/>
    <row r="57575" spans="1:3" s="566" customFormat="1"/>
    <row r="57576" spans="1:3" s="566" customFormat="1"/>
    <row r="57577" spans="1:3" s="566" customFormat="1"/>
    <row r="57578" spans="1:3" s="566" customFormat="1"/>
    <row r="57579" spans="1:3" s="566" customFormat="1"/>
    <row r="57580" spans="1:3" s="566" customFormat="1"/>
    <row r="57581" spans="1:3" s="566" customFormat="1"/>
    <row r="57582" spans="1:3" s="566" customFormat="1"/>
    <row r="57583" spans="1:3" s="566" customFormat="1"/>
    <row r="57584" spans="1:3" s="566" customFormat="1"/>
    <row r="57585" spans="1:3" s="566" customFormat="1"/>
    <row r="57586" spans="1:3" s="566" customFormat="1"/>
    <row r="57587" spans="1:3" s="566" customFormat="1"/>
    <row r="57588" spans="1:3" s="566" customFormat="1"/>
    <row r="57589" spans="1:3" s="566" customFormat="1"/>
    <row r="57590" spans="1:3" s="566" customFormat="1"/>
    <row r="57591" spans="1:3" s="566" customFormat="1"/>
    <row r="57592" spans="1:3" s="566" customFormat="1"/>
    <row r="57593" spans="1:3" s="566" customFormat="1"/>
    <row r="57594" spans="1:3" s="566" customFormat="1"/>
    <row r="57595" spans="1:3" s="566" customFormat="1"/>
    <row r="57596" spans="1:3" s="566" customFormat="1"/>
    <row r="57597" spans="1:3" s="566" customFormat="1"/>
    <row r="57598" spans="1:3" s="566" customFormat="1"/>
    <row r="57599" spans="1:3" s="566" customFormat="1"/>
    <row r="57600" spans="1:3" s="566" customFormat="1"/>
    <row r="57601" spans="1:3" s="566" customFormat="1"/>
    <row r="57602" spans="1:3" s="566" customFormat="1"/>
    <row r="57603" spans="1:3" s="566" customFormat="1"/>
    <row r="57604" spans="1:3" s="566" customFormat="1"/>
    <row r="57605" spans="1:3" s="566" customFormat="1"/>
    <row r="57606" spans="1:3" s="566" customFormat="1"/>
    <row r="57607" spans="1:3" s="566" customFormat="1"/>
    <row r="57608" spans="1:3" s="566" customFormat="1"/>
    <row r="57609" spans="1:3" s="566" customFormat="1"/>
    <row r="57610" spans="1:3" s="566" customFormat="1"/>
    <row r="57611" spans="1:3" s="566" customFormat="1"/>
    <row r="57612" spans="1:3" s="566" customFormat="1"/>
    <row r="57613" spans="1:3" s="566" customFormat="1"/>
    <row r="57614" spans="1:3" s="566" customFormat="1"/>
    <row r="57615" spans="1:3" s="566" customFormat="1"/>
    <row r="57616" spans="1:3" s="566" customFormat="1"/>
    <row r="57617" spans="1:3" s="566" customFormat="1"/>
    <row r="57618" spans="1:3" s="566" customFormat="1"/>
    <row r="57619" spans="1:3" s="566" customFormat="1"/>
    <row r="57620" spans="1:3" s="566" customFormat="1"/>
    <row r="57621" spans="1:3" s="566" customFormat="1"/>
    <row r="57622" spans="1:3" s="566" customFormat="1"/>
    <row r="57623" spans="1:3" s="566" customFormat="1"/>
    <row r="57624" spans="1:3" s="566" customFormat="1"/>
    <row r="57625" spans="1:3" s="566" customFormat="1"/>
    <row r="57626" spans="1:3" s="566" customFormat="1"/>
    <row r="57627" spans="1:3" s="566" customFormat="1"/>
    <row r="57628" spans="1:3" s="566" customFormat="1"/>
    <row r="57629" spans="1:3" s="566" customFormat="1"/>
    <row r="57630" spans="1:3" s="566" customFormat="1"/>
    <row r="57631" spans="1:3" s="566" customFormat="1"/>
    <row r="57632" spans="1:3" s="566" customFormat="1"/>
    <row r="57633" spans="1:3" s="566" customFormat="1"/>
    <row r="57634" spans="1:3" s="566" customFormat="1"/>
    <row r="57635" spans="1:3" s="566" customFormat="1"/>
    <row r="57636" spans="1:3" s="566" customFormat="1"/>
    <row r="57637" spans="1:3" s="566" customFormat="1"/>
    <row r="57638" spans="1:3" s="566" customFormat="1"/>
    <row r="57639" spans="1:3" s="566" customFormat="1"/>
    <row r="57640" spans="1:3" s="566" customFormat="1"/>
    <row r="57641" spans="1:3" s="566" customFormat="1"/>
    <row r="57642" spans="1:3" s="566" customFormat="1"/>
    <row r="57643" spans="1:3" s="566" customFormat="1"/>
    <row r="57644" spans="1:3" s="566" customFormat="1"/>
    <row r="57645" spans="1:3" s="566" customFormat="1"/>
    <row r="57646" spans="1:3" s="566" customFormat="1"/>
    <row r="57647" spans="1:3" s="566" customFormat="1"/>
    <row r="57648" spans="1:3" s="566" customFormat="1"/>
    <row r="57649" spans="1:3" s="566" customFormat="1"/>
    <row r="57650" spans="1:3" s="566" customFormat="1"/>
    <row r="57651" spans="1:3" s="566" customFormat="1"/>
    <row r="57652" spans="1:3" s="566" customFormat="1"/>
    <row r="57653" spans="1:3" s="566" customFormat="1"/>
    <row r="57654" spans="1:3" s="566" customFormat="1"/>
    <row r="57655" spans="1:3" s="566" customFormat="1"/>
    <row r="57656" spans="1:3" s="566" customFormat="1"/>
    <row r="57657" spans="1:3" s="566" customFormat="1"/>
    <row r="57658" spans="1:3" s="566" customFormat="1"/>
    <row r="57659" spans="1:3" s="566" customFormat="1"/>
    <row r="57660" spans="1:3" s="566" customFormat="1"/>
    <row r="57661" spans="1:3" s="566" customFormat="1"/>
    <row r="57662" spans="1:3" s="566" customFormat="1"/>
    <row r="57663" spans="1:3" s="566" customFormat="1"/>
    <row r="57664" spans="1:3" s="566" customFormat="1"/>
    <row r="57665" spans="1:3" s="566" customFormat="1"/>
    <row r="57666" spans="1:3" s="566" customFormat="1"/>
    <row r="57667" spans="1:3" s="566" customFormat="1"/>
    <row r="57668" spans="1:3" s="566" customFormat="1"/>
    <row r="57669" spans="1:3" s="566" customFormat="1"/>
    <row r="57670" spans="1:3" s="566" customFormat="1"/>
    <row r="57671" spans="1:3" s="566" customFormat="1"/>
    <row r="57672" spans="1:3" s="566" customFormat="1"/>
    <row r="57673" spans="1:3" s="566" customFormat="1"/>
    <row r="57674" spans="1:3" s="566" customFormat="1"/>
    <row r="57675" spans="1:3" s="566" customFormat="1"/>
    <row r="57676" spans="1:3" s="566" customFormat="1"/>
    <row r="57677" spans="1:3" s="566" customFormat="1"/>
    <row r="57678" spans="1:3" s="566" customFormat="1"/>
    <row r="57679" spans="1:3" s="566" customFormat="1"/>
    <row r="57680" spans="1:3" s="566" customFormat="1"/>
    <row r="57681" spans="1:3" s="566" customFormat="1"/>
    <row r="57682" spans="1:3" s="566" customFormat="1"/>
    <row r="57683" spans="1:3" s="566" customFormat="1"/>
    <row r="57684" spans="1:3" s="566" customFormat="1"/>
    <row r="57685" spans="1:3" s="566" customFormat="1"/>
    <row r="57686" spans="1:3" s="566" customFormat="1"/>
    <row r="57687" spans="1:3" s="566" customFormat="1"/>
    <row r="57688" spans="1:3" s="566" customFormat="1"/>
    <row r="57689" spans="1:3" s="566" customFormat="1"/>
    <row r="57690" spans="1:3" s="566" customFormat="1"/>
    <row r="57691" spans="1:3" s="566" customFormat="1"/>
    <row r="57692" spans="1:3" s="566" customFormat="1"/>
    <row r="57693" spans="1:3" s="566" customFormat="1"/>
    <row r="57694" spans="1:3" s="566" customFormat="1"/>
    <row r="57695" spans="1:3" s="566" customFormat="1"/>
    <row r="57696" spans="1:3" s="566" customFormat="1"/>
    <row r="57697" spans="1:3" s="566" customFormat="1"/>
    <row r="57698" spans="1:3" s="566" customFormat="1"/>
    <row r="57699" spans="1:3" s="566" customFormat="1"/>
    <row r="57700" spans="1:3" s="566" customFormat="1"/>
    <row r="57701" spans="1:3" s="566" customFormat="1"/>
    <row r="57702" spans="1:3" s="566" customFormat="1"/>
    <row r="57703" spans="1:3" s="566" customFormat="1"/>
    <row r="57704" spans="1:3" s="566" customFormat="1"/>
    <row r="57705" spans="1:3" s="566" customFormat="1"/>
    <row r="57706" spans="1:3" s="566" customFormat="1"/>
    <row r="57707" spans="1:3" s="566" customFormat="1"/>
    <row r="57708" spans="1:3" s="566" customFormat="1"/>
    <row r="57709" spans="1:3" s="566" customFormat="1"/>
    <row r="57710" spans="1:3" s="566" customFormat="1"/>
    <row r="57711" spans="1:3" s="566" customFormat="1"/>
    <row r="57712" spans="1:3" s="566" customFormat="1"/>
    <row r="57713" spans="1:3" s="566" customFormat="1"/>
    <row r="57714" spans="1:3" s="566" customFormat="1"/>
    <row r="57715" spans="1:3" s="566" customFormat="1"/>
    <row r="57716" spans="1:3" s="566" customFormat="1"/>
    <row r="57717" spans="1:3" s="566" customFormat="1"/>
    <row r="57718" spans="1:3" s="566" customFormat="1"/>
    <row r="57719" spans="1:3" s="566" customFormat="1"/>
    <row r="57720" spans="1:3" s="566" customFormat="1"/>
    <row r="57721" spans="1:3" s="566" customFormat="1"/>
    <row r="57722" spans="1:3" s="566" customFormat="1"/>
    <row r="57723" spans="1:3" s="566" customFormat="1"/>
    <row r="57724" spans="1:3" s="566" customFormat="1"/>
    <row r="57725" spans="1:3" s="566" customFormat="1"/>
    <row r="57726" spans="1:3" s="566" customFormat="1"/>
    <row r="57727" spans="1:3" s="566" customFormat="1"/>
    <row r="57728" spans="1:3" s="566" customFormat="1"/>
    <row r="57729" spans="1:3" s="566" customFormat="1"/>
    <row r="57730" spans="1:3" s="566" customFormat="1"/>
    <row r="57731" spans="1:3" s="566" customFormat="1"/>
    <row r="57732" spans="1:3" s="566" customFormat="1"/>
    <row r="57733" spans="1:3" s="566" customFormat="1"/>
    <row r="57734" spans="1:3" s="566" customFormat="1"/>
    <row r="57735" spans="1:3" s="566" customFormat="1"/>
    <row r="57736" spans="1:3" s="566" customFormat="1"/>
    <row r="57737" spans="1:3" s="566" customFormat="1"/>
    <row r="57738" spans="1:3" s="566" customFormat="1"/>
    <row r="57739" spans="1:3" s="566" customFormat="1"/>
    <row r="57740" spans="1:3" s="566" customFormat="1"/>
    <row r="57741" spans="1:3" s="566" customFormat="1"/>
    <row r="57742" spans="1:3" s="566" customFormat="1"/>
    <row r="57743" spans="1:3" s="566" customFormat="1"/>
    <row r="57744" spans="1:3" s="566" customFormat="1"/>
    <row r="57745" spans="1:3" s="566" customFormat="1"/>
    <row r="57746" spans="1:3" s="566" customFormat="1"/>
    <row r="57747" spans="1:3" s="566" customFormat="1"/>
    <row r="57748" spans="1:3" s="566" customFormat="1"/>
    <row r="57749" spans="1:3" s="566" customFormat="1"/>
    <row r="57750" spans="1:3" s="566" customFormat="1"/>
    <row r="57751" spans="1:3" s="566" customFormat="1"/>
    <row r="57752" spans="1:3" s="566" customFormat="1"/>
    <row r="57753" spans="1:3" s="566" customFormat="1"/>
    <row r="57754" spans="1:3" s="566" customFormat="1"/>
    <row r="57755" spans="1:3" s="566" customFormat="1"/>
    <row r="57756" spans="1:3" s="566" customFormat="1"/>
    <row r="57757" spans="1:3" s="566" customFormat="1"/>
    <row r="57758" spans="1:3" s="566" customFormat="1"/>
    <row r="57759" spans="1:3" s="566" customFormat="1"/>
    <row r="57760" spans="1:3" s="566" customFormat="1"/>
    <row r="57761" spans="1:3" s="566" customFormat="1"/>
    <row r="57762" spans="1:3" s="566" customFormat="1"/>
    <row r="57763" spans="1:3" s="566" customFormat="1"/>
    <row r="57764" spans="1:3" s="566" customFormat="1"/>
    <row r="57765" spans="1:3" s="566" customFormat="1"/>
    <row r="57766" spans="1:3" s="566" customFormat="1"/>
    <row r="57767" spans="1:3" s="566" customFormat="1"/>
    <row r="57768" spans="1:3" s="566" customFormat="1"/>
    <row r="57769" spans="1:3" s="566" customFormat="1"/>
    <row r="57770" spans="1:3" s="566" customFormat="1"/>
    <row r="57771" spans="1:3" s="566" customFormat="1"/>
    <row r="57772" spans="1:3" s="566" customFormat="1"/>
    <row r="57773" spans="1:3" s="566" customFormat="1"/>
    <row r="57774" spans="1:3" s="566" customFormat="1"/>
    <row r="57775" spans="1:3" s="566" customFormat="1"/>
    <row r="57776" spans="1:3" s="566" customFormat="1"/>
    <row r="57777" spans="1:3" s="566" customFormat="1"/>
    <row r="57778" spans="1:3" s="566" customFormat="1"/>
    <row r="57779" spans="1:3" s="566" customFormat="1"/>
    <row r="57780" spans="1:3" s="566" customFormat="1"/>
    <row r="57781" spans="1:3" s="566" customFormat="1"/>
    <row r="57782" spans="1:3" s="566" customFormat="1"/>
    <row r="57783" spans="1:3" s="566" customFormat="1"/>
    <row r="57784" spans="1:3" s="566" customFormat="1"/>
    <row r="57785" spans="1:3" s="566" customFormat="1"/>
    <row r="57786" spans="1:3" s="566" customFormat="1"/>
    <row r="57787" spans="1:3" s="566" customFormat="1"/>
    <row r="57788" spans="1:3" s="566" customFormat="1"/>
    <row r="57789" spans="1:3" s="566" customFormat="1"/>
    <row r="57790" spans="1:3" s="566" customFormat="1"/>
    <row r="57791" spans="1:3" s="566" customFormat="1"/>
    <row r="57792" spans="1:3" s="566" customFormat="1"/>
    <row r="57793" spans="1:3" s="566" customFormat="1"/>
    <row r="57794" spans="1:3" s="566" customFormat="1"/>
    <row r="57795" spans="1:3" s="566" customFormat="1"/>
    <row r="57796" spans="1:3" s="566" customFormat="1"/>
    <row r="57797" spans="1:3" s="566" customFormat="1"/>
    <row r="57798" spans="1:3" s="566" customFormat="1"/>
    <row r="57799" spans="1:3" s="566" customFormat="1"/>
    <row r="57800" spans="1:3" s="566" customFormat="1"/>
    <row r="57801" spans="1:3" s="566" customFormat="1"/>
    <row r="57802" spans="1:3" s="566" customFormat="1"/>
    <row r="57803" spans="1:3" s="566" customFormat="1"/>
    <row r="57804" spans="1:3" s="566" customFormat="1"/>
    <row r="57805" spans="1:3" s="566" customFormat="1"/>
    <row r="57806" spans="1:3" s="566" customFormat="1"/>
    <row r="57807" spans="1:3" s="566" customFormat="1"/>
    <row r="57808" spans="1:3" s="566" customFormat="1"/>
    <row r="57809" spans="1:3" s="566" customFormat="1"/>
    <row r="57810" spans="1:3" s="566" customFormat="1"/>
    <row r="57811" spans="1:3" s="566" customFormat="1"/>
    <row r="57812" spans="1:3" s="566" customFormat="1"/>
    <row r="57813" spans="1:3" s="566" customFormat="1"/>
    <row r="57814" spans="1:3" s="566" customFormat="1"/>
    <row r="57815" spans="1:3" s="566" customFormat="1"/>
    <row r="57816" spans="1:3" s="566" customFormat="1"/>
    <row r="57817" spans="1:3" s="566" customFormat="1"/>
    <row r="57818" spans="1:3" s="566" customFormat="1"/>
    <row r="57819" spans="1:3" s="566" customFormat="1"/>
    <row r="57820" spans="1:3" s="566" customFormat="1"/>
    <row r="57821" spans="1:3" s="566" customFormat="1"/>
    <row r="57822" spans="1:3" s="566" customFormat="1"/>
    <row r="57823" spans="1:3" s="566" customFormat="1"/>
    <row r="57824" spans="1:3" s="566" customFormat="1"/>
    <row r="57825" spans="1:3" s="566" customFormat="1"/>
    <row r="57826" spans="1:3" s="566" customFormat="1"/>
    <row r="57827" spans="1:3" s="566" customFormat="1"/>
    <row r="57828" spans="1:3" s="566" customFormat="1"/>
    <row r="57829" spans="1:3" s="566" customFormat="1"/>
    <row r="57830" spans="1:3" s="566" customFormat="1"/>
    <row r="57831" spans="1:3" s="566" customFormat="1"/>
    <row r="57832" spans="1:3" s="566" customFormat="1"/>
    <row r="57833" spans="1:3" s="566" customFormat="1"/>
    <row r="57834" spans="1:3" s="566" customFormat="1"/>
    <row r="57835" spans="1:3" s="566" customFormat="1"/>
    <row r="57836" spans="1:3" s="566" customFormat="1"/>
    <row r="57837" spans="1:3" s="566" customFormat="1"/>
    <row r="57838" spans="1:3" s="566" customFormat="1"/>
    <row r="57839" spans="1:3" s="566" customFormat="1"/>
    <row r="57840" spans="1:3" s="566" customFormat="1"/>
    <row r="57841" spans="1:3" s="566" customFormat="1"/>
    <row r="57842" spans="1:3" s="566" customFormat="1"/>
    <row r="57843" spans="1:3" s="566" customFormat="1"/>
    <row r="57844" spans="1:3" s="566" customFormat="1"/>
    <row r="57845" spans="1:3" s="566" customFormat="1"/>
    <row r="57846" spans="1:3" s="566" customFormat="1"/>
    <row r="57847" spans="1:3" s="566" customFormat="1"/>
    <row r="57848" spans="1:3" s="566" customFormat="1"/>
    <row r="57849" spans="1:3" s="566" customFormat="1"/>
    <row r="57850" spans="1:3" s="566" customFormat="1"/>
    <row r="57851" spans="1:3" s="566" customFormat="1"/>
    <row r="57852" spans="1:3" s="566" customFormat="1"/>
    <row r="57853" spans="1:3" s="566" customFormat="1"/>
    <row r="57854" spans="1:3" s="566" customFormat="1"/>
    <row r="57855" spans="1:3" s="566" customFormat="1"/>
    <row r="57856" spans="1:3" s="566" customFormat="1"/>
    <row r="57857" spans="1:3" s="566" customFormat="1"/>
    <row r="57858" spans="1:3" s="566" customFormat="1"/>
    <row r="57859" spans="1:3" s="566" customFormat="1"/>
    <row r="57860" spans="1:3" s="566" customFormat="1"/>
    <row r="57861" spans="1:3" s="566" customFormat="1"/>
    <row r="57862" spans="1:3" s="566" customFormat="1"/>
    <row r="57863" spans="1:3" s="566" customFormat="1"/>
    <row r="57864" spans="1:3" s="566" customFormat="1"/>
    <row r="57865" spans="1:3" s="566" customFormat="1"/>
    <row r="57866" spans="1:3" s="566" customFormat="1"/>
    <row r="57867" spans="1:3" s="566" customFormat="1"/>
    <row r="57868" spans="1:3" s="566" customFormat="1"/>
    <row r="57869" spans="1:3" s="566" customFormat="1"/>
    <row r="57870" spans="1:3" s="566" customFormat="1"/>
    <row r="57871" spans="1:3" s="566" customFormat="1"/>
    <row r="57872" spans="1:3" s="566" customFormat="1"/>
    <row r="57873" spans="1:3" s="566" customFormat="1"/>
    <row r="57874" spans="1:3" s="566" customFormat="1"/>
    <row r="57875" spans="1:3" s="566" customFormat="1"/>
    <row r="57876" spans="1:3" s="566" customFormat="1"/>
    <row r="57877" spans="1:3" s="566" customFormat="1"/>
    <row r="57878" spans="1:3" s="566" customFormat="1"/>
    <row r="57879" spans="1:3" s="566" customFormat="1"/>
    <row r="57880" spans="1:3" s="566" customFormat="1"/>
    <row r="57881" spans="1:3" s="566" customFormat="1"/>
    <row r="57882" spans="1:3" s="566" customFormat="1"/>
    <row r="57883" spans="1:3" s="566" customFormat="1"/>
    <row r="57884" spans="1:3" s="566" customFormat="1"/>
    <row r="57885" spans="1:3" s="566" customFormat="1"/>
    <row r="57886" spans="1:3" s="566" customFormat="1"/>
    <row r="57887" spans="1:3" s="566" customFormat="1"/>
    <row r="57888" spans="1:3" s="566" customFormat="1"/>
    <row r="57889" spans="1:3" s="566" customFormat="1"/>
    <row r="57890" spans="1:3" s="566" customFormat="1"/>
    <row r="57891" spans="1:3" s="566" customFormat="1"/>
    <row r="57892" spans="1:3" s="566" customFormat="1"/>
    <row r="57893" spans="1:3" s="566" customFormat="1"/>
    <row r="57894" spans="1:3" s="566" customFormat="1"/>
    <row r="57895" spans="1:3" s="566" customFormat="1"/>
    <row r="57896" spans="1:3" s="566" customFormat="1"/>
    <row r="57897" spans="1:3" s="566" customFormat="1"/>
    <row r="57898" spans="1:3" s="566" customFormat="1"/>
    <row r="57899" spans="1:3" s="566" customFormat="1"/>
    <row r="57900" spans="1:3" s="566" customFormat="1"/>
    <row r="57901" spans="1:3" s="566" customFormat="1"/>
    <row r="57902" spans="1:3" s="566" customFormat="1"/>
    <row r="57903" spans="1:3" s="566" customFormat="1"/>
    <row r="57904" spans="1:3" s="566" customFormat="1"/>
    <row r="57905" spans="1:3" s="566" customFormat="1"/>
    <row r="57906" spans="1:3" s="566" customFormat="1"/>
    <row r="57907" spans="1:3" s="566" customFormat="1"/>
    <row r="57908" spans="1:3" s="566" customFormat="1"/>
    <row r="57909" spans="1:3" s="566" customFormat="1"/>
    <row r="57910" spans="1:3" s="566" customFormat="1"/>
    <row r="57911" spans="1:3" s="566" customFormat="1"/>
    <row r="57912" spans="1:3" s="566" customFormat="1"/>
    <row r="57913" spans="1:3" s="566" customFormat="1"/>
    <row r="57914" spans="1:3" s="566" customFormat="1"/>
    <row r="57915" spans="1:3" s="566" customFormat="1"/>
    <row r="57916" spans="1:3" s="566" customFormat="1"/>
    <row r="57917" spans="1:3" s="566" customFormat="1"/>
    <row r="57918" spans="1:3" s="566" customFormat="1"/>
    <row r="57919" spans="1:3" s="566" customFormat="1"/>
    <row r="57920" spans="1:3" s="566" customFormat="1"/>
    <row r="57921" spans="1:3" s="566" customFormat="1"/>
    <row r="57922" spans="1:3" s="566" customFormat="1"/>
    <row r="57923" spans="1:3" s="566" customFormat="1"/>
    <row r="57924" spans="1:3" s="566" customFormat="1"/>
    <row r="57925" spans="1:3" s="566" customFormat="1"/>
    <row r="57926" spans="1:3" s="566" customFormat="1"/>
    <row r="57927" spans="1:3" s="566" customFormat="1"/>
    <row r="57928" spans="1:3" s="566" customFormat="1"/>
    <row r="57929" spans="1:3" s="566" customFormat="1"/>
    <row r="57930" spans="1:3" s="566" customFormat="1"/>
    <row r="57931" spans="1:3" s="566" customFormat="1"/>
    <row r="57932" spans="1:3" s="566" customFormat="1"/>
    <row r="57933" spans="1:3" s="566" customFormat="1"/>
    <row r="57934" spans="1:3" s="566" customFormat="1"/>
    <row r="57935" spans="1:3" s="566" customFormat="1"/>
    <row r="57936" spans="1:3" s="566" customFormat="1"/>
    <row r="57937" spans="1:3" s="566" customFormat="1"/>
    <row r="57938" spans="1:3" s="566" customFormat="1"/>
    <row r="57939" spans="1:3" s="566" customFormat="1"/>
    <row r="57940" spans="1:3" s="566" customFormat="1"/>
    <row r="57941" spans="1:3" s="566" customFormat="1"/>
    <row r="57942" spans="1:3" s="566" customFormat="1"/>
    <row r="57943" spans="1:3" s="566" customFormat="1"/>
    <row r="57944" spans="1:3" s="566" customFormat="1"/>
    <row r="57945" spans="1:3" s="566" customFormat="1"/>
    <row r="57946" spans="1:3" s="566" customFormat="1"/>
    <row r="57947" spans="1:3" s="566" customFormat="1"/>
    <row r="57948" spans="1:3" s="566" customFormat="1"/>
    <row r="57949" spans="1:3" s="566" customFormat="1"/>
    <row r="57950" spans="1:3" s="566" customFormat="1"/>
    <row r="57951" spans="1:3" s="566" customFormat="1"/>
    <row r="57952" spans="1:3" s="566" customFormat="1"/>
    <row r="57953" spans="1:3" s="566" customFormat="1"/>
    <row r="57954" spans="1:3" s="566" customFormat="1"/>
    <row r="57955" spans="1:3" s="566" customFormat="1"/>
    <row r="57956" spans="1:3" s="566" customFormat="1"/>
    <row r="57957" spans="1:3" s="566" customFormat="1"/>
    <row r="57958" spans="1:3" s="566" customFormat="1"/>
    <row r="57959" spans="1:3" s="566" customFormat="1"/>
    <row r="57960" spans="1:3" s="566" customFormat="1"/>
    <row r="57961" spans="1:3" s="566" customFormat="1"/>
    <row r="57962" spans="1:3" s="566" customFormat="1"/>
    <row r="57963" spans="1:3" s="566" customFormat="1"/>
    <row r="57964" spans="1:3" s="566" customFormat="1"/>
    <row r="57965" spans="1:3" s="566" customFormat="1"/>
    <row r="57966" spans="1:3" s="566" customFormat="1"/>
    <row r="57967" spans="1:3" s="566" customFormat="1"/>
    <row r="57968" spans="1:3" s="566" customFormat="1"/>
    <row r="57969" spans="1:3" s="566" customFormat="1"/>
    <row r="57970" spans="1:3" s="566" customFormat="1"/>
    <row r="57971" spans="1:3" s="566" customFormat="1"/>
    <row r="57972" spans="1:3" s="566" customFormat="1"/>
    <row r="57973" spans="1:3" s="566" customFormat="1"/>
    <row r="57974" spans="1:3" s="566" customFormat="1"/>
    <row r="57975" spans="1:3" s="566" customFormat="1"/>
    <row r="57976" spans="1:3" s="566" customFormat="1"/>
    <row r="57977" spans="1:3" s="566" customFormat="1"/>
    <row r="57978" spans="1:3" s="566" customFormat="1"/>
    <row r="57979" spans="1:3" s="566" customFormat="1"/>
    <row r="57980" spans="1:3" s="566" customFormat="1"/>
    <row r="57981" spans="1:3" s="566" customFormat="1"/>
    <row r="57982" spans="1:3" s="566" customFormat="1"/>
    <row r="57983" spans="1:3" s="566" customFormat="1"/>
    <row r="57984" spans="1:3" s="566" customFormat="1"/>
    <row r="57985" spans="1:3" s="566" customFormat="1"/>
    <row r="57986" spans="1:3" s="566" customFormat="1"/>
    <row r="57987" spans="1:3" s="566" customFormat="1"/>
    <row r="57988" spans="1:3" s="566" customFormat="1"/>
    <row r="57989" spans="1:3" s="566" customFormat="1"/>
    <row r="57990" spans="1:3" s="566" customFormat="1"/>
    <row r="57991" spans="1:3" s="566" customFormat="1"/>
    <row r="57992" spans="1:3" s="566" customFormat="1"/>
    <row r="57993" spans="1:3" s="566" customFormat="1"/>
    <row r="57994" spans="1:3" s="566" customFormat="1"/>
    <row r="57995" spans="1:3" s="566" customFormat="1"/>
    <row r="57996" spans="1:3" s="566" customFormat="1"/>
    <row r="57997" spans="1:3" s="566" customFormat="1"/>
    <row r="57998" spans="1:3" s="566" customFormat="1"/>
    <row r="57999" spans="1:3" s="566" customFormat="1"/>
    <row r="58000" spans="1:3" s="566" customFormat="1"/>
    <row r="58001" spans="1:3" s="566" customFormat="1"/>
    <row r="58002" spans="1:3" s="566" customFormat="1"/>
    <row r="58003" spans="1:3" s="566" customFormat="1"/>
    <row r="58004" spans="1:3" s="566" customFormat="1"/>
    <row r="58005" spans="1:3" s="566" customFormat="1"/>
    <row r="58006" spans="1:3" s="566" customFormat="1"/>
    <row r="58007" spans="1:3" s="566" customFormat="1"/>
    <row r="58008" spans="1:3" s="566" customFormat="1"/>
    <row r="58009" spans="1:3" s="566" customFormat="1"/>
    <row r="58010" spans="1:3" s="566" customFormat="1"/>
    <row r="58011" spans="1:3" s="566" customFormat="1"/>
    <row r="58012" spans="1:3" s="566" customFormat="1"/>
    <row r="58013" spans="1:3" s="566" customFormat="1"/>
    <row r="58014" spans="1:3" s="566" customFormat="1"/>
    <row r="58015" spans="1:3" s="566" customFormat="1"/>
    <row r="58016" spans="1:3" s="566" customFormat="1"/>
    <row r="58017" spans="1:3" s="566" customFormat="1"/>
    <row r="58018" spans="1:3" s="566" customFormat="1"/>
    <row r="58019" spans="1:3" s="566" customFormat="1"/>
    <row r="58020" spans="1:3" s="566" customFormat="1"/>
    <row r="58021" spans="1:3" s="566" customFormat="1"/>
    <row r="58022" spans="1:3" s="566" customFormat="1"/>
    <row r="58023" spans="1:3" s="566" customFormat="1"/>
    <row r="58024" spans="1:3" s="566" customFormat="1"/>
    <row r="58025" spans="1:3" s="566" customFormat="1"/>
    <row r="58026" spans="1:3" s="566" customFormat="1"/>
    <row r="58027" spans="1:3" s="566" customFormat="1"/>
    <row r="58028" spans="1:3" s="566" customFormat="1"/>
    <row r="58029" spans="1:3" s="566" customFormat="1"/>
    <row r="58030" spans="1:3" s="566" customFormat="1"/>
    <row r="58031" spans="1:3" s="566" customFormat="1"/>
    <row r="58032" spans="1:3" s="566" customFormat="1"/>
    <row r="58033" spans="1:3" s="566" customFormat="1"/>
    <row r="58034" spans="1:3" s="566" customFormat="1"/>
    <row r="58035" spans="1:3" s="566" customFormat="1"/>
    <row r="58036" spans="1:3" s="566" customFormat="1"/>
    <row r="58037" spans="1:3" s="566" customFormat="1"/>
    <row r="58038" spans="1:3" s="566" customFormat="1"/>
    <row r="58039" spans="1:3" s="566" customFormat="1"/>
    <row r="58040" spans="1:3" s="566" customFormat="1"/>
    <row r="58041" spans="1:3" s="566" customFormat="1"/>
    <row r="58042" spans="1:3" s="566" customFormat="1"/>
    <row r="58043" spans="1:3" s="566" customFormat="1"/>
    <row r="58044" spans="1:3" s="566" customFormat="1"/>
    <row r="58045" spans="1:3" s="566" customFormat="1"/>
    <row r="58046" spans="1:3" s="566" customFormat="1"/>
    <row r="58047" spans="1:3" s="566" customFormat="1"/>
    <row r="58048" spans="1:3" s="566" customFormat="1"/>
    <row r="58049" spans="1:3" s="566" customFormat="1"/>
    <row r="58050" spans="1:3" s="566" customFormat="1"/>
    <row r="58051" spans="1:3" s="566" customFormat="1"/>
    <row r="58052" spans="1:3" s="566" customFormat="1"/>
    <row r="58053" spans="1:3" s="566" customFormat="1"/>
    <row r="58054" spans="1:3" s="566" customFormat="1"/>
    <row r="58055" spans="1:3" s="566" customFormat="1"/>
    <row r="58056" spans="1:3" s="566" customFormat="1"/>
    <row r="58057" spans="1:3" s="566" customFormat="1"/>
    <row r="58058" spans="1:3" s="566" customFormat="1"/>
    <row r="58059" spans="1:3" s="566" customFormat="1"/>
    <row r="58060" spans="1:3" s="566" customFormat="1"/>
    <row r="58061" spans="1:3" s="566" customFormat="1"/>
    <row r="58062" spans="1:3" s="566" customFormat="1"/>
    <row r="58063" spans="1:3" s="566" customFormat="1"/>
    <row r="58064" spans="1:3" s="566" customFormat="1"/>
    <row r="58065" spans="1:3" s="566" customFormat="1"/>
    <row r="58066" spans="1:3" s="566" customFormat="1"/>
    <row r="58067" spans="1:3" s="566" customFormat="1"/>
    <row r="58068" spans="1:3" s="566" customFormat="1"/>
    <row r="58069" spans="1:3" s="566" customFormat="1"/>
    <row r="58070" spans="1:3" s="566" customFormat="1"/>
    <row r="58071" spans="1:3" s="566" customFormat="1"/>
    <row r="58072" spans="1:3" s="566" customFormat="1"/>
    <row r="58073" spans="1:3" s="566" customFormat="1"/>
    <row r="58074" spans="1:3" s="566" customFormat="1"/>
    <row r="58075" spans="1:3" s="566" customFormat="1"/>
    <row r="58076" spans="1:3" s="566" customFormat="1"/>
    <row r="58077" spans="1:3" s="566" customFormat="1"/>
    <row r="58078" spans="1:3" s="566" customFormat="1"/>
    <row r="58079" spans="1:3" s="566" customFormat="1"/>
    <row r="58080" spans="1:3" s="566" customFormat="1"/>
    <row r="58081" spans="1:3" s="566" customFormat="1"/>
    <row r="58082" spans="1:3" s="566" customFormat="1"/>
    <row r="58083" spans="1:3" s="566" customFormat="1"/>
    <row r="58084" spans="1:3" s="566" customFormat="1"/>
    <row r="58085" spans="1:3" s="566" customFormat="1"/>
    <row r="58086" spans="1:3" s="566" customFormat="1"/>
    <row r="58087" spans="1:3" s="566" customFormat="1"/>
    <row r="58088" spans="1:3" s="566" customFormat="1"/>
    <row r="58089" spans="1:3" s="566" customFormat="1"/>
    <row r="58090" spans="1:3" s="566" customFormat="1"/>
    <row r="58091" spans="1:3" s="566" customFormat="1"/>
    <row r="58092" spans="1:3" s="566" customFormat="1"/>
    <row r="58093" spans="1:3" s="566" customFormat="1"/>
    <row r="58094" spans="1:3" s="566" customFormat="1"/>
    <row r="58095" spans="1:3" s="566" customFormat="1"/>
    <row r="58096" spans="1:3" s="566" customFormat="1"/>
    <row r="58097" spans="1:3" s="566" customFormat="1"/>
    <row r="58098" spans="1:3" s="566" customFormat="1"/>
    <row r="58099" spans="1:3" s="566" customFormat="1"/>
    <row r="58100" spans="1:3" s="566" customFormat="1"/>
    <row r="58101" spans="1:3" s="566" customFormat="1"/>
    <row r="58102" spans="1:3" s="566" customFormat="1"/>
    <row r="58103" spans="1:3" s="566" customFormat="1"/>
    <row r="58104" spans="1:3" s="566" customFormat="1"/>
    <row r="58105" spans="1:3" s="566" customFormat="1"/>
    <row r="58106" spans="1:3" s="566" customFormat="1"/>
    <row r="58107" spans="1:3" s="566" customFormat="1"/>
    <row r="58108" spans="1:3" s="566" customFormat="1"/>
    <row r="58109" spans="1:3" s="566" customFormat="1"/>
    <row r="58110" spans="1:3" s="566" customFormat="1"/>
    <row r="58111" spans="1:3" s="566" customFormat="1"/>
    <row r="58112" spans="1:3" s="566" customFormat="1"/>
    <row r="58113" spans="1:3" s="566" customFormat="1"/>
    <row r="58114" spans="1:3" s="566" customFormat="1"/>
    <row r="58115" spans="1:3" s="566" customFormat="1"/>
    <row r="58116" spans="1:3" s="566" customFormat="1"/>
    <row r="58117" spans="1:3" s="566" customFormat="1"/>
    <row r="58118" spans="1:3" s="566" customFormat="1"/>
    <row r="58119" spans="1:3" s="566" customFormat="1"/>
    <row r="58120" spans="1:3" s="566" customFormat="1"/>
    <row r="58121" spans="1:3" s="566" customFormat="1"/>
    <row r="58122" spans="1:3" s="566" customFormat="1"/>
    <row r="58123" spans="1:3" s="566" customFormat="1"/>
    <row r="58124" spans="1:3" s="566" customFormat="1"/>
    <row r="58125" spans="1:3" s="566" customFormat="1"/>
    <row r="58126" spans="1:3" s="566" customFormat="1"/>
    <row r="58127" spans="1:3" s="566" customFormat="1"/>
    <row r="58128" spans="1:3" s="566" customFormat="1"/>
    <row r="58129" spans="1:3" s="566" customFormat="1"/>
    <row r="58130" spans="1:3" s="566" customFormat="1"/>
    <row r="58131" spans="1:3" s="566" customFormat="1"/>
    <row r="58132" spans="1:3" s="566" customFormat="1"/>
    <row r="58133" spans="1:3" s="566" customFormat="1"/>
    <row r="58134" spans="1:3" s="566" customFormat="1"/>
    <row r="58135" spans="1:3" s="566" customFormat="1"/>
    <row r="58136" spans="1:3" s="566" customFormat="1"/>
    <row r="58137" spans="1:3" s="566" customFormat="1"/>
    <row r="58138" spans="1:3" s="566" customFormat="1"/>
    <row r="58139" spans="1:3" s="566" customFormat="1"/>
    <row r="58140" spans="1:3" s="566" customFormat="1"/>
    <row r="58141" spans="1:3" s="566" customFormat="1"/>
    <row r="58142" spans="1:3" s="566" customFormat="1"/>
    <row r="58143" spans="1:3" s="566" customFormat="1"/>
    <row r="58144" spans="1:3" s="566" customFormat="1"/>
    <row r="58145" spans="1:3" s="566" customFormat="1"/>
    <row r="58146" spans="1:3" s="566" customFormat="1"/>
    <row r="58147" spans="1:3" s="566" customFormat="1"/>
    <row r="58148" spans="1:3" s="566" customFormat="1"/>
    <row r="58149" spans="1:3" s="566" customFormat="1"/>
    <row r="58150" spans="1:3" s="566" customFormat="1"/>
    <row r="58151" spans="1:3" s="566" customFormat="1"/>
    <row r="58152" spans="1:3" s="566" customFormat="1"/>
    <row r="58153" spans="1:3" s="566" customFormat="1"/>
    <row r="58154" spans="1:3" s="566" customFormat="1"/>
    <row r="58155" spans="1:3" s="566" customFormat="1"/>
    <row r="58156" spans="1:3" s="566" customFormat="1"/>
    <row r="58157" spans="1:3" s="566" customFormat="1"/>
    <row r="58158" spans="1:3" s="566" customFormat="1"/>
    <row r="58159" spans="1:3" s="566" customFormat="1"/>
    <row r="58160" spans="1:3" s="566" customFormat="1"/>
    <row r="58161" spans="1:3" s="566" customFormat="1"/>
    <row r="58162" spans="1:3" s="566" customFormat="1"/>
    <row r="58163" spans="1:3" s="566" customFormat="1"/>
    <row r="58164" spans="1:3" s="566" customFormat="1"/>
    <row r="58165" spans="1:3" s="566" customFormat="1"/>
    <row r="58166" spans="1:3" s="566" customFormat="1"/>
    <row r="58167" spans="1:3" s="566" customFormat="1"/>
    <row r="58168" spans="1:3" s="566" customFormat="1"/>
    <row r="58169" spans="1:3" s="566" customFormat="1"/>
    <row r="58170" spans="1:3" s="566" customFormat="1"/>
    <row r="58171" spans="1:3" s="566" customFormat="1"/>
    <row r="58172" spans="1:3" s="566" customFormat="1"/>
    <row r="58173" spans="1:3" s="566" customFormat="1"/>
    <row r="58174" spans="1:3" s="566" customFormat="1"/>
    <row r="58175" spans="1:3" s="566" customFormat="1"/>
    <row r="58176" spans="1:3" s="566" customFormat="1"/>
    <row r="58177" spans="1:3" s="566" customFormat="1"/>
    <row r="58178" spans="1:3" s="566" customFormat="1"/>
    <row r="58179" spans="1:3" s="566" customFormat="1"/>
    <row r="58180" spans="1:3" s="566" customFormat="1"/>
    <row r="58181" spans="1:3" s="566" customFormat="1"/>
    <row r="58182" spans="1:3" s="566" customFormat="1"/>
    <row r="58183" spans="1:3" s="566" customFormat="1"/>
    <row r="58184" spans="1:3" s="566" customFormat="1"/>
    <row r="58185" spans="1:3" s="566" customFormat="1"/>
    <row r="58186" spans="1:3" s="566" customFormat="1"/>
    <row r="58187" spans="1:3" s="566" customFormat="1"/>
    <row r="58188" spans="1:3" s="566" customFormat="1"/>
    <row r="58189" spans="1:3" s="566" customFormat="1"/>
    <row r="58190" spans="1:3" s="566" customFormat="1"/>
    <row r="58191" spans="1:3" s="566" customFormat="1"/>
    <row r="58192" spans="1:3" s="566" customFormat="1"/>
    <row r="58193" spans="1:3" s="566" customFormat="1"/>
    <row r="58194" spans="1:3" s="566" customFormat="1"/>
    <row r="58195" spans="1:3" s="566" customFormat="1"/>
    <row r="58196" spans="1:3" s="566" customFormat="1"/>
    <row r="58197" spans="1:3" s="566" customFormat="1"/>
    <row r="58198" spans="1:3" s="566" customFormat="1"/>
    <row r="58199" spans="1:3" s="566" customFormat="1"/>
    <row r="58200" spans="1:3" s="566" customFormat="1"/>
    <row r="58201" spans="1:3" s="566" customFormat="1"/>
    <row r="58202" spans="1:3" s="566" customFormat="1"/>
    <row r="58203" spans="1:3" s="566" customFormat="1"/>
    <row r="58204" spans="1:3" s="566" customFormat="1"/>
    <row r="58205" spans="1:3" s="566" customFormat="1"/>
    <row r="58206" spans="1:3" s="566" customFormat="1"/>
    <row r="58207" spans="1:3" s="566" customFormat="1"/>
    <row r="58208" spans="1:3" s="566" customFormat="1"/>
    <row r="58209" spans="1:3" s="566" customFormat="1"/>
    <row r="58210" spans="1:3" s="566" customFormat="1"/>
    <row r="58211" spans="1:3" s="566" customFormat="1"/>
    <row r="58212" spans="1:3" s="566" customFormat="1"/>
    <row r="58213" spans="1:3" s="566" customFormat="1"/>
    <row r="58214" spans="1:3" s="566" customFormat="1"/>
    <row r="58215" spans="1:3" s="566" customFormat="1"/>
    <row r="58216" spans="1:3" s="566" customFormat="1"/>
    <row r="58217" spans="1:3" s="566" customFormat="1"/>
    <row r="58218" spans="1:3" s="566" customFormat="1"/>
    <row r="58219" spans="1:3" s="566" customFormat="1"/>
    <row r="58220" spans="1:3" s="566" customFormat="1"/>
    <row r="58221" spans="1:3" s="566" customFormat="1"/>
    <row r="58222" spans="1:3" s="566" customFormat="1"/>
    <row r="58223" spans="1:3" s="566" customFormat="1"/>
    <row r="58224" spans="1:3" s="566" customFormat="1"/>
    <row r="58225" spans="1:3" s="566" customFormat="1"/>
    <row r="58226" spans="1:3" s="566" customFormat="1"/>
    <row r="58227" spans="1:3" s="566" customFormat="1"/>
    <row r="58228" spans="1:3" s="566" customFormat="1"/>
    <row r="58229" spans="1:3" s="566" customFormat="1"/>
    <row r="58230" spans="1:3" s="566" customFormat="1"/>
    <row r="58231" spans="1:3" s="566" customFormat="1"/>
    <row r="58232" spans="1:3" s="566" customFormat="1"/>
    <row r="58233" spans="1:3" s="566" customFormat="1"/>
    <row r="58234" spans="1:3" s="566" customFormat="1"/>
    <row r="58235" spans="1:3" s="566" customFormat="1"/>
    <row r="58236" spans="1:3" s="566" customFormat="1"/>
    <row r="58237" spans="1:3" s="566" customFormat="1"/>
    <row r="58238" spans="1:3" s="566" customFormat="1"/>
    <row r="58239" spans="1:3" s="566" customFormat="1"/>
    <row r="58240" spans="1:3" s="566" customFormat="1"/>
    <row r="58241" spans="1:3" s="566" customFormat="1"/>
    <row r="58242" spans="1:3" s="566" customFormat="1"/>
    <row r="58243" spans="1:3" s="566" customFormat="1"/>
    <row r="58244" spans="1:3" s="566" customFormat="1"/>
    <row r="58245" spans="1:3" s="566" customFormat="1"/>
    <row r="58246" spans="1:3" s="566" customFormat="1"/>
    <row r="58247" spans="1:3" s="566" customFormat="1"/>
    <row r="58248" spans="1:3" s="566" customFormat="1"/>
    <row r="58249" spans="1:3" s="566" customFormat="1"/>
    <row r="58250" spans="1:3" s="566" customFormat="1"/>
    <row r="58251" spans="1:3" s="566" customFormat="1"/>
    <row r="58252" spans="1:3" s="566" customFormat="1"/>
    <row r="58253" spans="1:3" s="566" customFormat="1"/>
    <row r="58254" spans="1:3" s="566" customFormat="1"/>
    <row r="58255" spans="1:3" s="566" customFormat="1"/>
    <row r="58256" spans="1:3" s="566" customFormat="1"/>
    <row r="58257" spans="1:3" s="566" customFormat="1"/>
    <row r="58258" spans="1:3" s="566" customFormat="1"/>
    <row r="58259" spans="1:3" s="566" customFormat="1"/>
    <row r="58260" spans="1:3" s="566" customFormat="1"/>
    <row r="58261" spans="1:3" s="566" customFormat="1"/>
    <row r="58262" spans="1:3" s="566" customFormat="1"/>
    <row r="58263" spans="1:3" s="566" customFormat="1"/>
    <row r="58264" spans="1:3" s="566" customFormat="1"/>
    <row r="58265" spans="1:3" s="566" customFormat="1"/>
    <row r="58266" spans="1:3" s="566" customFormat="1"/>
    <row r="58267" spans="1:3" s="566" customFormat="1"/>
    <row r="58268" spans="1:3" s="566" customFormat="1"/>
    <row r="58269" spans="1:3" s="566" customFormat="1"/>
    <row r="58270" spans="1:3" s="566" customFormat="1"/>
    <row r="58271" spans="1:3" s="566" customFormat="1"/>
    <row r="58272" spans="1:3" s="566" customFormat="1"/>
    <row r="58273" spans="1:3" s="566" customFormat="1"/>
    <row r="58274" spans="1:3" s="566" customFormat="1"/>
    <row r="58275" spans="1:3" s="566" customFormat="1"/>
    <row r="58276" spans="1:3" s="566" customFormat="1"/>
    <row r="58277" spans="1:3" s="566" customFormat="1"/>
    <row r="58278" spans="1:3" s="566" customFormat="1"/>
    <row r="58279" spans="1:3" s="566" customFormat="1"/>
    <row r="58280" spans="1:3" s="566" customFormat="1"/>
    <row r="58281" spans="1:3" s="566" customFormat="1"/>
    <row r="58282" spans="1:3" s="566" customFormat="1"/>
    <row r="58283" spans="1:3" s="566" customFormat="1"/>
    <row r="58284" spans="1:3" s="566" customFormat="1"/>
    <row r="58285" spans="1:3" s="566" customFormat="1"/>
    <row r="58286" spans="1:3" s="566" customFormat="1"/>
    <row r="58287" spans="1:3" s="566" customFormat="1"/>
    <row r="58288" spans="1:3" s="566" customFormat="1"/>
    <row r="58289" spans="1:3" s="566" customFormat="1"/>
    <row r="58290" spans="1:3" s="566" customFormat="1"/>
    <row r="58291" spans="1:3" s="566" customFormat="1"/>
    <row r="58292" spans="1:3" s="566" customFormat="1"/>
    <row r="58293" spans="1:3" s="566" customFormat="1"/>
    <row r="58294" spans="1:3" s="566" customFormat="1"/>
    <row r="58295" spans="1:3" s="566" customFormat="1"/>
    <row r="58296" spans="1:3" s="566" customFormat="1"/>
    <row r="58297" spans="1:3" s="566" customFormat="1"/>
    <row r="58298" spans="1:3" s="566" customFormat="1"/>
    <row r="58299" spans="1:3" s="566" customFormat="1"/>
    <row r="58300" spans="1:3" s="566" customFormat="1"/>
    <row r="58301" spans="1:3" s="566" customFormat="1"/>
    <row r="58302" spans="1:3" s="566" customFormat="1"/>
    <row r="58303" spans="1:3" s="566" customFormat="1"/>
    <row r="58304" spans="1:3" s="566" customFormat="1"/>
    <row r="58305" spans="1:3" s="566" customFormat="1"/>
    <row r="58306" spans="1:3" s="566" customFormat="1"/>
    <row r="58307" spans="1:3" s="566" customFormat="1"/>
    <row r="58308" spans="1:3" s="566" customFormat="1"/>
    <row r="58309" spans="1:3" s="566" customFormat="1"/>
    <row r="58310" spans="1:3" s="566" customFormat="1"/>
    <row r="58311" spans="1:3" s="566" customFormat="1"/>
    <row r="58312" spans="1:3" s="566" customFormat="1"/>
    <row r="58313" spans="1:3" s="566" customFormat="1"/>
    <row r="58314" spans="1:3" s="566" customFormat="1"/>
    <row r="58315" spans="1:3" s="566" customFormat="1"/>
    <row r="58316" spans="1:3" s="566" customFormat="1"/>
    <row r="58317" spans="1:3" s="566" customFormat="1"/>
    <row r="58318" spans="1:3" s="566" customFormat="1"/>
    <row r="58319" spans="1:3" s="566" customFormat="1"/>
    <row r="58320" spans="1:3" s="566" customFormat="1"/>
    <row r="58321" spans="1:3" s="566" customFormat="1"/>
    <row r="58322" spans="1:3" s="566" customFormat="1"/>
    <row r="58323" spans="1:3" s="566" customFormat="1"/>
    <row r="58324" spans="1:3" s="566" customFormat="1"/>
    <row r="58325" spans="1:3" s="566" customFormat="1"/>
    <row r="58326" spans="1:3" s="566" customFormat="1"/>
    <row r="58327" spans="1:3" s="566" customFormat="1"/>
    <row r="58328" spans="1:3" s="566" customFormat="1"/>
    <row r="58329" spans="1:3" s="566" customFormat="1"/>
    <row r="58330" spans="1:3" s="566" customFormat="1"/>
    <row r="58331" spans="1:3" s="566" customFormat="1"/>
    <row r="58332" spans="1:3" s="566" customFormat="1"/>
    <row r="58333" spans="1:3" s="566" customFormat="1"/>
    <row r="58334" spans="1:3" s="566" customFormat="1"/>
    <row r="58335" spans="1:3" s="566" customFormat="1"/>
    <row r="58336" spans="1:3" s="566" customFormat="1"/>
    <row r="58337" spans="1:3" s="566" customFormat="1"/>
    <row r="58338" spans="1:3" s="566" customFormat="1"/>
    <row r="58339" spans="1:3" s="566" customFormat="1"/>
    <row r="58340" spans="1:3" s="566" customFormat="1"/>
    <row r="58341" spans="1:3" s="566" customFormat="1"/>
    <row r="58342" spans="1:3" s="566" customFormat="1"/>
    <row r="58343" spans="1:3" s="566" customFormat="1"/>
    <row r="58344" spans="1:3" s="566" customFormat="1"/>
    <row r="58345" spans="1:3" s="566" customFormat="1"/>
    <row r="58346" spans="1:3" s="566" customFormat="1"/>
    <row r="58347" spans="1:3" s="566" customFormat="1"/>
    <row r="58348" spans="1:3" s="566" customFormat="1"/>
    <row r="58349" spans="1:3" s="566" customFormat="1"/>
    <row r="58350" spans="1:3" s="566" customFormat="1"/>
    <row r="58351" spans="1:3" s="566" customFormat="1"/>
    <row r="58352" spans="1:3" s="566" customFormat="1"/>
    <row r="58353" spans="1:3" s="566" customFormat="1"/>
    <row r="58354" spans="1:3" s="566" customFormat="1"/>
    <row r="58355" spans="1:3" s="566" customFormat="1"/>
    <row r="58356" spans="1:3" s="566" customFormat="1"/>
    <row r="58357" spans="1:3" s="566" customFormat="1"/>
    <row r="58358" spans="1:3" s="566" customFormat="1"/>
    <row r="58359" spans="1:3" s="566" customFormat="1"/>
    <row r="58360" spans="1:3" s="566" customFormat="1"/>
    <row r="58361" spans="1:3" s="566" customFormat="1"/>
    <row r="58362" spans="1:3" s="566" customFormat="1"/>
    <row r="58363" spans="1:3" s="566" customFormat="1"/>
    <row r="58364" spans="1:3" s="566" customFormat="1"/>
    <row r="58365" spans="1:3" s="566" customFormat="1"/>
    <row r="58366" spans="1:3" s="566" customFormat="1"/>
    <row r="58367" spans="1:3" s="566" customFormat="1"/>
    <row r="58368" spans="1:3" s="566" customFormat="1"/>
    <row r="58369" spans="1:3" s="566" customFormat="1"/>
    <row r="58370" spans="1:3" s="566" customFormat="1"/>
    <row r="58371" spans="1:3" s="566" customFormat="1"/>
    <row r="58372" spans="1:3" s="566" customFormat="1"/>
    <row r="58373" spans="1:3" s="566" customFormat="1"/>
    <row r="58374" spans="1:3" s="566" customFormat="1"/>
    <row r="58375" spans="1:3" s="566" customFormat="1"/>
    <row r="58376" spans="1:3" s="566" customFormat="1"/>
    <row r="58377" spans="1:3" s="566" customFormat="1"/>
    <row r="58378" spans="1:3" s="566" customFormat="1"/>
    <row r="58379" spans="1:3" s="566" customFormat="1"/>
    <row r="58380" spans="1:3" s="566" customFormat="1"/>
    <row r="58381" spans="1:3" s="566" customFormat="1"/>
    <row r="58382" spans="1:3" s="566" customFormat="1"/>
    <row r="58383" spans="1:3" s="566" customFormat="1"/>
    <row r="58384" spans="1:3" s="566" customFormat="1"/>
    <row r="58385" spans="1:3" s="566" customFormat="1"/>
    <row r="58386" spans="1:3" s="566" customFormat="1"/>
    <row r="58387" spans="1:3" s="566" customFormat="1"/>
    <row r="58388" spans="1:3" s="566" customFormat="1"/>
    <row r="58389" spans="1:3" s="566" customFormat="1"/>
    <row r="58390" spans="1:3" s="566" customFormat="1"/>
    <row r="58391" spans="1:3" s="566" customFormat="1"/>
    <row r="58392" spans="1:3" s="566" customFormat="1"/>
    <row r="58393" spans="1:3" s="566" customFormat="1"/>
    <row r="58394" spans="1:3" s="566" customFormat="1"/>
    <row r="58395" spans="1:3" s="566" customFormat="1"/>
    <row r="58396" spans="1:3" s="566" customFormat="1"/>
    <row r="58397" spans="1:3" s="566" customFormat="1"/>
    <row r="58398" spans="1:3" s="566" customFormat="1"/>
    <row r="58399" spans="1:3" s="566" customFormat="1"/>
    <row r="58400" spans="1:3" s="566" customFormat="1"/>
    <row r="58401" spans="1:3" s="566" customFormat="1"/>
    <row r="58402" spans="1:3" s="566" customFormat="1"/>
    <row r="58403" spans="1:3" s="566" customFormat="1"/>
    <row r="58404" spans="1:3" s="566" customFormat="1"/>
    <row r="58405" spans="1:3" s="566" customFormat="1"/>
    <row r="58406" spans="1:3" s="566" customFormat="1"/>
    <row r="58407" spans="1:3" s="566" customFormat="1"/>
    <row r="58408" spans="1:3" s="566" customFormat="1"/>
    <row r="58409" spans="1:3" s="566" customFormat="1"/>
    <row r="58410" spans="1:3" s="566" customFormat="1"/>
    <row r="58411" spans="1:3" s="566" customFormat="1"/>
    <row r="58412" spans="1:3" s="566" customFormat="1"/>
    <row r="58413" spans="1:3" s="566" customFormat="1"/>
    <row r="58414" spans="1:3" s="566" customFormat="1"/>
    <row r="58415" spans="1:3" s="566" customFormat="1"/>
    <row r="58416" spans="1:3" s="566" customFormat="1"/>
    <row r="58417" spans="1:3" s="566" customFormat="1"/>
    <row r="58418" spans="1:3" s="566" customFormat="1"/>
    <row r="58419" spans="1:3" s="566" customFormat="1"/>
    <row r="58420" spans="1:3" s="566" customFormat="1"/>
    <row r="58421" spans="1:3" s="566" customFormat="1"/>
    <row r="58422" spans="1:3" s="566" customFormat="1"/>
    <row r="58423" spans="1:3" s="566" customFormat="1"/>
    <row r="58424" spans="1:3" s="566" customFormat="1"/>
    <row r="58425" spans="1:3" s="566" customFormat="1"/>
    <row r="58426" spans="1:3" s="566" customFormat="1"/>
    <row r="58427" spans="1:3" s="566" customFormat="1"/>
    <row r="58428" spans="1:3" s="566" customFormat="1"/>
    <row r="58429" spans="1:3" s="566" customFormat="1"/>
    <row r="58430" spans="1:3" s="566" customFormat="1"/>
    <row r="58431" spans="1:3" s="566" customFormat="1"/>
    <row r="58432" spans="1:3" s="566" customFormat="1"/>
    <row r="58433" spans="1:3" s="566" customFormat="1"/>
    <row r="58434" spans="1:3" s="566" customFormat="1"/>
    <row r="58435" spans="1:3" s="566" customFormat="1"/>
    <row r="58436" spans="1:3" s="566" customFormat="1"/>
    <row r="58437" spans="1:3" s="566" customFormat="1"/>
    <row r="58438" spans="1:3" s="566" customFormat="1"/>
    <row r="58439" spans="1:3" s="566" customFormat="1"/>
    <row r="58440" spans="1:3" s="566" customFormat="1"/>
    <row r="58441" spans="1:3" s="566" customFormat="1"/>
    <row r="58442" spans="1:3" s="566" customFormat="1"/>
    <row r="58443" spans="1:3" s="566" customFormat="1"/>
    <row r="58444" spans="1:3" s="566" customFormat="1"/>
    <row r="58445" spans="1:3" s="566" customFormat="1"/>
    <row r="58446" spans="1:3" s="566" customFormat="1"/>
    <row r="58447" spans="1:3" s="566" customFormat="1"/>
    <row r="58448" spans="1:3" s="566" customFormat="1"/>
    <row r="58449" spans="1:3" s="566" customFormat="1"/>
    <row r="58450" spans="1:3" s="566" customFormat="1"/>
    <row r="58451" spans="1:3" s="566" customFormat="1"/>
    <row r="58452" spans="1:3" s="566" customFormat="1"/>
    <row r="58453" spans="1:3" s="566" customFormat="1"/>
    <row r="58454" spans="1:3" s="566" customFormat="1"/>
    <row r="58455" spans="1:3" s="566" customFormat="1"/>
    <row r="58456" spans="1:3" s="566" customFormat="1"/>
    <row r="58457" spans="1:3" s="566" customFormat="1"/>
    <row r="58458" spans="1:3" s="566" customFormat="1"/>
    <row r="58459" spans="1:3" s="566" customFormat="1"/>
    <row r="58460" spans="1:3" s="566" customFormat="1"/>
    <row r="58461" spans="1:3" s="566" customFormat="1"/>
    <row r="58462" spans="1:3" s="566" customFormat="1"/>
    <row r="58463" spans="1:3" s="566" customFormat="1"/>
    <row r="58464" spans="1:3" s="566" customFormat="1"/>
    <row r="58465" spans="1:3" s="566" customFormat="1"/>
    <row r="58466" spans="1:3" s="566" customFormat="1"/>
    <row r="58467" spans="1:3" s="566" customFormat="1"/>
    <row r="58468" spans="1:3" s="566" customFormat="1"/>
    <row r="58469" spans="1:3" s="566" customFormat="1"/>
    <row r="58470" spans="1:3" s="566" customFormat="1"/>
    <row r="58471" spans="1:3" s="566" customFormat="1"/>
    <row r="58472" spans="1:3" s="566" customFormat="1"/>
    <row r="58473" spans="1:3" s="566" customFormat="1"/>
    <row r="58474" spans="1:3" s="566" customFormat="1"/>
    <row r="58475" spans="1:3" s="566" customFormat="1"/>
    <row r="58476" spans="1:3" s="566" customFormat="1"/>
    <row r="58477" spans="1:3" s="566" customFormat="1"/>
    <row r="58478" spans="1:3" s="566" customFormat="1"/>
    <row r="58479" spans="1:3" s="566" customFormat="1"/>
    <row r="58480" spans="1:3" s="566" customFormat="1"/>
    <row r="58481" spans="1:3" s="566" customFormat="1"/>
    <row r="58482" spans="1:3" s="566" customFormat="1"/>
    <row r="58483" spans="1:3" s="566" customFormat="1"/>
    <row r="58484" spans="1:3" s="566" customFormat="1"/>
    <row r="58485" spans="1:3" s="566" customFormat="1"/>
    <row r="58486" spans="1:3" s="566" customFormat="1"/>
    <row r="58487" spans="1:3" s="566" customFormat="1"/>
    <row r="58488" spans="1:3" s="566" customFormat="1"/>
    <row r="58489" spans="1:3" s="566" customFormat="1"/>
    <row r="58490" spans="1:3" s="566" customFormat="1"/>
    <row r="58491" spans="1:3" s="566" customFormat="1"/>
    <row r="58492" spans="1:3" s="566" customFormat="1"/>
    <row r="58493" spans="1:3" s="566" customFormat="1"/>
    <row r="58494" spans="1:3" s="566" customFormat="1"/>
    <row r="58495" spans="1:3" s="566" customFormat="1"/>
    <row r="58496" spans="1:3" s="566" customFormat="1"/>
    <row r="58497" spans="1:3" s="566" customFormat="1"/>
    <row r="58498" spans="1:3" s="566" customFormat="1"/>
    <row r="58499" spans="1:3" s="566" customFormat="1"/>
    <row r="58500" spans="1:3" s="566" customFormat="1"/>
    <row r="58501" spans="1:3" s="566" customFormat="1"/>
    <row r="58502" spans="1:3" s="566" customFormat="1"/>
    <row r="58503" spans="1:3" s="566" customFormat="1"/>
    <row r="58504" spans="1:3" s="566" customFormat="1"/>
    <row r="58505" spans="1:3" s="566" customFormat="1"/>
    <row r="58506" spans="1:3" s="566" customFormat="1"/>
    <row r="58507" spans="1:3" s="566" customFormat="1"/>
    <row r="58508" spans="1:3" s="566" customFormat="1"/>
    <row r="58509" spans="1:3" s="566" customFormat="1"/>
    <row r="58510" spans="1:3" s="566" customFormat="1"/>
    <row r="58511" spans="1:3" s="566" customFormat="1"/>
    <row r="58512" spans="1:3" s="566" customFormat="1"/>
    <row r="58513" spans="1:3" s="566" customFormat="1"/>
    <row r="58514" spans="1:3" s="566" customFormat="1"/>
    <row r="58515" spans="1:3" s="566" customFormat="1"/>
    <row r="58516" spans="1:3" s="566" customFormat="1"/>
    <row r="58517" spans="1:3" s="566" customFormat="1"/>
    <row r="58518" spans="1:3" s="566" customFormat="1"/>
    <row r="58519" spans="1:3" s="566" customFormat="1"/>
    <row r="58520" spans="1:3" s="566" customFormat="1"/>
    <row r="58521" spans="1:3" s="566" customFormat="1"/>
    <row r="58522" spans="1:3" s="566" customFormat="1"/>
    <row r="58523" spans="1:3" s="566" customFormat="1"/>
    <row r="58524" spans="1:3" s="566" customFormat="1"/>
    <row r="58525" spans="1:3" s="566" customFormat="1"/>
    <row r="58526" spans="1:3" s="566" customFormat="1"/>
    <row r="58527" spans="1:3" s="566" customFormat="1"/>
    <row r="58528" spans="1:3" s="566" customFormat="1"/>
    <row r="58529" spans="1:3" s="566" customFormat="1"/>
    <row r="58530" spans="1:3" s="566" customFormat="1"/>
    <row r="58531" spans="1:3" s="566" customFormat="1"/>
    <row r="58532" spans="1:3" s="566" customFormat="1"/>
    <row r="58533" spans="1:3" s="566" customFormat="1"/>
    <row r="58534" spans="1:3" s="566" customFormat="1"/>
    <row r="58535" spans="1:3" s="566" customFormat="1"/>
    <row r="58536" spans="1:3" s="566" customFormat="1"/>
    <row r="58537" spans="1:3" s="566" customFormat="1"/>
    <row r="58538" spans="1:3" s="566" customFormat="1"/>
    <row r="58539" spans="1:3" s="566" customFormat="1"/>
    <row r="58540" spans="1:3" s="566" customFormat="1"/>
    <row r="58541" spans="1:3" s="566" customFormat="1"/>
    <row r="58542" spans="1:3" s="566" customFormat="1"/>
    <row r="58543" spans="1:3" s="566" customFormat="1"/>
    <row r="58544" spans="1:3" s="566" customFormat="1"/>
    <row r="58545" spans="1:3" s="566" customFormat="1"/>
    <row r="58546" spans="1:3" s="566" customFormat="1"/>
    <row r="58547" spans="1:3" s="566" customFormat="1"/>
    <row r="58548" spans="1:3" s="566" customFormat="1"/>
    <row r="58549" spans="1:3" s="566" customFormat="1"/>
    <row r="58550" spans="1:3" s="566" customFormat="1"/>
    <row r="58551" spans="1:3" s="566" customFormat="1"/>
    <row r="58552" spans="1:3" s="566" customFormat="1"/>
    <row r="58553" spans="1:3" s="566" customFormat="1"/>
    <row r="58554" spans="1:3" s="566" customFormat="1"/>
    <row r="58555" spans="1:3" s="566" customFormat="1"/>
    <row r="58556" spans="1:3" s="566" customFormat="1"/>
    <row r="58557" spans="1:3" s="566" customFormat="1"/>
    <row r="58558" spans="1:3" s="566" customFormat="1"/>
    <row r="58559" spans="1:3" s="566" customFormat="1"/>
    <row r="58560" spans="1:3" s="566" customFormat="1"/>
    <row r="58561" spans="1:3" s="566" customFormat="1"/>
    <row r="58562" spans="1:3" s="566" customFormat="1"/>
    <row r="58563" spans="1:3" s="566" customFormat="1"/>
    <row r="58564" spans="1:3" s="566" customFormat="1"/>
    <row r="58565" spans="1:3" s="566" customFormat="1"/>
    <row r="58566" spans="1:3" s="566" customFormat="1"/>
    <row r="58567" spans="1:3" s="566" customFormat="1"/>
    <row r="58568" spans="1:3" s="566" customFormat="1"/>
    <row r="58569" spans="1:3" s="566" customFormat="1"/>
    <row r="58570" spans="1:3" s="566" customFormat="1"/>
    <row r="58571" spans="1:3" s="566" customFormat="1"/>
    <row r="58572" spans="1:3" s="566" customFormat="1"/>
    <row r="58573" spans="1:3" s="566" customFormat="1"/>
    <row r="58574" spans="1:3" s="566" customFormat="1"/>
    <row r="58575" spans="1:3" s="566" customFormat="1"/>
    <row r="58576" spans="1:3" s="566" customFormat="1"/>
    <row r="58577" spans="1:3" s="566" customFormat="1"/>
    <row r="58578" spans="1:3" s="566" customFormat="1"/>
    <row r="58579" spans="1:3" s="566" customFormat="1"/>
    <row r="58580" spans="1:3" s="566" customFormat="1"/>
    <row r="58581" spans="1:3" s="566" customFormat="1"/>
    <row r="58582" spans="1:3" s="566" customFormat="1"/>
    <row r="58583" spans="1:3" s="566" customFormat="1"/>
    <row r="58584" spans="1:3" s="566" customFormat="1"/>
    <row r="58585" spans="1:3" s="566" customFormat="1"/>
    <row r="58586" spans="1:3" s="566" customFormat="1"/>
    <row r="58587" spans="1:3" s="566" customFormat="1"/>
    <row r="58588" spans="1:3" s="566" customFormat="1"/>
    <row r="58589" spans="1:3" s="566" customFormat="1"/>
    <row r="58590" spans="1:3" s="566" customFormat="1"/>
    <row r="58591" spans="1:3" s="566" customFormat="1"/>
    <row r="58592" spans="1:3" s="566" customFormat="1"/>
    <row r="58593" spans="1:3" s="566" customFormat="1"/>
    <row r="58594" spans="1:3" s="566" customFormat="1"/>
    <row r="58595" spans="1:3" s="566" customFormat="1"/>
    <row r="58596" spans="1:3" s="566" customFormat="1"/>
    <row r="58597" spans="1:3" s="566" customFormat="1"/>
    <row r="58598" spans="1:3" s="566" customFormat="1"/>
    <row r="58599" spans="1:3" s="566" customFormat="1"/>
    <row r="58600" spans="1:3" s="566" customFormat="1"/>
    <row r="58601" spans="1:3" s="566" customFormat="1"/>
    <row r="58602" spans="1:3" s="566" customFormat="1"/>
    <row r="58603" spans="1:3" s="566" customFormat="1"/>
    <row r="58604" spans="1:3" s="566" customFormat="1"/>
    <row r="58605" spans="1:3" s="566" customFormat="1"/>
    <row r="58606" spans="1:3" s="566" customFormat="1"/>
    <row r="58607" spans="1:3" s="566" customFormat="1"/>
    <row r="58608" spans="1:3" s="566" customFormat="1"/>
    <row r="58609" spans="1:3" s="566" customFormat="1"/>
    <row r="58610" spans="1:3" s="566" customFormat="1"/>
    <row r="58611" spans="1:3" s="566" customFormat="1"/>
    <row r="58612" spans="1:3" s="566" customFormat="1"/>
    <row r="58613" spans="1:3" s="566" customFormat="1"/>
    <row r="58614" spans="1:3" s="566" customFormat="1"/>
    <row r="58615" spans="1:3" s="566" customFormat="1"/>
    <row r="58616" spans="1:3" s="566" customFormat="1"/>
    <row r="58617" spans="1:3" s="566" customFormat="1"/>
    <row r="58618" spans="1:3" s="566" customFormat="1"/>
    <row r="58619" spans="1:3" s="566" customFormat="1"/>
    <row r="58620" spans="1:3" s="566" customFormat="1"/>
    <row r="58621" spans="1:3" s="566" customFormat="1"/>
    <row r="58622" spans="1:3" s="566" customFormat="1"/>
    <row r="58623" spans="1:3" s="566" customFormat="1"/>
    <row r="58624" spans="1:3" s="566" customFormat="1"/>
    <row r="58625" spans="1:3" s="566" customFormat="1"/>
    <row r="58626" spans="1:3" s="566" customFormat="1"/>
    <row r="58627" spans="1:3" s="566" customFormat="1"/>
    <row r="58628" spans="1:3" s="566" customFormat="1"/>
    <row r="58629" spans="1:3" s="566" customFormat="1"/>
    <row r="58630" spans="1:3" s="566" customFormat="1"/>
    <row r="58631" spans="1:3" s="566" customFormat="1"/>
    <row r="58632" spans="1:3" s="566" customFormat="1"/>
    <row r="58633" spans="1:3" s="566" customFormat="1"/>
    <row r="58634" spans="1:3" s="566" customFormat="1"/>
    <row r="58635" spans="1:3" s="566" customFormat="1"/>
    <row r="58636" spans="1:3" s="566" customFormat="1"/>
    <row r="58637" spans="1:3" s="566" customFormat="1"/>
    <row r="58638" spans="1:3" s="566" customFormat="1"/>
    <row r="58639" spans="1:3" s="566" customFormat="1"/>
    <row r="58640" spans="1:3" s="566" customFormat="1"/>
    <row r="58641" spans="1:3" s="566" customFormat="1"/>
    <row r="58642" spans="1:3" s="566" customFormat="1"/>
    <row r="58643" spans="1:3" s="566" customFormat="1"/>
    <row r="58644" spans="1:3" s="566" customFormat="1"/>
    <row r="58645" spans="1:3" s="566" customFormat="1"/>
    <row r="58646" spans="1:3" s="566" customFormat="1"/>
    <row r="58647" spans="1:3" s="566" customFormat="1"/>
    <row r="58648" spans="1:3" s="566" customFormat="1"/>
    <row r="58649" spans="1:3" s="566" customFormat="1"/>
    <row r="58650" spans="1:3" s="566" customFormat="1"/>
    <row r="58651" spans="1:3" s="566" customFormat="1"/>
    <row r="58652" spans="1:3" s="566" customFormat="1"/>
    <row r="58653" spans="1:3" s="566" customFormat="1"/>
    <row r="58654" spans="1:3" s="566" customFormat="1"/>
    <row r="58655" spans="1:3" s="566" customFormat="1"/>
    <row r="58656" spans="1:3" s="566" customFormat="1"/>
    <row r="58657" spans="1:3" s="566" customFormat="1"/>
    <row r="58658" spans="1:3" s="566" customFormat="1"/>
    <row r="58659" spans="1:3" s="566" customFormat="1"/>
    <row r="58660" spans="1:3" s="566" customFormat="1"/>
    <row r="58661" spans="1:3" s="566" customFormat="1"/>
    <row r="58662" spans="1:3" s="566" customFormat="1"/>
    <row r="58663" spans="1:3" s="566" customFormat="1"/>
    <row r="58664" spans="1:3" s="566" customFormat="1"/>
    <row r="58665" spans="1:3" s="566" customFormat="1"/>
    <row r="58666" spans="1:3" s="566" customFormat="1"/>
    <row r="58667" spans="1:3" s="566" customFormat="1"/>
    <row r="58668" spans="1:3" s="566" customFormat="1"/>
    <row r="58669" spans="1:3" s="566" customFormat="1"/>
    <row r="58670" spans="1:3" s="566" customFormat="1"/>
    <row r="58671" spans="1:3" s="566" customFormat="1"/>
    <row r="58672" spans="1:3" s="566" customFormat="1"/>
    <row r="58673" spans="1:3" s="566" customFormat="1"/>
    <row r="58674" spans="1:3" s="566" customFormat="1"/>
    <row r="58675" spans="1:3" s="566" customFormat="1"/>
    <row r="58676" spans="1:3" s="566" customFormat="1"/>
    <row r="58677" spans="1:3" s="566" customFormat="1"/>
    <row r="58678" spans="1:3" s="566" customFormat="1"/>
    <row r="58679" spans="1:3" s="566" customFormat="1"/>
    <row r="58680" spans="1:3" s="566" customFormat="1"/>
    <row r="58681" spans="1:3" s="566" customFormat="1"/>
    <row r="58682" spans="1:3" s="566" customFormat="1"/>
    <row r="58683" spans="1:3" s="566" customFormat="1"/>
    <row r="58684" spans="1:3" s="566" customFormat="1"/>
    <row r="58685" spans="1:3" s="566" customFormat="1"/>
    <row r="58686" spans="1:3" s="566" customFormat="1"/>
    <row r="58687" spans="1:3" s="566" customFormat="1"/>
    <row r="58688" spans="1:3" s="566" customFormat="1"/>
    <row r="58689" spans="1:3" s="566" customFormat="1"/>
    <row r="58690" spans="1:3" s="566" customFormat="1"/>
    <row r="58691" spans="1:3" s="566" customFormat="1"/>
    <row r="58692" spans="1:3" s="566" customFormat="1"/>
    <row r="58693" spans="1:3" s="566" customFormat="1"/>
    <row r="58694" spans="1:3" s="566" customFormat="1"/>
    <row r="58695" spans="1:3" s="566" customFormat="1"/>
    <row r="58696" spans="1:3" s="566" customFormat="1"/>
    <row r="58697" spans="1:3" s="566" customFormat="1"/>
    <row r="58698" spans="1:3" s="566" customFormat="1"/>
    <row r="58699" spans="1:3" s="566" customFormat="1"/>
    <row r="58700" spans="1:3" s="566" customFormat="1"/>
    <row r="58701" spans="1:3" s="566" customFormat="1"/>
    <row r="58702" spans="1:3" s="566" customFormat="1"/>
    <row r="58703" spans="1:3" s="566" customFormat="1"/>
    <row r="58704" spans="1:3" s="566" customFormat="1"/>
    <row r="58705" spans="1:3" s="566" customFormat="1"/>
    <row r="58706" spans="1:3" s="566" customFormat="1"/>
    <row r="58707" spans="1:3" s="566" customFormat="1"/>
    <row r="58708" spans="1:3" s="566" customFormat="1"/>
    <row r="58709" spans="1:3" s="566" customFormat="1"/>
    <row r="58710" spans="1:3" s="566" customFormat="1"/>
    <row r="58711" spans="1:3" s="566" customFormat="1"/>
    <row r="58712" spans="1:3" s="566" customFormat="1"/>
    <row r="58713" spans="1:3" s="566" customFormat="1"/>
    <row r="58714" spans="1:3" s="566" customFormat="1"/>
    <row r="58715" spans="1:3" s="566" customFormat="1"/>
    <row r="58716" spans="1:3" s="566" customFormat="1"/>
    <row r="58717" spans="1:3" s="566" customFormat="1"/>
    <row r="58718" spans="1:3" s="566" customFormat="1"/>
    <row r="58719" spans="1:3" s="566" customFormat="1"/>
    <row r="58720" spans="1:3" s="566" customFormat="1"/>
    <row r="58721" spans="1:3" s="566" customFormat="1"/>
    <row r="58722" spans="1:3" s="566" customFormat="1"/>
    <row r="58723" spans="1:3" s="566" customFormat="1"/>
    <row r="58724" spans="1:3" s="566" customFormat="1"/>
    <row r="58725" spans="1:3" s="566" customFormat="1"/>
    <row r="58726" spans="1:3" s="566" customFormat="1"/>
    <row r="58727" spans="1:3" s="566" customFormat="1"/>
    <row r="58728" spans="1:3" s="566" customFormat="1"/>
    <row r="58729" spans="1:3" s="566" customFormat="1"/>
    <row r="58730" spans="1:3" s="566" customFormat="1"/>
    <row r="58731" spans="1:3" s="566" customFormat="1"/>
    <row r="58732" spans="1:3" s="566" customFormat="1"/>
    <row r="58733" spans="1:3" s="566" customFormat="1"/>
    <row r="58734" spans="1:3" s="566" customFormat="1"/>
    <row r="58735" spans="1:3" s="566" customFormat="1"/>
    <row r="58736" spans="1:3" s="566" customFormat="1"/>
    <row r="58737" spans="1:3" s="566" customFormat="1"/>
    <row r="58738" spans="1:3" s="566" customFormat="1"/>
    <row r="58739" spans="1:3" s="566" customFormat="1"/>
    <row r="58740" spans="1:3" s="566" customFormat="1"/>
    <row r="58741" spans="1:3" s="566" customFormat="1"/>
    <row r="58742" spans="1:3" s="566" customFormat="1"/>
    <row r="58743" spans="1:3" s="566" customFormat="1"/>
    <row r="58744" spans="1:3" s="566" customFormat="1"/>
    <row r="58745" spans="1:3" s="566" customFormat="1"/>
    <row r="58746" spans="1:3" s="566" customFormat="1"/>
    <row r="58747" spans="1:3" s="566" customFormat="1"/>
    <row r="58748" spans="1:3" s="566" customFormat="1"/>
    <row r="58749" spans="1:3" s="566" customFormat="1"/>
    <row r="58750" spans="1:3" s="566" customFormat="1"/>
    <row r="58751" spans="1:3" s="566" customFormat="1"/>
    <row r="58752" spans="1:3" s="566" customFormat="1"/>
    <row r="58753" spans="1:3" s="566" customFormat="1"/>
    <row r="58754" spans="1:3" s="566" customFormat="1"/>
    <row r="58755" spans="1:3" s="566" customFormat="1"/>
    <row r="58756" spans="1:3" s="566" customFormat="1"/>
    <row r="58757" spans="1:3" s="566" customFormat="1"/>
    <row r="58758" spans="1:3" s="566" customFormat="1"/>
    <row r="58759" spans="1:3" s="566" customFormat="1"/>
    <row r="58760" spans="1:3" s="566" customFormat="1"/>
    <row r="58761" spans="1:3" s="566" customFormat="1"/>
    <row r="58762" spans="1:3" s="566" customFormat="1"/>
    <row r="58763" spans="1:3" s="566" customFormat="1"/>
    <row r="58764" spans="1:3" s="566" customFormat="1"/>
    <row r="58765" spans="1:3" s="566" customFormat="1"/>
    <row r="58766" spans="1:3" s="566" customFormat="1"/>
    <row r="58767" spans="1:3" s="566" customFormat="1"/>
    <row r="58768" spans="1:3" s="566" customFormat="1"/>
    <row r="58769" spans="1:3" s="566" customFormat="1"/>
    <row r="58770" spans="1:3" s="566" customFormat="1"/>
    <row r="58771" spans="1:3" s="566" customFormat="1"/>
    <row r="58772" spans="1:3" s="566" customFormat="1"/>
    <row r="58773" spans="1:3" s="566" customFormat="1"/>
    <row r="58774" spans="1:3" s="566" customFormat="1"/>
    <row r="58775" spans="1:3" s="566" customFormat="1"/>
    <row r="58776" spans="1:3" s="566" customFormat="1"/>
    <row r="58777" spans="1:3" s="566" customFormat="1"/>
    <row r="58778" spans="1:3" s="566" customFormat="1"/>
    <row r="58779" spans="1:3" s="566" customFormat="1"/>
    <row r="58780" spans="1:3" s="566" customFormat="1"/>
    <row r="58781" spans="1:3" s="566" customFormat="1"/>
    <row r="58782" spans="1:3" s="566" customFormat="1"/>
    <row r="58783" spans="1:3" s="566" customFormat="1"/>
    <row r="58784" spans="1:3" s="566" customFormat="1"/>
    <row r="58785" spans="1:3" s="566" customFormat="1"/>
    <row r="58786" spans="1:3" s="566" customFormat="1"/>
    <row r="58787" spans="1:3" s="566" customFormat="1"/>
    <row r="58788" spans="1:3" s="566" customFormat="1"/>
    <row r="58789" spans="1:3" s="566" customFormat="1"/>
    <row r="58790" spans="1:3" s="566" customFormat="1"/>
    <row r="58791" spans="1:3" s="566" customFormat="1"/>
    <row r="58792" spans="1:3" s="566" customFormat="1"/>
    <row r="58793" spans="1:3" s="566" customFormat="1"/>
    <row r="58794" spans="1:3" s="566" customFormat="1"/>
    <row r="58795" spans="1:3" s="566" customFormat="1"/>
    <row r="58796" spans="1:3" s="566" customFormat="1"/>
    <row r="58797" spans="1:3" s="566" customFormat="1"/>
    <row r="58798" spans="1:3" s="566" customFormat="1"/>
    <row r="58799" spans="1:3" s="566" customFormat="1"/>
    <row r="58800" spans="1:3" s="566" customFormat="1"/>
    <row r="58801" spans="1:3" s="566" customFormat="1"/>
    <row r="58802" spans="1:3" s="566" customFormat="1"/>
    <row r="58803" spans="1:3" s="566" customFormat="1"/>
    <row r="58804" spans="1:3" s="566" customFormat="1"/>
    <row r="58805" spans="1:3" s="566" customFormat="1"/>
    <row r="58806" spans="1:3" s="566" customFormat="1"/>
    <row r="58807" spans="1:3" s="566" customFormat="1"/>
    <row r="58808" spans="1:3" s="566" customFormat="1"/>
    <row r="58809" spans="1:3" s="566" customFormat="1"/>
    <row r="58810" spans="1:3" s="566" customFormat="1"/>
    <row r="58811" spans="1:3" s="566" customFormat="1"/>
    <row r="58812" spans="1:3" s="566" customFormat="1"/>
    <row r="58813" spans="1:3" s="566" customFormat="1"/>
    <row r="58814" spans="1:3" s="566" customFormat="1"/>
    <row r="58815" spans="1:3" s="566" customFormat="1"/>
    <row r="58816" spans="1:3" s="566" customFormat="1"/>
    <row r="58817" spans="1:3" s="566" customFormat="1"/>
    <row r="58818" spans="1:3" s="566" customFormat="1"/>
    <row r="58819" spans="1:3" s="566" customFormat="1"/>
    <row r="58820" spans="1:3" s="566" customFormat="1"/>
    <row r="58821" spans="1:3" s="566" customFormat="1"/>
    <row r="58822" spans="1:3" s="566" customFormat="1"/>
    <row r="58823" spans="1:3" s="566" customFormat="1"/>
    <row r="58824" spans="1:3" s="566" customFormat="1"/>
    <row r="58825" spans="1:3" s="566" customFormat="1"/>
    <row r="58826" spans="1:3" s="566" customFormat="1"/>
    <row r="58827" spans="1:3" s="566" customFormat="1"/>
    <row r="58828" spans="1:3" s="566" customFormat="1"/>
    <row r="58829" spans="1:3" s="566" customFormat="1"/>
    <row r="58830" spans="1:3" s="566" customFormat="1"/>
    <row r="58831" spans="1:3" s="566" customFormat="1"/>
    <row r="58832" spans="1:3" s="566" customFormat="1"/>
    <row r="58833" spans="1:3" s="566" customFormat="1"/>
    <row r="58834" spans="1:3" s="566" customFormat="1"/>
    <row r="58835" spans="1:3" s="566" customFormat="1"/>
    <row r="58836" spans="1:3" s="566" customFormat="1"/>
    <row r="58837" spans="1:3" s="566" customFormat="1"/>
    <row r="58838" spans="1:3" s="566" customFormat="1"/>
    <row r="58839" spans="1:3" s="566" customFormat="1"/>
    <row r="58840" spans="1:3" s="566" customFormat="1"/>
    <row r="58841" spans="1:3" s="566" customFormat="1"/>
    <row r="58842" spans="1:3" s="566" customFormat="1"/>
    <row r="58843" spans="1:3" s="566" customFormat="1"/>
    <row r="58844" spans="1:3" s="566" customFormat="1"/>
    <row r="58845" spans="1:3" s="566" customFormat="1"/>
    <row r="58846" spans="1:3" s="566" customFormat="1"/>
    <row r="58847" spans="1:3" s="566" customFormat="1"/>
    <row r="58848" spans="1:3" s="566" customFormat="1"/>
    <row r="58849" spans="1:3" s="566" customFormat="1"/>
    <row r="58850" spans="1:3" s="566" customFormat="1"/>
    <row r="58851" spans="1:3" s="566" customFormat="1"/>
    <row r="58852" spans="1:3" s="566" customFormat="1"/>
    <row r="58853" spans="1:3" s="566" customFormat="1"/>
    <row r="58854" spans="1:3" s="566" customFormat="1"/>
    <row r="58855" spans="1:3" s="566" customFormat="1"/>
    <row r="58856" spans="1:3" s="566" customFormat="1"/>
    <row r="58857" spans="1:3" s="566" customFormat="1"/>
    <row r="58858" spans="1:3" s="566" customFormat="1"/>
    <row r="58859" spans="1:3" s="566" customFormat="1"/>
    <row r="58860" spans="1:3" s="566" customFormat="1"/>
    <row r="58861" spans="1:3" s="566" customFormat="1"/>
    <row r="58862" spans="1:3" s="566" customFormat="1"/>
    <row r="58863" spans="1:3" s="566" customFormat="1"/>
    <row r="58864" spans="1:3" s="566" customFormat="1"/>
    <row r="58865" spans="1:3" s="566" customFormat="1"/>
    <row r="58866" spans="1:3" s="566" customFormat="1"/>
    <row r="58867" spans="1:3" s="566" customFormat="1"/>
    <row r="58868" spans="1:3" s="566" customFormat="1"/>
    <row r="58869" spans="1:3" s="566" customFormat="1"/>
    <row r="58870" spans="1:3" s="566" customFormat="1"/>
    <row r="58871" spans="1:3" s="566" customFormat="1"/>
    <row r="58872" spans="1:3" s="566" customFormat="1"/>
    <row r="58873" spans="1:3" s="566" customFormat="1"/>
    <row r="58874" spans="1:3" s="566" customFormat="1"/>
    <row r="58875" spans="1:3" s="566" customFormat="1"/>
    <row r="58876" spans="1:3" s="566" customFormat="1"/>
    <row r="58877" spans="1:3" s="566" customFormat="1"/>
    <row r="58878" spans="1:3" s="566" customFormat="1"/>
    <row r="58879" spans="1:3" s="566" customFormat="1"/>
    <row r="58880" spans="1:3" s="566" customFormat="1"/>
    <row r="58881" spans="1:3" s="566" customFormat="1"/>
    <row r="58882" spans="1:3" s="566" customFormat="1"/>
    <row r="58883" spans="1:3" s="566" customFormat="1"/>
    <row r="58884" spans="1:3" s="566" customFormat="1"/>
    <row r="58885" spans="1:3" s="566" customFormat="1"/>
    <row r="58886" spans="1:3" s="566" customFormat="1"/>
    <row r="58887" spans="1:3" s="566" customFormat="1"/>
    <row r="58888" spans="1:3" s="566" customFormat="1"/>
    <row r="58889" spans="1:3" s="566" customFormat="1"/>
    <row r="58890" spans="1:3" s="566" customFormat="1"/>
    <row r="58891" spans="1:3" s="566" customFormat="1"/>
    <row r="58892" spans="1:3" s="566" customFormat="1"/>
    <row r="58893" spans="1:3" s="566" customFormat="1"/>
    <row r="58894" spans="1:3" s="566" customFormat="1"/>
    <row r="58895" spans="1:3" s="566" customFormat="1"/>
    <row r="58896" spans="1:3" s="566" customFormat="1"/>
    <row r="58897" spans="1:3" s="566" customFormat="1"/>
    <row r="58898" spans="1:3" s="566" customFormat="1"/>
    <row r="58899" spans="1:3" s="566" customFormat="1"/>
    <row r="58900" spans="1:3" s="566" customFormat="1"/>
    <row r="58901" spans="1:3" s="566" customFormat="1"/>
    <row r="58902" spans="1:3" s="566" customFormat="1"/>
    <row r="58903" spans="1:3" s="566" customFormat="1"/>
    <row r="58904" spans="1:3" s="566" customFormat="1"/>
    <row r="58905" spans="1:3" s="566" customFormat="1"/>
    <row r="58906" spans="1:3" s="566" customFormat="1"/>
    <row r="58907" spans="1:3" s="566" customFormat="1"/>
    <row r="58908" spans="1:3" s="566" customFormat="1"/>
    <row r="58909" spans="1:3" s="566" customFormat="1"/>
    <row r="58910" spans="1:3" s="566" customFormat="1"/>
    <row r="58911" spans="1:3" s="566" customFormat="1"/>
    <row r="58912" spans="1:3" s="566" customFormat="1"/>
    <row r="58913" spans="1:3" s="566" customFormat="1"/>
    <row r="58914" spans="1:3" s="566" customFormat="1"/>
    <row r="58915" spans="1:3" s="566" customFormat="1"/>
    <row r="58916" spans="1:3" s="566" customFormat="1"/>
    <row r="58917" spans="1:3" s="566" customFormat="1"/>
    <row r="58918" spans="1:3" s="566" customFormat="1"/>
    <row r="58919" spans="1:3" s="566" customFormat="1"/>
    <row r="58920" spans="1:3" s="566" customFormat="1"/>
    <row r="58921" spans="1:3" s="566" customFormat="1"/>
    <row r="58922" spans="1:3" s="566" customFormat="1"/>
    <row r="58923" spans="1:3" s="566" customFormat="1"/>
    <row r="58924" spans="1:3" s="566" customFormat="1"/>
    <row r="58925" spans="1:3" s="566" customFormat="1"/>
    <row r="58926" spans="1:3" s="566" customFormat="1"/>
    <row r="58927" spans="1:3" s="566" customFormat="1"/>
    <row r="58928" spans="1:3" s="566" customFormat="1"/>
    <row r="58929" spans="1:3" s="566" customFormat="1"/>
    <row r="58930" spans="1:3" s="566" customFormat="1"/>
    <row r="58931" spans="1:3" s="566" customFormat="1"/>
    <row r="58932" spans="1:3" s="566" customFormat="1"/>
    <row r="58933" spans="1:3" s="566" customFormat="1"/>
    <row r="58934" spans="1:3" s="566" customFormat="1"/>
    <row r="58935" spans="1:3" s="566" customFormat="1"/>
    <row r="58936" spans="1:3" s="566" customFormat="1"/>
    <row r="58937" spans="1:3" s="566" customFormat="1"/>
    <row r="58938" spans="1:3" s="566" customFormat="1"/>
    <row r="58939" spans="1:3" s="566" customFormat="1"/>
    <row r="58940" spans="1:3" s="566" customFormat="1"/>
    <row r="58941" spans="1:3" s="566" customFormat="1"/>
    <row r="58942" spans="1:3" s="566" customFormat="1"/>
    <row r="58943" spans="1:3" s="566" customFormat="1"/>
    <row r="58944" spans="1:3" s="566" customFormat="1"/>
    <row r="58945" spans="1:3" s="566" customFormat="1"/>
    <row r="58946" spans="1:3" s="566" customFormat="1"/>
    <row r="58947" spans="1:3" s="566" customFormat="1"/>
    <row r="58948" spans="1:3" s="566" customFormat="1"/>
    <row r="58949" spans="1:3" s="566" customFormat="1"/>
    <row r="58950" spans="1:3" s="566" customFormat="1"/>
    <row r="58951" spans="1:3" s="566" customFormat="1"/>
    <row r="58952" spans="1:3" s="566" customFormat="1"/>
    <row r="58953" spans="1:3" s="566" customFormat="1"/>
    <row r="58954" spans="1:3" s="566" customFormat="1"/>
    <row r="58955" spans="1:3" s="566" customFormat="1"/>
    <row r="58956" spans="1:3" s="566" customFormat="1"/>
    <row r="58957" spans="1:3" s="566" customFormat="1"/>
    <row r="58958" spans="1:3" s="566" customFormat="1"/>
    <row r="58959" spans="1:3" s="566" customFormat="1"/>
    <row r="58960" spans="1:3" s="566" customFormat="1"/>
    <row r="58961" spans="1:3" s="566" customFormat="1"/>
    <row r="58962" spans="1:3" s="566" customFormat="1"/>
    <row r="58963" spans="1:3" s="566" customFormat="1"/>
    <row r="58964" spans="1:3" s="566" customFormat="1"/>
    <row r="58965" spans="1:3" s="566" customFormat="1"/>
    <row r="58966" spans="1:3" s="566" customFormat="1"/>
    <row r="58967" spans="1:3" s="566" customFormat="1"/>
    <row r="58968" spans="1:3" s="566" customFormat="1"/>
    <row r="58969" spans="1:3" s="566" customFormat="1"/>
    <row r="58970" spans="1:3" s="566" customFormat="1"/>
    <row r="58971" spans="1:3" s="566" customFormat="1"/>
    <row r="58972" spans="1:3" s="566" customFormat="1"/>
    <row r="58973" spans="1:3" s="566" customFormat="1"/>
    <row r="58974" spans="1:3" s="566" customFormat="1"/>
    <row r="58975" spans="1:3" s="566" customFormat="1"/>
    <row r="58976" spans="1:3" s="566" customFormat="1"/>
    <row r="58977" spans="1:3" s="566" customFormat="1"/>
    <row r="58978" spans="1:3" s="566" customFormat="1"/>
    <row r="58979" spans="1:3" s="566" customFormat="1"/>
    <row r="58980" spans="1:3" s="566" customFormat="1"/>
    <row r="58981" spans="1:3" s="566" customFormat="1"/>
    <row r="58982" spans="1:3" s="566" customFormat="1"/>
    <row r="58983" spans="1:3" s="566" customFormat="1"/>
    <row r="58984" spans="1:3" s="566" customFormat="1"/>
    <row r="58985" spans="1:3" s="566" customFormat="1"/>
    <row r="58986" spans="1:3" s="566" customFormat="1"/>
    <row r="58987" spans="1:3" s="566" customFormat="1"/>
    <row r="58988" spans="1:3" s="566" customFormat="1"/>
    <row r="58989" spans="1:3" s="566" customFormat="1"/>
    <row r="58990" spans="1:3" s="566" customFormat="1"/>
    <row r="58991" spans="1:3" s="566" customFormat="1"/>
    <row r="58992" spans="1:3" s="566" customFormat="1"/>
    <row r="58993" spans="1:3" s="566" customFormat="1"/>
    <row r="58994" spans="1:3" s="566" customFormat="1"/>
    <row r="58995" spans="1:3" s="566" customFormat="1"/>
    <row r="58996" spans="1:3" s="566" customFormat="1"/>
    <row r="58997" spans="1:3" s="566" customFormat="1"/>
    <row r="58998" spans="1:3" s="566" customFormat="1"/>
    <row r="58999" spans="1:3" s="566" customFormat="1"/>
    <row r="59000" spans="1:3" s="566" customFormat="1"/>
    <row r="59001" spans="1:3" s="566" customFormat="1"/>
    <row r="59002" spans="1:3" s="566" customFormat="1"/>
    <row r="59003" spans="1:3" s="566" customFormat="1"/>
    <row r="59004" spans="1:3" s="566" customFormat="1"/>
    <row r="59005" spans="1:3" s="566" customFormat="1"/>
    <row r="59006" spans="1:3" s="566" customFormat="1"/>
    <row r="59007" spans="1:3" s="566" customFormat="1"/>
    <row r="59008" spans="1:3" s="566" customFormat="1"/>
    <row r="59009" spans="1:3" s="566" customFormat="1"/>
    <row r="59010" spans="1:3" s="566" customFormat="1"/>
    <row r="59011" spans="1:3" s="566" customFormat="1"/>
    <row r="59012" spans="1:3" s="566" customFormat="1"/>
    <row r="59013" spans="1:3" s="566" customFormat="1"/>
    <row r="59014" spans="1:3" s="566" customFormat="1"/>
    <row r="59015" spans="1:3" s="566" customFormat="1"/>
    <row r="59016" spans="1:3" s="566" customFormat="1"/>
    <row r="59017" spans="1:3" s="566" customFormat="1"/>
    <row r="59018" spans="1:3" s="566" customFormat="1"/>
    <row r="59019" spans="1:3" s="566" customFormat="1"/>
    <row r="59020" spans="1:3" s="566" customFormat="1"/>
    <row r="59021" spans="1:3" s="566" customFormat="1"/>
    <row r="59022" spans="1:3" s="566" customFormat="1"/>
    <row r="59023" spans="1:3" s="566" customFormat="1"/>
    <row r="59024" spans="1:3" s="566" customFormat="1"/>
    <row r="59025" spans="1:3" s="566" customFormat="1"/>
    <row r="59026" spans="1:3" s="566" customFormat="1"/>
    <row r="59027" spans="1:3" s="566" customFormat="1"/>
    <row r="59028" spans="1:3" s="566" customFormat="1"/>
    <row r="59029" spans="1:3" s="566" customFormat="1"/>
    <row r="59030" spans="1:3" s="566" customFormat="1"/>
    <row r="59031" spans="1:3" s="566" customFormat="1"/>
    <row r="59032" spans="1:3" s="566" customFormat="1"/>
    <row r="59033" spans="1:3" s="566" customFormat="1"/>
    <row r="59034" spans="1:3" s="566" customFormat="1"/>
    <row r="59035" spans="1:3" s="566" customFormat="1"/>
    <row r="59036" spans="1:3" s="566" customFormat="1"/>
    <row r="59037" spans="1:3" s="566" customFormat="1"/>
    <row r="59038" spans="1:3" s="566" customFormat="1"/>
    <row r="59039" spans="1:3" s="566" customFormat="1"/>
    <row r="59040" spans="1:3" s="566" customFormat="1"/>
    <row r="59041" spans="1:3" s="566" customFormat="1"/>
    <row r="59042" spans="1:3" s="566" customFormat="1"/>
    <row r="59043" spans="1:3" s="566" customFormat="1"/>
    <row r="59044" spans="1:3" s="566" customFormat="1"/>
    <row r="59045" spans="1:3" s="566" customFormat="1"/>
    <row r="59046" spans="1:3" s="566" customFormat="1"/>
    <row r="59047" spans="1:3" s="566" customFormat="1"/>
    <row r="59048" spans="1:3" s="566" customFormat="1"/>
    <row r="59049" spans="1:3" s="566" customFormat="1"/>
    <row r="59050" spans="1:3" s="566" customFormat="1"/>
    <row r="59051" spans="1:3" s="566" customFormat="1"/>
    <row r="59052" spans="1:3" s="566" customFormat="1"/>
    <row r="59053" spans="1:3" s="566" customFormat="1"/>
    <row r="59054" spans="1:3" s="566" customFormat="1"/>
    <row r="59055" spans="1:3" s="566" customFormat="1"/>
    <row r="59056" spans="1:3" s="566" customFormat="1"/>
    <row r="59057" spans="1:3" s="566" customFormat="1"/>
    <row r="59058" spans="1:3" s="566" customFormat="1"/>
    <row r="59059" spans="1:3" s="566" customFormat="1"/>
    <row r="59060" spans="1:3" s="566" customFormat="1"/>
    <row r="59061" spans="1:3" s="566" customFormat="1"/>
    <row r="59062" spans="1:3" s="566" customFormat="1"/>
    <row r="59063" spans="1:3" s="566" customFormat="1"/>
    <row r="59064" spans="1:3" s="566" customFormat="1"/>
    <row r="59065" spans="1:3" s="566" customFormat="1"/>
    <row r="59066" spans="1:3" s="566" customFormat="1"/>
    <row r="59067" spans="1:3" s="566" customFormat="1"/>
    <row r="59068" spans="1:3" s="566" customFormat="1"/>
    <row r="59069" spans="1:3" s="566" customFormat="1"/>
    <row r="59070" spans="1:3" s="566" customFormat="1"/>
    <row r="59071" spans="1:3" s="566" customFormat="1"/>
    <row r="59072" spans="1:3" s="566" customFormat="1"/>
    <row r="59073" spans="1:3" s="566" customFormat="1"/>
    <row r="59074" spans="1:3" s="566" customFormat="1"/>
    <row r="59075" spans="1:3" s="566" customFormat="1"/>
    <row r="59076" spans="1:3" s="566" customFormat="1"/>
    <row r="59077" spans="1:3" s="566" customFormat="1"/>
    <row r="59078" spans="1:3" s="566" customFormat="1"/>
    <row r="59079" spans="1:3" s="566" customFormat="1"/>
    <row r="59080" spans="1:3" s="566" customFormat="1"/>
    <row r="59081" spans="1:3" s="566" customFormat="1"/>
    <row r="59082" spans="1:3" s="566" customFormat="1"/>
    <row r="59083" spans="1:3" s="566" customFormat="1"/>
    <row r="59084" spans="1:3" s="566" customFormat="1"/>
    <row r="59085" spans="1:3" s="566" customFormat="1"/>
    <row r="59086" spans="1:3" s="566" customFormat="1"/>
    <row r="59087" spans="1:3" s="566" customFormat="1"/>
    <row r="59088" spans="1:3" s="566" customFormat="1"/>
    <row r="59089" spans="1:3" s="566" customFormat="1"/>
    <row r="59090" spans="1:3" s="566" customFormat="1"/>
    <row r="59091" spans="1:3" s="566" customFormat="1"/>
    <row r="59092" spans="1:3" s="566" customFormat="1"/>
    <row r="59093" spans="1:3" s="566" customFormat="1"/>
    <row r="59094" spans="1:3" s="566" customFormat="1"/>
    <row r="59095" spans="1:3" s="566" customFormat="1"/>
    <row r="59096" spans="1:3" s="566" customFormat="1"/>
    <row r="59097" spans="1:3" s="566" customFormat="1"/>
    <row r="59098" spans="1:3" s="566" customFormat="1"/>
    <row r="59099" spans="1:3" s="566" customFormat="1"/>
    <row r="59100" spans="1:3" s="566" customFormat="1"/>
    <row r="59101" spans="1:3" s="566" customFormat="1"/>
    <row r="59102" spans="1:3" s="566" customFormat="1"/>
    <row r="59103" spans="1:3" s="566" customFormat="1"/>
    <row r="59104" spans="1:3" s="566" customFormat="1"/>
    <row r="59105" spans="1:3" s="566" customFormat="1"/>
    <row r="59106" spans="1:3" s="566" customFormat="1"/>
    <row r="59107" spans="1:3" s="566" customFormat="1"/>
    <row r="59108" spans="1:3" s="566" customFormat="1"/>
    <row r="59109" spans="1:3" s="566" customFormat="1"/>
    <row r="59110" spans="1:3" s="566" customFormat="1"/>
    <row r="59111" spans="1:3" s="566" customFormat="1"/>
    <row r="59112" spans="1:3" s="566" customFormat="1"/>
    <row r="59113" spans="1:3" s="566" customFormat="1"/>
    <row r="59114" spans="1:3" s="566" customFormat="1"/>
    <row r="59115" spans="1:3" s="566" customFormat="1"/>
    <row r="59116" spans="1:3" s="566" customFormat="1"/>
    <row r="59117" spans="1:3" s="566" customFormat="1"/>
    <row r="59118" spans="1:3" s="566" customFormat="1"/>
    <row r="59119" spans="1:3" s="566" customFormat="1"/>
    <row r="59120" spans="1:3" s="566" customFormat="1"/>
    <row r="59121" spans="1:3" s="566" customFormat="1"/>
    <row r="59122" spans="1:3" s="566" customFormat="1"/>
    <row r="59123" spans="1:3" s="566" customFormat="1"/>
    <row r="59124" spans="1:3" s="566" customFormat="1"/>
    <row r="59125" spans="1:3" s="566" customFormat="1"/>
    <row r="59126" spans="1:3" s="566" customFormat="1"/>
    <row r="59127" spans="1:3" s="566" customFormat="1"/>
    <row r="59128" spans="1:3" s="566" customFormat="1"/>
    <row r="59129" spans="1:3" s="566" customFormat="1"/>
    <row r="59130" spans="1:3" s="566" customFormat="1"/>
    <row r="59131" spans="1:3" s="566" customFormat="1"/>
    <row r="59132" spans="1:3" s="566" customFormat="1"/>
    <row r="59133" spans="1:3" s="566" customFormat="1"/>
    <row r="59134" spans="1:3" s="566" customFormat="1"/>
    <row r="59135" spans="1:3" s="566" customFormat="1"/>
    <row r="59136" spans="1:3" s="566" customFormat="1"/>
    <row r="59137" spans="1:3" s="566" customFormat="1"/>
    <row r="59138" spans="1:3" s="566" customFormat="1"/>
    <row r="59139" spans="1:3" s="566" customFormat="1"/>
    <row r="59140" spans="1:3" s="566" customFormat="1"/>
    <row r="59141" spans="1:3" s="566" customFormat="1"/>
    <row r="59142" spans="1:3" s="566" customFormat="1"/>
    <row r="59143" spans="1:3" s="566" customFormat="1"/>
    <row r="59144" spans="1:3" s="566" customFormat="1"/>
    <row r="59145" spans="1:3" s="566" customFormat="1"/>
    <row r="59146" spans="1:3" s="566" customFormat="1"/>
    <row r="59147" spans="1:3" s="566" customFormat="1"/>
    <row r="59148" spans="1:3" s="566" customFormat="1"/>
    <row r="59149" spans="1:3" s="566" customFormat="1"/>
    <row r="59150" spans="1:3" s="566" customFormat="1"/>
    <row r="59151" spans="1:3" s="566" customFormat="1"/>
    <row r="59152" spans="1:3" s="566" customFormat="1"/>
    <row r="59153" spans="1:3" s="566" customFormat="1"/>
    <row r="59154" spans="1:3" s="566" customFormat="1"/>
    <row r="59155" spans="1:3" s="566" customFormat="1"/>
    <row r="59156" spans="1:3" s="566" customFormat="1"/>
    <row r="59157" spans="1:3" s="566" customFormat="1"/>
    <row r="59158" spans="1:3" s="566" customFormat="1"/>
    <row r="59159" spans="1:3" s="566" customFormat="1"/>
    <row r="59160" spans="1:3" s="566" customFormat="1"/>
    <row r="59161" spans="1:3" s="566" customFormat="1"/>
    <row r="59162" spans="1:3" s="566" customFormat="1"/>
    <row r="59163" spans="1:3" s="566" customFormat="1"/>
    <row r="59164" spans="1:3" s="566" customFormat="1"/>
    <row r="59165" spans="1:3" s="566" customFormat="1"/>
    <row r="59166" spans="1:3" s="566" customFormat="1"/>
    <row r="59167" spans="1:3" s="566" customFormat="1"/>
    <row r="59168" spans="1:3" s="566" customFormat="1"/>
    <row r="59169" spans="1:3" s="566" customFormat="1"/>
    <row r="59170" spans="1:3" s="566" customFormat="1"/>
    <row r="59171" spans="1:3" s="566" customFormat="1"/>
    <row r="59172" spans="1:3" s="566" customFormat="1"/>
    <row r="59173" spans="1:3" s="566" customFormat="1"/>
    <row r="59174" spans="1:3" s="566" customFormat="1"/>
    <row r="59175" spans="1:3" s="566" customFormat="1"/>
    <row r="59176" spans="1:3" s="566" customFormat="1"/>
    <row r="59177" spans="1:3" s="566" customFormat="1"/>
    <row r="59178" spans="1:3" s="566" customFormat="1"/>
    <row r="59179" spans="1:3" s="566" customFormat="1"/>
    <row r="59180" spans="1:3" s="566" customFormat="1"/>
    <row r="59181" spans="1:3" s="566" customFormat="1"/>
    <row r="59182" spans="1:3" s="566" customFormat="1"/>
    <row r="59183" spans="1:3" s="566" customFormat="1"/>
    <row r="59184" spans="1:3" s="566" customFormat="1"/>
    <row r="59185" spans="1:3" s="566" customFormat="1"/>
    <row r="59186" spans="1:3" s="566" customFormat="1"/>
    <row r="59187" spans="1:3" s="566" customFormat="1"/>
    <row r="59188" spans="1:3" s="566" customFormat="1"/>
    <row r="59189" spans="1:3" s="566" customFormat="1"/>
    <row r="59190" spans="1:3" s="566" customFormat="1"/>
    <row r="59191" spans="1:3" s="566" customFormat="1"/>
    <row r="59192" spans="1:3" s="566" customFormat="1"/>
    <row r="59193" spans="1:3" s="566" customFormat="1"/>
    <row r="59194" spans="1:3" s="566" customFormat="1"/>
    <row r="59195" spans="1:3" s="566" customFormat="1"/>
    <row r="59196" spans="1:3" s="566" customFormat="1"/>
    <row r="59197" spans="1:3" s="566" customFormat="1"/>
    <row r="59198" spans="1:3" s="566" customFormat="1"/>
    <row r="59199" spans="1:3" s="566" customFormat="1"/>
    <row r="59200" spans="1:3" s="566" customFormat="1"/>
    <row r="59201" spans="1:3" s="566" customFormat="1"/>
    <row r="59202" spans="1:3" s="566" customFormat="1"/>
    <row r="59203" spans="1:3" s="566" customFormat="1"/>
    <row r="59204" spans="1:3" s="566" customFormat="1"/>
    <row r="59205" spans="1:3" s="566" customFormat="1"/>
    <row r="59206" spans="1:3" s="566" customFormat="1"/>
    <row r="59207" spans="1:3" s="566" customFormat="1"/>
    <row r="59208" spans="1:3" s="566" customFormat="1"/>
    <row r="59209" spans="1:3" s="566" customFormat="1"/>
    <row r="59210" spans="1:3" s="566" customFormat="1"/>
    <row r="59211" spans="1:3" s="566" customFormat="1"/>
    <row r="59212" spans="1:3" s="566" customFormat="1"/>
    <row r="59213" spans="1:3" s="566" customFormat="1"/>
    <row r="59214" spans="1:3" s="566" customFormat="1"/>
    <row r="59215" spans="1:3" s="566" customFormat="1"/>
    <row r="59216" spans="1:3" s="566" customFormat="1"/>
    <row r="59217" spans="1:3" s="566" customFormat="1"/>
    <row r="59218" spans="1:3" s="566" customFormat="1"/>
    <row r="59219" spans="1:3" s="566" customFormat="1"/>
    <row r="59220" spans="1:3" s="566" customFormat="1"/>
    <row r="59221" spans="1:3" s="566" customFormat="1"/>
    <row r="59222" spans="1:3" s="566" customFormat="1"/>
    <row r="59223" spans="1:3" s="566" customFormat="1"/>
    <row r="59224" spans="1:3" s="566" customFormat="1"/>
    <row r="59225" spans="1:3" s="566" customFormat="1"/>
    <row r="59226" spans="1:3" s="566" customFormat="1"/>
    <row r="59227" spans="1:3" s="566" customFormat="1"/>
    <row r="59228" spans="1:3" s="566" customFormat="1"/>
    <row r="59229" spans="1:3" s="566" customFormat="1"/>
    <row r="59230" spans="1:3" s="566" customFormat="1"/>
    <row r="59231" spans="1:3" s="566" customFormat="1"/>
    <row r="59232" spans="1:3" s="566" customFormat="1"/>
    <row r="59233" spans="1:3" s="566" customFormat="1"/>
    <row r="59234" spans="1:3" s="566" customFormat="1"/>
    <row r="59235" spans="1:3" s="566" customFormat="1"/>
    <row r="59236" spans="1:3" s="566" customFormat="1"/>
    <row r="59237" spans="1:3" s="566" customFormat="1"/>
    <row r="59238" spans="1:3" s="566" customFormat="1"/>
    <row r="59239" spans="1:3" s="566" customFormat="1"/>
    <row r="59240" spans="1:3" s="566" customFormat="1"/>
    <row r="59241" spans="1:3" s="566" customFormat="1"/>
    <row r="59242" spans="1:3" s="566" customFormat="1"/>
    <row r="59243" spans="1:3" s="566" customFormat="1"/>
    <row r="59244" spans="1:3" s="566" customFormat="1"/>
    <row r="59245" spans="1:3" s="566" customFormat="1"/>
    <row r="59246" spans="1:3" s="566" customFormat="1"/>
    <row r="59247" spans="1:3" s="566" customFormat="1"/>
    <row r="59248" spans="1:3" s="566" customFormat="1"/>
    <row r="59249" spans="1:3" s="566" customFormat="1"/>
    <row r="59250" spans="1:3" s="566" customFormat="1"/>
    <row r="59251" spans="1:3" s="566" customFormat="1"/>
    <row r="59252" spans="1:3" s="566" customFormat="1"/>
    <row r="59253" spans="1:3" s="566" customFormat="1"/>
    <row r="59254" spans="1:3" s="566" customFormat="1"/>
    <row r="59255" spans="1:3" s="566" customFormat="1"/>
    <row r="59256" spans="1:3" s="566" customFormat="1"/>
    <row r="59257" spans="1:3" s="566" customFormat="1"/>
    <row r="59258" spans="1:3" s="566" customFormat="1"/>
    <row r="59259" spans="1:3" s="566" customFormat="1"/>
    <row r="59260" spans="1:3" s="566" customFormat="1"/>
    <row r="59261" spans="1:3" s="566" customFormat="1"/>
    <row r="59262" spans="1:3" s="566" customFormat="1"/>
    <row r="59263" spans="1:3" s="566" customFormat="1"/>
    <row r="59264" spans="1:3" s="566" customFormat="1"/>
    <row r="59265" spans="1:3" s="566" customFormat="1"/>
    <row r="59266" spans="1:3" s="566" customFormat="1"/>
    <row r="59267" spans="1:3" s="566" customFormat="1"/>
    <row r="59268" spans="1:3" s="566" customFormat="1"/>
    <row r="59269" spans="1:3" s="566" customFormat="1"/>
    <row r="59270" spans="1:3" s="566" customFormat="1"/>
    <row r="59271" spans="1:3" s="566" customFormat="1"/>
    <row r="59272" spans="1:3" s="566" customFormat="1"/>
    <row r="59273" spans="1:3" s="566" customFormat="1"/>
    <row r="59274" spans="1:3" s="566" customFormat="1"/>
    <row r="59275" spans="1:3" s="566" customFormat="1"/>
    <row r="59276" spans="1:3" s="566" customFormat="1"/>
    <row r="59277" spans="1:3" s="566" customFormat="1"/>
    <row r="59278" spans="1:3" s="566" customFormat="1"/>
    <row r="59279" spans="1:3" s="566" customFormat="1"/>
    <row r="59280" spans="1:3" s="566" customFormat="1"/>
    <row r="59281" spans="1:3" s="566" customFormat="1"/>
    <row r="59282" spans="1:3" s="566" customFormat="1"/>
    <row r="59283" spans="1:3" s="566" customFormat="1"/>
    <row r="59284" spans="1:3" s="566" customFormat="1"/>
    <row r="59285" spans="1:3" s="566" customFormat="1"/>
    <row r="59286" spans="1:3" s="566" customFormat="1"/>
    <row r="59287" spans="1:3" s="566" customFormat="1"/>
    <row r="59288" spans="1:3" s="566" customFormat="1"/>
    <row r="59289" spans="1:3" s="566" customFormat="1"/>
    <row r="59290" spans="1:3" s="566" customFormat="1"/>
    <row r="59291" spans="1:3" s="566" customFormat="1"/>
    <row r="59292" spans="1:3" s="566" customFormat="1"/>
    <row r="59293" spans="1:3" s="566" customFormat="1"/>
    <row r="59294" spans="1:3" s="566" customFormat="1"/>
    <row r="59295" spans="1:3" s="566" customFormat="1"/>
    <row r="59296" spans="1:3" s="566" customFormat="1"/>
    <row r="59297" spans="1:3" s="566" customFormat="1"/>
    <row r="59298" spans="1:3" s="566" customFormat="1"/>
    <row r="59299" spans="1:3" s="566" customFormat="1"/>
    <row r="59300" spans="1:3" s="566" customFormat="1"/>
    <row r="59301" spans="1:3" s="566" customFormat="1"/>
    <row r="59302" spans="1:3" s="566" customFormat="1"/>
    <row r="59303" spans="1:3" s="566" customFormat="1"/>
    <row r="59304" spans="1:3" s="566" customFormat="1"/>
    <row r="59305" spans="1:3" s="566" customFormat="1"/>
    <row r="59306" spans="1:3" s="566" customFormat="1"/>
    <row r="59307" spans="1:3" s="566" customFormat="1"/>
    <row r="59308" spans="1:3" s="566" customFormat="1"/>
    <row r="59309" spans="1:3" s="566" customFormat="1"/>
    <row r="59310" spans="1:3" s="566" customFormat="1"/>
    <row r="59311" spans="1:3" s="566" customFormat="1"/>
    <row r="59312" spans="1:3" s="566" customFormat="1"/>
    <row r="59313" spans="1:3" s="566" customFormat="1"/>
    <row r="59314" spans="1:3" s="566" customFormat="1"/>
    <row r="59315" spans="1:3" s="566" customFormat="1"/>
    <row r="59316" spans="1:3" s="566" customFormat="1"/>
    <row r="59317" spans="1:3" s="566" customFormat="1"/>
    <row r="59318" spans="1:3" s="566" customFormat="1"/>
    <row r="59319" spans="1:3" s="566" customFormat="1"/>
    <row r="59320" spans="1:3" s="566" customFormat="1"/>
    <row r="59321" spans="1:3" s="566" customFormat="1"/>
    <row r="59322" spans="1:3" s="566" customFormat="1"/>
    <row r="59323" spans="1:3" s="566" customFormat="1"/>
    <row r="59324" spans="1:3" s="566" customFormat="1"/>
    <row r="59325" spans="1:3" s="566" customFormat="1"/>
    <row r="59326" spans="1:3" s="566" customFormat="1"/>
    <row r="59327" spans="1:3" s="566" customFormat="1"/>
    <row r="59328" spans="1:3" s="566" customFormat="1"/>
    <row r="59329" spans="1:3" s="566" customFormat="1"/>
    <row r="59330" spans="1:3" s="566" customFormat="1"/>
    <row r="59331" spans="1:3" s="566" customFormat="1"/>
    <row r="59332" spans="1:3" s="566" customFormat="1"/>
    <row r="59333" spans="1:3" s="566" customFormat="1"/>
    <row r="59334" spans="1:3" s="566" customFormat="1"/>
    <row r="59335" spans="1:3" s="566" customFormat="1"/>
    <row r="59336" spans="1:3" s="566" customFormat="1"/>
    <row r="59337" spans="1:3" s="566" customFormat="1"/>
    <row r="59338" spans="1:3" s="566" customFormat="1"/>
    <row r="59339" spans="1:3" s="566" customFormat="1"/>
    <row r="59340" spans="1:3" s="566" customFormat="1"/>
    <row r="59341" spans="1:3" s="566" customFormat="1"/>
    <row r="59342" spans="1:3" s="566" customFormat="1"/>
    <row r="59343" spans="1:3" s="566" customFormat="1"/>
    <row r="59344" spans="1:3" s="566" customFormat="1"/>
    <row r="59345" spans="1:3" s="566" customFormat="1"/>
    <row r="59346" spans="1:3" s="566" customFormat="1"/>
    <row r="59347" spans="1:3" s="566" customFormat="1"/>
    <row r="59348" spans="1:3" s="566" customFormat="1"/>
    <row r="59349" spans="1:3" s="566" customFormat="1"/>
    <row r="59350" spans="1:3" s="566" customFormat="1"/>
    <row r="59351" spans="1:3" s="566" customFormat="1"/>
    <row r="59352" spans="1:3" s="566" customFormat="1"/>
    <row r="59353" spans="1:3" s="566" customFormat="1"/>
    <row r="59354" spans="1:3" s="566" customFormat="1"/>
    <row r="59355" spans="1:3" s="566" customFormat="1"/>
    <row r="59356" spans="1:3" s="566" customFormat="1"/>
    <row r="59357" spans="1:3" s="566" customFormat="1"/>
    <row r="59358" spans="1:3" s="566" customFormat="1"/>
    <row r="59359" spans="1:3" s="566" customFormat="1"/>
    <row r="59360" spans="1:3" s="566" customFormat="1"/>
    <row r="59361" spans="1:3" s="566" customFormat="1"/>
    <row r="59362" spans="1:3" s="566" customFormat="1"/>
    <row r="59363" spans="1:3" s="566" customFormat="1"/>
    <row r="59364" spans="1:3" s="566" customFormat="1"/>
    <row r="59365" spans="1:3" s="566" customFormat="1"/>
    <row r="59366" spans="1:3" s="566" customFormat="1"/>
    <row r="59367" spans="1:3" s="566" customFormat="1"/>
    <row r="59368" spans="1:3" s="566" customFormat="1"/>
    <row r="59369" spans="1:3" s="566" customFormat="1"/>
    <row r="59370" spans="1:3" s="566" customFormat="1"/>
    <row r="59371" spans="1:3" s="566" customFormat="1"/>
    <row r="59372" spans="1:3" s="566" customFormat="1"/>
    <row r="59373" spans="1:3" s="566" customFormat="1"/>
    <row r="59374" spans="1:3" s="566" customFormat="1"/>
    <row r="59375" spans="1:3" s="566" customFormat="1"/>
    <row r="59376" spans="1:3" s="566" customFormat="1"/>
    <row r="59377" spans="1:3" s="566" customFormat="1"/>
    <row r="59378" spans="1:3" s="566" customFormat="1"/>
    <row r="59379" spans="1:3" s="566" customFormat="1"/>
    <row r="59380" spans="1:3" s="566" customFormat="1"/>
    <row r="59381" spans="1:3" s="566" customFormat="1"/>
    <row r="59382" spans="1:3" s="566" customFormat="1"/>
    <row r="59383" spans="1:3" s="566" customFormat="1"/>
    <row r="59384" spans="1:3" s="566" customFormat="1"/>
    <row r="59385" spans="1:3" s="566" customFormat="1"/>
    <row r="59386" spans="1:3" s="566" customFormat="1"/>
    <row r="59387" spans="1:3" s="566" customFormat="1"/>
    <row r="59388" spans="1:3" s="566" customFormat="1"/>
    <row r="59389" spans="1:3" s="566" customFormat="1"/>
    <row r="59390" spans="1:3" s="566" customFormat="1"/>
    <row r="59391" spans="1:3" s="566" customFormat="1"/>
    <row r="59392" spans="1:3" s="566" customFormat="1"/>
    <row r="59393" spans="1:3" s="566" customFormat="1"/>
    <row r="59394" spans="1:3" s="566" customFormat="1"/>
    <row r="59395" spans="1:3" s="566" customFormat="1"/>
    <row r="59396" spans="1:3" s="566" customFormat="1"/>
    <row r="59397" spans="1:3" s="566" customFormat="1"/>
    <row r="59398" spans="1:3" s="566" customFormat="1"/>
    <row r="59399" spans="1:3" s="566" customFormat="1"/>
    <row r="59400" spans="1:3" s="566" customFormat="1"/>
    <row r="59401" spans="1:3" s="566" customFormat="1"/>
    <row r="59402" spans="1:3" s="566" customFormat="1"/>
    <row r="59403" spans="1:3" s="566" customFormat="1"/>
    <row r="59404" spans="1:3" s="566" customFormat="1"/>
    <row r="59405" spans="1:3" s="566" customFormat="1"/>
    <row r="59406" spans="1:3" s="566" customFormat="1"/>
    <row r="59407" spans="1:3" s="566" customFormat="1"/>
    <row r="59408" spans="1:3" s="566" customFormat="1"/>
    <row r="59409" spans="1:3" s="566" customFormat="1"/>
    <row r="59410" spans="1:3" s="566" customFormat="1"/>
    <row r="59411" spans="1:3" s="566" customFormat="1"/>
    <row r="59412" spans="1:3" s="566" customFormat="1"/>
    <row r="59413" spans="1:3" s="566" customFormat="1"/>
    <row r="59414" spans="1:3" s="566" customFormat="1"/>
    <row r="59415" spans="1:3" s="566" customFormat="1"/>
    <row r="59416" spans="1:3" s="566" customFormat="1"/>
    <row r="59417" spans="1:3" s="566" customFormat="1"/>
    <row r="59418" spans="1:3" s="566" customFormat="1"/>
    <row r="59419" spans="1:3" s="566" customFormat="1"/>
    <row r="59420" spans="1:3" s="566" customFormat="1"/>
    <row r="59421" spans="1:3" s="566" customFormat="1"/>
    <row r="59422" spans="1:3" s="566" customFormat="1"/>
    <row r="59423" spans="1:3" s="566" customFormat="1"/>
    <row r="59424" spans="1:3" s="566" customFormat="1"/>
    <row r="59425" spans="1:3" s="566" customFormat="1"/>
    <row r="59426" spans="1:3" s="566" customFormat="1"/>
    <row r="59427" spans="1:3" s="566" customFormat="1"/>
    <row r="59428" spans="1:3" s="566" customFormat="1"/>
    <row r="59429" spans="1:3" s="566" customFormat="1"/>
    <row r="59430" spans="1:3" s="566" customFormat="1"/>
    <row r="59431" spans="1:3" s="566" customFormat="1"/>
    <row r="59432" spans="1:3" s="566" customFormat="1"/>
    <row r="59433" spans="1:3" s="566" customFormat="1"/>
    <row r="59434" spans="1:3" s="566" customFormat="1"/>
    <row r="59435" spans="1:3" s="566" customFormat="1"/>
    <row r="59436" spans="1:3" s="566" customFormat="1"/>
    <row r="59437" spans="1:3" s="566" customFormat="1"/>
    <row r="59438" spans="1:3" s="566" customFormat="1"/>
    <row r="59439" spans="1:3" s="566" customFormat="1"/>
    <row r="59440" spans="1:3" s="566" customFormat="1"/>
    <row r="59441" spans="1:3" s="566" customFormat="1"/>
    <row r="59442" spans="1:3" s="566" customFormat="1"/>
    <row r="59443" spans="1:3" s="566" customFormat="1"/>
    <row r="59444" spans="1:3" s="566" customFormat="1"/>
    <row r="59445" spans="1:3" s="566" customFormat="1"/>
    <row r="59446" spans="1:3" s="566" customFormat="1"/>
    <row r="59447" spans="1:3" s="566" customFormat="1"/>
    <row r="59448" spans="1:3" s="566" customFormat="1"/>
    <row r="59449" spans="1:3" s="566" customFormat="1"/>
    <row r="59450" spans="1:3" s="566" customFormat="1"/>
    <row r="59451" spans="1:3" s="566" customFormat="1"/>
    <row r="59452" spans="1:3" s="566" customFormat="1"/>
    <row r="59453" spans="1:3" s="566" customFormat="1"/>
    <row r="59454" spans="1:3" s="566" customFormat="1"/>
    <row r="59455" spans="1:3" s="566" customFormat="1"/>
    <row r="59456" spans="1:3" s="566" customFormat="1"/>
    <row r="59457" spans="1:3" s="566" customFormat="1"/>
    <row r="59458" spans="1:3" s="566" customFormat="1"/>
    <row r="59459" spans="1:3" s="566" customFormat="1"/>
    <row r="59460" spans="1:3" s="566" customFormat="1"/>
    <row r="59461" spans="1:3" s="566" customFormat="1"/>
    <row r="59462" spans="1:3" s="566" customFormat="1"/>
    <row r="59463" spans="1:3" s="566" customFormat="1"/>
    <row r="59464" spans="1:3" s="566" customFormat="1"/>
    <row r="59465" spans="1:3" s="566" customFormat="1"/>
    <row r="59466" spans="1:3" s="566" customFormat="1"/>
    <row r="59467" spans="1:3" s="566" customFormat="1"/>
    <row r="59468" spans="1:3" s="566" customFormat="1"/>
    <row r="59469" spans="1:3" s="566" customFormat="1"/>
    <row r="59470" spans="1:3" s="566" customFormat="1"/>
    <row r="59471" spans="1:3" s="566" customFormat="1"/>
    <row r="59472" spans="1:3" s="566" customFormat="1"/>
    <row r="59473" spans="1:3" s="566" customFormat="1"/>
    <row r="59474" spans="1:3" s="566" customFormat="1"/>
    <row r="59475" spans="1:3" s="566" customFormat="1"/>
    <row r="59476" spans="1:3" s="566" customFormat="1"/>
    <row r="59477" spans="1:3" s="566" customFormat="1"/>
    <row r="59478" spans="1:3" s="566" customFormat="1"/>
    <row r="59479" spans="1:3" s="566" customFormat="1"/>
    <row r="59480" spans="1:3" s="566" customFormat="1"/>
    <row r="59481" spans="1:3" s="566" customFormat="1"/>
    <row r="59482" spans="1:3" s="566" customFormat="1"/>
    <row r="59483" spans="1:3" s="566" customFormat="1"/>
    <row r="59484" spans="1:3" s="566" customFormat="1"/>
    <row r="59485" spans="1:3" s="566" customFormat="1"/>
    <row r="59486" spans="1:3" s="566" customFormat="1"/>
    <row r="59487" spans="1:3" s="566" customFormat="1"/>
    <row r="59488" spans="1:3" s="566" customFormat="1"/>
    <row r="59489" spans="1:3" s="566" customFormat="1"/>
    <row r="59490" spans="1:3" s="566" customFormat="1"/>
    <row r="59491" spans="1:3" s="566" customFormat="1"/>
    <row r="59492" spans="1:3" s="566" customFormat="1"/>
    <row r="59493" spans="1:3" s="566" customFormat="1"/>
    <row r="59494" spans="1:3" s="566" customFormat="1"/>
    <row r="59495" spans="1:3" s="566" customFormat="1"/>
    <row r="59496" spans="1:3" s="566" customFormat="1"/>
    <row r="59497" spans="1:3" s="566" customFormat="1"/>
    <row r="59498" spans="1:3" s="566" customFormat="1"/>
    <row r="59499" spans="1:3" s="566" customFormat="1"/>
    <row r="59500" spans="1:3" s="566" customFormat="1"/>
    <row r="59501" spans="1:3" s="566" customFormat="1"/>
    <row r="59502" spans="1:3" s="566" customFormat="1"/>
    <row r="59503" spans="1:3" s="566" customFormat="1"/>
    <row r="59504" spans="1:3" s="566" customFormat="1"/>
    <row r="59505" spans="1:3" s="566" customFormat="1"/>
    <row r="59506" spans="1:3" s="566" customFormat="1"/>
    <row r="59507" spans="1:3" s="566" customFormat="1"/>
    <row r="59508" spans="1:3" s="566" customFormat="1"/>
    <row r="59509" spans="1:3" s="566" customFormat="1"/>
    <row r="59510" spans="1:3" s="566" customFormat="1"/>
    <row r="59511" spans="1:3" s="566" customFormat="1"/>
    <row r="59512" spans="1:3" s="566" customFormat="1"/>
    <row r="59513" spans="1:3" s="566" customFormat="1"/>
    <row r="59514" spans="1:3" s="566" customFormat="1"/>
    <row r="59515" spans="1:3" s="566" customFormat="1"/>
    <row r="59516" spans="1:3" s="566" customFormat="1"/>
    <row r="59517" spans="1:3" s="566" customFormat="1"/>
    <row r="59518" spans="1:3" s="566" customFormat="1"/>
    <row r="59519" spans="1:3" s="566" customFormat="1"/>
    <row r="59520" spans="1:3" s="566" customFormat="1"/>
    <row r="59521" spans="1:3" s="566" customFormat="1"/>
    <row r="59522" spans="1:3" s="566" customFormat="1"/>
    <row r="59523" spans="1:3" s="566" customFormat="1"/>
    <row r="59524" spans="1:3" s="566" customFormat="1"/>
    <row r="59525" spans="1:3" s="566" customFormat="1"/>
    <row r="59526" spans="1:3" s="566" customFormat="1"/>
    <row r="59527" spans="1:3" s="566" customFormat="1"/>
    <row r="59528" spans="1:3" s="566" customFormat="1"/>
    <row r="59529" spans="1:3" s="566" customFormat="1"/>
    <row r="59530" spans="1:3" s="566" customFormat="1"/>
    <row r="59531" spans="1:3" s="566" customFormat="1"/>
    <row r="59532" spans="1:3" s="566" customFormat="1"/>
    <row r="59533" spans="1:3" s="566" customFormat="1"/>
    <row r="59534" spans="1:3" s="566" customFormat="1"/>
    <row r="59535" spans="1:3" s="566" customFormat="1"/>
    <row r="59536" spans="1:3" s="566" customFormat="1"/>
    <row r="59537" spans="1:3" s="566" customFormat="1"/>
    <row r="59538" spans="1:3" s="566" customFormat="1"/>
    <row r="59539" spans="1:3" s="566" customFormat="1"/>
    <row r="59540" spans="1:3" s="566" customFormat="1"/>
    <row r="59541" spans="1:3" s="566" customFormat="1"/>
    <row r="59542" spans="1:3" s="566" customFormat="1"/>
    <row r="59543" spans="1:3" s="566" customFormat="1"/>
    <row r="59544" spans="1:3" s="566" customFormat="1"/>
    <row r="59545" spans="1:3" s="566" customFormat="1"/>
    <row r="59546" spans="1:3" s="566" customFormat="1"/>
    <row r="59547" spans="1:3" s="566" customFormat="1"/>
    <row r="59548" spans="1:3" s="566" customFormat="1"/>
    <row r="59549" spans="1:3" s="566" customFormat="1"/>
    <row r="59550" spans="1:3" s="566" customFormat="1"/>
    <row r="59551" spans="1:3" s="566" customFormat="1"/>
    <row r="59552" spans="1:3" s="566" customFormat="1"/>
    <row r="59553" spans="1:3" s="566" customFormat="1"/>
    <row r="59554" spans="1:3" s="566" customFormat="1"/>
    <row r="59555" spans="1:3" s="566" customFormat="1"/>
    <row r="59556" spans="1:3" s="566" customFormat="1"/>
    <row r="59557" spans="1:3" s="566" customFormat="1"/>
    <row r="59558" spans="1:3" s="566" customFormat="1"/>
    <row r="59559" spans="1:3" s="566" customFormat="1"/>
    <row r="59560" spans="1:3" s="566" customFormat="1"/>
    <row r="59561" spans="1:3" s="566" customFormat="1"/>
    <row r="59562" spans="1:3" s="566" customFormat="1"/>
    <row r="59563" spans="1:3" s="566" customFormat="1"/>
    <row r="59564" spans="1:3" s="566" customFormat="1"/>
    <row r="59565" spans="1:3" s="566" customFormat="1"/>
    <row r="59566" spans="1:3" s="566" customFormat="1"/>
    <row r="59567" spans="1:3" s="566" customFormat="1"/>
    <row r="59568" spans="1:3" s="566" customFormat="1"/>
    <row r="59569" spans="1:3" s="566" customFormat="1"/>
    <row r="59570" spans="1:3" s="566" customFormat="1"/>
    <row r="59571" spans="1:3" s="566" customFormat="1"/>
    <row r="59572" spans="1:3" s="566" customFormat="1"/>
    <row r="59573" spans="1:3" s="566" customFormat="1"/>
    <row r="59574" spans="1:3" s="566" customFormat="1"/>
    <row r="59575" spans="1:3" s="566" customFormat="1"/>
    <row r="59576" spans="1:3" s="566" customFormat="1"/>
    <row r="59577" spans="1:3" s="566" customFormat="1"/>
    <row r="59578" spans="1:3" s="566" customFormat="1"/>
    <row r="59579" spans="1:3" s="566" customFormat="1"/>
    <row r="59580" spans="1:3" s="566" customFormat="1"/>
    <row r="59581" spans="1:3" s="566" customFormat="1"/>
    <row r="59582" spans="1:3" s="566" customFormat="1"/>
    <row r="59583" spans="1:3" s="566" customFormat="1"/>
    <row r="59584" spans="1:3" s="566" customFormat="1"/>
    <row r="59585" spans="1:3" s="566" customFormat="1"/>
    <row r="59586" spans="1:3" s="566" customFormat="1"/>
    <row r="59587" spans="1:3" s="566" customFormat="1"/>
    <row r="59588" spans="1:3" s="566" customFormat="1"/>
    <row r="59589" spans="1:3" s="566" customFormat="1"/>
    <row r="59590" spans="1:3" s="566" customFormat="1"/>
    <row r="59591" spans="1:3" s="566" customFormat="1"/>
    <row r="59592" spans="1:3" s="566" customFormat="1"/>
    <row r="59593" spans="1:3" s="566" customFormat="1"/>
    <row r="59594" spans="1:3" s="566" customFormat="1"/>
    <row r="59595" spans="1:3" s="566" customFormat="1"/>
    <row r="59596" spans="1:3" s="566" customFormat="1"/>
    <row r="59597" spans="1:3" s="566" customFormat="1"/>
    <row r="59598" spans="1:3" s="566" customFormat="1"/>
    <row r="59599" spans="1:3" s="566" customFormat="1"/>
    <row r="59600" spans="1:3" s="566" customFormat="1"/>
    <row r="59601" spans="1:3" s="566" customFormat="1"/>
    <row r="59602" spans="1:3" s="566" customFormat="1"/>
    <row r="59603" spans="1:3" s="566" customFormat="1"/>
    <row r="59604" spans="1:3" s="566" customFormat="1"/>
    <row r="59605" spans="1:3" s="566" customFormat="1"/>
    <row r="59606" spans="1:3" s="566" customFormat="1"/>
    <row r="59607" spans="1:3" s="566" customFormat="1"/>
    <row r="59608" spans="1:3" s="566" customFormat="1"/>
    <row r="59609" spans="1:3" s="566" customFormat="1"/>
    <row r="59610" spans="1:3" s="566" customFormat="1"/>
    <row r="59611" spans="1:3" s="566" customFormat="1"/>
    <row r="59612" spans="1:3" s="566" customFormat="1"/>
    <row r="59613" spans="1:3" s="566" customFormat="1"/>
    <row r="59614" spans="1:3" s="566" customFormat="1"/>
    <row r="59615" spans="1:3" s="566" customFormat="1"/>
    <row r="59616" spans="1:3" s="566" customFormat="1"/>
    <row r="59617" spans="1:3" s="566" customFormat="1"/>
    <row r="59618" spans="1:3" s="566" customFormat="1"/>
    <row r="59619" spans="1:3" s="566" customFormat="1"/>
    <row r="59620" spans="1:3" s="566" customFormat="1"/>
    <row r="59621" spans="1:3" s="566" customFormat="1"/>
    <row r="59622" spans="1:3" s="566" customFormat="1"/>
    <row r="59623" spans="1:3" s="566" customFormat="1"/>
    <row r="59624" spans="1:3" s="566" customFormat="1"/>
    <row r="59625" spans="1:3" s="566" customFormat="1"/>
    <row r="59626" spans="1:3" s="566" customFormat="1"/>
    <row r="59627" spans="1:3" s="566" customFormat="1"/>
    <row r="59628" spans="1:3" s="566" customFormat="1"/>
    <row r="59629" spans="1:3" s="566" customFormat="1"/>
    <row r="59630" spans="1:3" s="566" customFormat="1"/>
    <row r="59631" spans="1:3" s="566" customFormat="1"/>
    <row r="59632" spans="1:3" s="566" customFormat="1"/>
    <row r="59633" spans="1:3" s="566" customFormat="1"/>
    <row r="59634" spans="1:3" s="566" customFormat="1"/>
    <row r="59635" spans="1:3" s="566" customFormat="1"/>
    <row r="59636" spans="1:3" s="566" customFormat="1"/>
    <row r="59637" spans="1:3" s="566" customFormat="1"/>
    <row r="59638" spans="1:3" s="566" customFormat="1"/>
    <row r="59639" spans="1:3" s="566" customFormat="1"/>
    <row r="59640" spans="1:3" s="566" customFormat="1"/>
    <row r="59641" spans="1:3" s="566" customFormat="1"/>
    <row r="59642" spans="1:3" s="566" customFormat="1"/>
    <row r="59643" spans="1:3" s="566" customFormat="1"/>
    <row r="59644" spans="1:3" s="566" customFormat="1"/>
    <row r="59645" spans="1:3" s="566" customFormat="1"/>
    <row r="59646" spans="1:3" s="566" customFormat="1"/>
    <row r="59647" spans="1:3" s="566" customFormat="1"/>
    <row r="59648" spans="1:3" s="566" customFormat="1"/>
    <row r="59649" spans="1:3" s="566" customFormat="1"/>
    <row r="59650" spans="1:3" s="566" customFormat="1"/>
    <row r="59651" spans="1:3" s="566" customFormat="1"/>
    <row r="59652" spans="1:3" s="566" customFormat="1"/>
    <row r="59653" spans="1:3" s="566" customFormat="1"/>
    <row r="59654" spans="1:3" s="566" customFormat="1"/>
    <row r="59655" spans="1:3" s="566" customFormat="1"/>
    <row r="59656" spans="1:3" s="566" customFormat="1"/>
    <row r="59657" spans="1:3" s="566" customFormat="1"/>
    <row r="59658" spans="1:3" s="566" customFormat="1"/>
    <row r="59659" spans="1:3" s="566" customFormat="1"/>
    <row r="59660" spans="1:3" s="566" customFormat="1"/>
    <row r="59661" spans="1:3" s="566" customFormat="1"/>
    <row r="59662" spans="1:3" s="566" customFormat="1"/>
    <row r="59663" spans="1:3" s="566" customFormat="1"/>
    <row r="59664" spans="1:3" s="566" customFormat="1"/>
    <row r="59665" spans="1:3" s="566" customFormat="1"/>
    <row r="59666" spans="1:3" s="566" customFormat="1"/>
    <row r="59667" spans="1:3" s="566" customFormat="1"/>
    <row r="59668" spans="1:3" s="566" customFormat="1"/>
    <row r="59669" spans="1:3" s="566" customFormat="1"/>
    <row r="59670" spans="1:3" s="566" customFormat="1"/>
    <row r="59671" spans="1:3" s="566" customFormat="1"/>
    <row r="59672" spans="1:3" s="566" customFormat="1"/>
    <row r="59673" spans="1:3" s="566" customFormat="1"/>
    <row r="59674" spans="1:3" s="566" customFormat="1"/>
    <row r="59675" spans="1:3" s="566" customFormat="1"/>
    <row r="59676" spans="1:3" s="566" customFormat="1"/>
    <row r="59677" spans="1:3" s="566" customFormat="1"/>
    <row r="59678" spans="1:3" s="566" customFormat="1"/>
    <row r="59679" spans="1:3" s="566" customFormat="1"/>
    <row r="59680" spans="1:3" s="566" customFormat="1"/>
    <row r="59681" spans="1:3" s="566" customFormat="1"/>
    <row r="59682" spans="1:3" s="566" customFormat="1"/>
    <row r="59683" spans="1:3" s="566" customFormat="1"/>
    <row r="59684" spans="1:3" s="566" customFormat="1"/>
    <row r="59685" spans="1:3" s="566" customFormat="1"/>
    <row r="59686" spans="1:3" s="566" customFormat="1"/>
    <row r="59687" spans="1:3" s="566" customFormat="1"/>
    <row r="59688" spans="1:3" s="566" customFormat="1"/>
    <row r="59689" spans="1:3" s="566" customFormat="1"/>
    <row r="59690" spans="1:3" s="566" customFormat="1"/>
    <row r="59691" spans="1:3" s="566" customFormat="1"/>
    <row r="59692" spans="1:3" s="566" customFormat="1"/>
    <row r="59693" spans="1:3" s="566" customFormat="1"/>
    <row r="59694" spans="1:3" s="566" customFormat="1"/>
    <row r="59695" spans="1:3" s="566" customFormat="1"/>
    <row r="59696" spans="1:3" s="566" customFormat="1"/>
    <row r="59697" spans="1:3" s="566" customFormat="1"/>
    <row r="59698" spans="1:3" s="566" customFormat="1"/>
    <row r="59699" spans="1:3" s="566" customFormat="1"/>
    <row r="59700" spans="1:3" s="566" customFormat="1"/>
    <row r="59701" spans="1:3" s="566" customFormat="1"/>
    <row r="59702" spans="1:3" s="566" customFormat="1"/>
    <row r="59703" spans="1:3" s="566" customFormat="1"/>
    <row r="59704" spans="1:3" s="566" customFormat="1"/>
    <row r="59705" spans="1:3" s="566" customFormat="1"/>
    <row r="59706" spans="1:3" s="566" customFormat="1"/>
    <row r="59707" spans="1:3" s="566" customFormat="1"/>
    <row r="59708" spans="1:3" s="566" customFormat="1"/>
    <row r="59709" spans="1:3" s="566" customFormat="1"/>
    <row r="59710" spans="1:3" s="566" customFormat="1"/>
    <row r="59711" spans="1:3" s="566" customFormat="1"/>
    <row r="59712" spans="1:3" s="566" customFormat="1"/>
    <row r="59713" spans="1:3" s="566" customFormat="1"/>
    <row r="59714" spans="1:3" s="566" customFormat="1"/>
    <row r="59715" spans="1:3" s="566" customFormat="1"/>
    <row r="59716" spans="1:3" s="566" customFormat="1"/>
    <row r="59717" spans="1:3" s="566" customFormat="1"/>
    <row r="59718" spans="1:3" s="566" customFormat="1"/>
    <row r="59719" spans="1:3" s="566" customFormat="1"/>
    <row r="59720" spans="1:3" s="566" customFormat="1"/>
    <row r="59721" spans="1:3" s="566" customFormat="1"/>
    <row r="59722" spans="1:3" s="566" customFormat="1"/>
    <row r="59723" spans="1:3" s="566" customFormat="1"/>
    <row r="59724" spans="1:3" s="566" customFormat="1"/>
    <row r="59725" spans="1:3" s="566" customFormat="1"/>
    <row r="59726" spans="1:3" s="566" customFormat="1"/>
    <row r="59727" spans="1:3" s="566" customFormat="1"/>
    <row r="59728" spans="1:3" s="566" customFormat="1"/>
    <row r="59729" spans="1:3" s="566" customFormat="1"/>
    <row r="59730" spans="1:3" s="566" customFormat="1"/>
    <row r="59731" spans="1:3" s="566" customFormat="1"/>
    <row r="59732" spans="1:3" s="566" customFormat="1"/>
    <row r="59733" spans="1:3" s="566" customFormat="1"/>
    <row r="59734" spans="1:3" s="566" customFormat="1"/>
    <row r="59735" spans="1:3" s="566" customFormat="1"/>
    <row r="59736" spans="1:3" s="566" customFormat="1"/>
    <row r="59737" spans="1:3" s="566" customFormat="1"/>
    <row r="59738" spans="1:3" s="566" customFormat="1"/>
    <row r="59739" spans="1:3" s="566" customFormat="1"/>
    <row r="59740" spans="1:3" s="566" customFormat="1"/>
    <row r="59741" spans="1:3" s="566" customFormat="1"/>
    <row r="59742" spans="1:3" s="566" customFormat="1"/>
    <row r="59743" spans="1:3" s="566" customFormat="1"/>
    <row r="59744" spans="1:3" s="566" customFormat="1"/>
    <row r="59745" spans="1:3" s="566" customFormat="1"/>
    <row r="59746" spans="1:3" s="566" customFormat="1"/>
    <row r="59747" spans="1:3" s="566" customFormat="1"/>
    <row r="59748" spans="1:3" s="566" customFormat="1"/>
    <row r="59749" spans="1:3" s="566" customFormat="1"/>
    <row r="59750" spans="1:3" s="566" customFormat="1"/>
    <row r="59751" spans="1:3" s="566" customFormat="1"/>
    <row r="59752" spans="1:3" s="566" customFormat="1"/>
    <row r="59753" spans="1:3" s="566" customFormat="1"/>
    <row r="59754" spans="1:3" s="566" customFormat="1"/>
    <row r="59755" spans="1:3" s="566" customFormat="1"/>
    <row r="59756" spans="1:3" s="566" customFormat="1"/>
    <row r="59757" spans="1:3" s="566" customFormat="1"/>
    <row r="59758" spans="1:3" s="566" customFormat="1"/>
    <row r="59759" spans="1:3" s="566" customFormat="1"/>
    <row r="59760" spans="1:3" s="566" customFormat="1"/>
    <row r="59761" spans="1:3" s="566" customFormat="1"/>
    <row r="59762" spans="1:3" s="566" customFormat="1"/>
    <row r="59763" spans="1:3" s="566" customFormat="1"/>
    <row r="59764" spans="1:3" s="566" customFormat="1"/>
    <row r="59765" spans="1:3" s="566" customFormat="1"/>
    <row r="59766" spans="1:3" s="566" customFormat="1"/>
    <row r="59767" spans="1:3" s="566" customFormat="1"/>
    <row r="59768" spans="1:3" s="566" customFormat="1"/>
    <row r="59769" spans="1:3" s="566" customFormat="1"/>
    <row r="59770" spans="1:3" s="566" customFormat="1"/>
    <row r="59771" spans="1:3" s="566" customFormat="1"/>
    <row r="59772" spans="1:3" s="566" customFormat="1"/>
    <row r="59773" spans="1:3" s="566" customFormat="1"/>
    <row r="59774" spans="1:3" s="566" customFormat="1"/>
    <row r="59775" spans="1:3" s="566" customFormat="1"/>
    <row r="59776" spans="1:3" s="566" customFormat="1"/>
    <row r="59777" spans="1:3" s="566" customFormat="1"/>
    <row r="59778" spans="1:3" s="566" customFormat="1"/>
    <row r="59779" spans="1:3" s="566" customFormat="1"/>
    <row r="59780" spans="1:3" s="566" customFormat="1"/>
    <row r="59781" spans="1:3" s="566" customFormat="1"/>
    <row r="59782" spans="1:3" s="566" customFormat="1"/>
    <row r="59783" spans="1:3" s="566" customFormat="1"/>
    <row r="59784" spans="1:3" s="566" customFormat="1"/>
    <row r="59785" spans="1:3" s="566" customFormat="1"/>
    <row r="59786" spans="1:3" s="566" customFormat="1"/>
    <row r="59787" spans="1:3" s="566" customFormat="1"/>
    <row r="59788" spans="1:3" s="566" customFormat="1"/>
    <row r="59789" spans="1:3" s="566" customFormat="1"/>
    <row r="59790" spans="1:3" s="566" customFormat="1"/>
    <row r="59791" spans="1:3" s="566" customFormat="1"/>
    <row r="59792" spans="1:3" s="566" customFormat="1"/>
    <row r="59793" spans="1:3" s="566" customFormat="1"/>
    <row r="59794" spans="1:3" s="566" customFormat="1"/>
    <row r="59795" spans="1:3" s="566" customFormat="1"/>
    <row r="59796" spans="1:3" s="566" customFormat="1"/>
    <row r="59797" spans="1:3" s="566" customFormat="1"/>
    <row r="59798" spans="1:3" s="566" customFormat="1"/>
    <row r="59799" spans="1:3" s="566" customFormat="1"/>
    <row r="59800" spans="1:3" s="566" customFormat="1"/>
    <row r="59801" spans="1:3" s="566" customFormat="1"/>
    <row r="59802" spans="1:3" s="566" customFormat="1"/>
    <row r="59803" spans="1:3" s="566" customFormat="1"/>
    <row r="59804" spans="1:3" s="566" customFormat="1"/>
    <row r="59805" spans="1:3" s="566" customFormat="1"/>
    <row r="59806" spans="1:3" s="566" customFormat="1"/>
    <row r="59807" spans="1:3" s="566" customFormat="1"/>
    <row r="59808" spans="1:3" s="566" customFormat="1"/>
    <row r="59809" spans="1:3" s="566" customFormat="1"/>
    <row r="59810" spans="1:3" s="566" customFormat="1"/>
    <row r="59811" spans="1:3" s="566" customFormat="1"/>
    <row r="59812" spans="1:3" s="566" customFormat="1"/>
    <row r="59813" spans="1:3" s="566" customFormat="1"/>
    <row r="59814" spans="1:3" s="566" customFormat="1"/>
    <row r="59815" spans="1:3" s="566" customFormat="1"/>
    <row r="59816" spans="1:3" s="566" customFormat="1"/>
    <row r="59817" spans="1:3" s="566" customFormat="1"/>
    <row r="59818" spans="1:3" s="566" customFormat="1"/>
    <row r="59819" spans="1:3" s="566" customFormat="1"/>
    <row r="59820" spans="1:3" s="566" customFormat="1"/>
    <row r="59821" spans="1:3" s="566" customFormat="1"/>
    <row r="59822" spans="1:3" s="566" customFormat="1"/>
    <row r="59823" spans="1:3" s="566" customFormat="1"/>
    <row r="59824" spans="1:3" s="566" customFormat="1"/>
    <row r="59825" spans="1:3" s="566" customFormat="1"/>
    <row r="59826" spans="1:3" s="566" customFormat="1"/>
    <row r="59827" spans="1:3" s="566" customFormat="1"/>
    <row r="59828" spans="1:3" s="566" customFormat="1"/>
    <row r="59829" spans="1:3" s="566" customFormat="1"/>
    <row r="59830" spans="1:3" s="566" customFormat="1"/>
    <row r="59831" spans="1:3" s="566" customFormat="1"/>
    <row r="59832" spans="1:3" s="566" customFormat="1"/>
    <row r="59833" spans="1:3" s="566" customFormat="1"/>
    <row r="59834" spans="1:3" s="566" customFormat="1"/>
    <row r="59835" spans="1:3" s="566" customFormat="1"/>
    <row r="59836" spans="1:3" s="566" customFormat="1"/>
    <row r="59837" spans="1:3" s="566" customFormat="1"/>
    <row r="59838" spans="1:3" s="566" customFormat="1"/>
    <row r="59839" spans="1:3" s="566" customFormat="1"/>
    <row r="59840" spans="1:3" s="566" customFormat="1"/>
    <row r="59841" spans="1:3" s="566" customFormat="1"/>
    <row r="59842" spans="1:3" s="566" customFormat="1"/>
    <row r="59843" spans="1:3" s="566" customFormat="1"/>
    <row r="59844" spans="1:3" s="566" customFormat="1"/>
    <row r="59845" spans="1:3" s="566" customFormat="1"/>
    <row r="59846" spans="1:3" s="566" customFormat="1"/>
    <row r="59847" spans="1:3" s="566" customFormat="1"/>
    <row r="59848" spans="1:3" s="566" customFormat="1"/>
    <row r="59849" spans="1:3" s="566" customFormat="1"/>
    <row r="59850" spans="1:3" s="566" customFormat="1"/>
    <row r="59851" spans="1:3" s="566" customFormat="1"/>
    <row r="59852" spans="1:3" s="566" customFormat="1"/>
    <row r="59853" spans="1:3" s="566" customFormat="1"/>
    <row r="59854" spans="1:3" s="566" customFormat="1"/>
    <row r="59855" spans="1:3" s="566" customFormat="1"/>
    <row r="59856" spans="1:3" s="566" customFormat="1"/>
    <row r="59857" spans="1:3" s="566" customFormat="1"/>
    <row r="59858" spans="1:3" s="566" customFormat="1"/>
    <row r="59859" spans="1:3" s="566" customFormat="1"/>
    <row r="59860" spans="1:3" s="566" customFormat="1"/>
    <row r="59861" spans="1:3" s="566" customFormat="1"/>
    <row r="59862" spans="1:3" s="566" customFormat="1"/>
    <row r="59863" spans="1:3" s="566" customFormat="1"/>
    <row r="59864" spans="1:3" s="566" customFormat="1"/>
    <row r="59865" spans="1:3" s="566" customFormat="1"/>
    <row r="59866" spans="1:3" s="566" customFormat="1"/>
    <row r="59867" spans="1:3" s="566" customFormat="1"/>
    <row r="59868" spans="1:3" s="566" customFormat="1"/>
    <row r="59869" spans="1:3" s="566" customFormat="1"/>
    <row r="59870" spans="1:3" s="566" customFormat="1"/>
    <row r="59871" spans="1:3" s="566" customFormat="1"/>
    <row r="59872" spans="1:3" s="566" customFormat="1"/>
    <row r="59873" spans="1:3" s="566" customFormat="1"/>
    <row r="59874" spans="1:3" s="566" customFormat="1"/>
    <row r="59875" spans="1:3" s="566" customFormat="1"/>
    <row r="59876" spans="1:3" s="566" customFormat="1"/>
    <row r="59877" spans="1:3" s="566" customFormat="1"/>
    <row r="59878" spans="1:3" s="566" customFormat="1"/>
    <row r="59879" spans="1:3" s="566" customFormat="1"/>
    <row r="59880" spans="1:3" s="566" customFormat="1"/>
    <row r="59881" spans="1:3" s="566" customFormat="1"/>
    <row r="59882" spans="1:3" s="566" customFormat="1"/>
    <row r="59883" spans="1:3" s="566" customFormat="1"/>
    <row r="59884" spans="1:3" s="566" customFormat="1"/>
    <row r="59885" spans="1:3" s="566" customFormat="1"/>
    <row r="59886" spans="1:3" s="566" customFormat="1"/>
    <row r="59887" spans="1:3" s="566" customFormat="1"/>
    <row r="59888" spans="1:3" s="566" customFormat="1"/>
    <row r="59889" spans="1:3" s="566" customFormat="1"/>
    <row r="59890" spans="1:3" s="566" customFormat="1"/>
    <row r="59891" spans="1:3" s="566" customFormat="1"/>
    <row r="59892" spans="1:3" s="566" customFormat="1"/>
    <row r="59893" spans="1:3" s="566" customFormat="1"/>
    <row r="59894" spans="1:3" s="566" customFormat="1"/>
    <row r="59895" spans="1:3" s="566" customFormat="1"/>
    <row r="59896" spans="1:3" s="566" customFormat="1"/>
    <row r="59897" spans="1:3" s="566" customFormat="1"/>
    <row r="59898" spans="1:3" s="566" customFormat="1"/>
    <row r="59899" spans="1:3" s="566" customFormat="1"/>
    <row r="59900" spans="1:3" s="566" customFormat="1"/>
    <row r="59901" spans="1:3" s="566" customFormat="1"/>
    <row r="59902" spans="1:3" s="566" customFormat="1"/>
    <row r="59903" spans="1:3" s="566" customFormat="1"/>
    <row r="59904" spans="1:3" s="566" customFormat="1"/>
    <row r="59905" spans="1:3" s="566" customFormat="1"/>
    <row r="59906" spans="1:3" s="566" customFormat="1"/>
    <row r="59907" spans="1:3" s="566" customFormat="1"/>
    <row r="59908" spans="1:3" s="566" customFormat="1"/>
    <row r="59909" spans="1:3" s="566" customFormat="1"/>
    <row r="59910" spans="1:3" s="566" customFormat="1"/>
    <row r="59911" spans="1:3" s="566" customFormat="1"/>
    <row r="59912" spans="1:3" s="566" customFormat="1"/>
    <row r="59913" spans="1:3" s="566" customFormat="1"/>
    <row r="59914" spans="1:3" s="566" customFormat="1"/>
    <row r="59915" spans="1:3" s="566" customFormat="1"/>
    <row r="59916" spans="1:3" s="566" customFormat="1"/>
    <row r="59917" spans="1:3" s="566" customFormat="1"/>
    <row r="59918" spans="1:3" s="566" customFormat="1"/>
    <row r="59919" spans="1:3" s="566" customFormat="1"/>
    <row r="59920" spans="1:3" s="566" customFormat="1"/>
    <row r="59921" spans="1:3" s="566" customFormat="1"/>
    <row r="59922" spans="1:3" s="566" customFormat="1"/>
    <row r="59923" spans="1:3" s="566" customFormat="1"/>
    <row r="59924" spans="1:3" s="566" customFormat="1"/>
    <row r="59925" spans="1:3" s="566" customFormat="1"/>
    <row r="59926" spans="1:3" s="566" customFormat="1"/>
    <row r="59927" spans="1:3" s="566" customFormat="1"/>
    <row r="59928" spans="1:3" s="566" customFormat="1"/>
    <row r="59929" spans="1:3" s="566" customFormat="1"/>
    <row r="59930" spans="1:3" s="566" customFormat="1"/>
    <row r="59931" spans="1:3" s="566" customFormat="1"/>
    <row r="59932" spans="1:3" s="566" customFormat="1"/>
    <row r="59933" spans="1:3" s="566" customFormat="1"/>
    <row r="59934" spans="1:3" s="566" customFormat="1"/>
    <row r="59935" spans="1:3" s="566" customFormat="1"/>
    <row r="59936" spans="1:3" s="566" customFormat="1"/>
    <row r="59937" spans="1:3" s="566" customFormat="1"/>
    <row r="59938" spans="1:3" s="566" customFormat="1"/>
    <row r="59939" spans="1:3" s="566" customFormat="1"/>
    <row r="59940" spans="1:3" s="566" customFormat="1"/>
    <row r="59941" spans="1:3" s="566" customFormat="1"/>
    <row r="59942" spans="1:3" s="566" customFormat="1"/>
    <row r="59943" spans="1:3" s="566" customFormat="1"/>
    <row r="59944" spans="1:3" s="566" customFormat="1"/>
    <row r="59945" spans="1:3" s="566" customFormat="1"/>
    <row r="59946" spans="1:3" s="566" customFormat="1"/>
    <row r="59947" spans="1:3" s="566" customFormat="1"/>
    <row r="59948" spans="1:3" s="566" customFormat="1"/>
    <row r="59949" spans="1:3" s="566" customFormat="1"/>
    <row r="59950" spans="1:3" s="566" customFormat="1"/>
    <row r="59951" spans="1:3" s="566" customFormat="1"/>
    <row r="59952" spans="1:3" s="566" customFormat="1"/>
    <row r="59953" spans="1:3" s="566" customFormat="1"/>
    <row r="59954" spans="1:3" s="566" customFormat="1"/>
    <row r="59955" spans="1:3" s="566" customFormat="1"/>
    <row r="59956" spans="1:3" s="566" customFormat="1"/>
    <row r="59957" spans="1:3" s="566" customFormat="1"/>
    <row r="59958" spans="1:3" s="566" customFormat="1"/>
    <row r="59959" spans="1:3" s="566" customFormat="1"/>
    <row r="59960" spans="1:3" s="566" customFormat="1"/>
    <row r="59961" spans="1:3" s="566" customFormat="1"/>
    <row r="59962" spans="1:3" s="566" customFormat="1"/>
    <row r="59963" spans="1:3" s="566" customFormat="1"/>
    <row r="59964" spans="1:3" s="566" customFormat="1"/>
    <row r="59965" spans="1:3" s="566" customFormat="1"/>
    <row r="59966" spans="1:3" s="566" customFormat="1"/>
    <row r="59967" spans="1:3" s="566" customFormat="1"/>
    <row r="59968" spans="1:3" s="566" customFormat="1"/>
    <row r="59969" spans="1:3" s="566" customFormat="1"/>
    <row r="59970" spans="1:3" s="566" customFormat="1"/>
    <row r="59971" spans="1:3" s="566" customFormat="1"/>
    <row r="59972" spans="1:3" s="566" customFormat="1"/>
    <row r="59973" spans="1:3" s="566" customFormat="1"/>
    <row r="59974" spans="1:3" s="566" customFormat="1"/>
    <row r="59975" spans="1:3" s="566" customFormat="1"/>
    <row r="59976" spans="1:3" s="566" customFormat="1"/>
    <row r="59977" spans="1:3" s="566" customFormat="1"/>
    <row r="59978" spans="1:3" s="566" customFormat="1"/>
    <row r="59979" spans="1:3" s="566" customFormat="1"/>
    <row r="59980" spans="1:3" s="566" customFormat="1"/>
    <row r="59981" spans="1:3" s="566" customFormat="1"/>
    <row r="59982" spans="1:3" s="566" customFormat="1"/>
    <row r="59983" spans="1:3" s="566" customFormat="1"/>
    <row r="59984" spans="1:3" s="566" customFormat="1"/>
    <row r="59985" spans="1:3" s="566" customFormat="1"/>
    <row r="59986" spans="1:3" s="566" customFormat="1"/>
    <row r="59987" spans="1:3" s="566" customFormat="1"/>
    <row r="59988" spans="1:3" s="566" customFormat="1"/>
    <row r="59989" spans="1:3" s="566" customFormat="1"/>
    <row r="59990" spans="1:3" s="566" customFormat="1"/>
    <row r="59991" spans="1:3" s="566" customFormat="1"/>
    <row r="59992" spans="1:3" s="566" customFormat="1"/>
    <row r="59993" spans="1:3" s="566" customFormat="1"/>
    <row r="59994" spans="1:3" s="566" customFormat="1"/>
    <row r="59995" spans="1:3" s="566" customFormat="1"/>
    <row r="59996" spans="1:3" s="566" customFormat="1"/>
    <row r="59997" spans="1:3" s="566" customFormat="1"/>
    <row r="59998" spans="1:3" s="566" customFormat="1"/>
    <row r="59999" spans="1:3" s="566" customFormat="1"/>
    <row r="60000" spans="1:3" s="566" customFormat="1"/>
    <row r="60001" spans="1:3" s="566" customFormat="1"/>
    <row r="60002" spans="1:3" s="566" customFormat="1"/>
    <row r="60003" spans="1:3" s="566" customFormat="1"/>
    <row r="60004" spans="1:3" s="566" customFormat="1"/>
    <row r="60005" spans="1:3" s="566" customFormat="1"/>
    <row r="60006" spans="1:3" s="566" customFormat="1"/>
    <row r="60007" spans="1:3" s="566" customFormat="1"/>
    <row r="60008" spans="1:3" s="566" customFormat="1"/>
    <row r="60009" spans="1:3" s="566" customFormat="1"/>
    <row r="60010" spans="1:3" s="566" customFormat="1"/>
    <row r="60011" spans="1:3" s="566" customFormat="1"/>
    <row r="60012" spans="1:3" s="566" customFormat="1"/>
    <row r="60013" spans="1:3" s="566" customFormat="1"/>
    <row r="60014" spans="1:3" s="566" customFormat="1"/>
    <row r="60015" spans="1:3" s="566" customFormat="1"/>
    <row r="60016" spans="1:3" s="566" customFormat="1"/>
    <row r="60017" spans="1:3" s="566" customFormat="1"/>
    <row r="60018" spans="1:3" s="566" customFormat="1"/>
    <row r="60019" spans="1:3" s="566" customFormat="1"/>
    <row r="60020" spans="1:3" s="566" customFormat="1"/>
    <row r="60021" spans="1:3" s="566" customFormat="1"/>
    <row r="60022" spans="1:3" s="566" customFormat="1"/>
    <row r="60023" spans="1:3" s="566" customFormat="1"/>
    <row r="60024" spans="1:3" s="566" customFormat="1"/>
    <row r="60025" spans="1:3" s="566" customFormat="1"/>
    <row r="60026" spans="1:3" s="566" customFormat="1"/>
    <row r="60027" spans="1:3" s="566" customFormat="1"/>
    <row r="60028" spans="1:3" s="566" customFormat="1"/>
    <row r="60029" spans="1:3" s="566" customFormat="1"/>
    <row r="60030" spans="1:3" s="566" customFormat="1"/>
    <row r="60031" spans="1:3" s="566" customFormat="1"/>
    <row r="60032" spans="1:3" s="566" customFormat="1"/>
    <row r="60033" spans="1:3" s="566" customFormat="1"/>
    <row r="60034" spans="1:3" s="566" customFormat="1"/>
    <row r="60035" spans="1:3" s="566" customFormat="1"/>
    <row r="60036" spans="1:3" s="566" customFormat="1"/>
    <row r="60037" spans="1:3" s="566" customFormat="1"/>
    <row r="60038" spans="1:3" s="566" customFormat="1"/>
    <row r="60039" spans="1:3" s="566" customFormat="1"/>
    <row r="60040" spans="1:3" s="566" customFormat="1"/>
    <row r="60041" spans="1:3" s="566" customFormat="1"/>
    <row r="60042" spans="1:3" s="566" customFormat="1"/>
    <row r="60043" spans="1:3" s="566" customFormat="1"/>
    <row r="60044" spans="1:3" s="566" customFormat="1"/>
    <row r="60045" spans="1:3" s="566" customFormat="1"/>
    <row r="60046" spans="1:3" s="566" customFormat="1"/>
    <row r="60047" spans="1:3" s="566" customFormat="1"/>
    <row r="60048" spans="1:3" s="566" customFormat="1"/>
    <row r="60049" spans="1:3" s="566" customFormat="1"/>
    <row r="60050" spans="1:3" s="566" customFormat="1"/>
    <row r="60051" spans="1:3" s="566" customFormat="1"/>
    <row r="60052" spans="1:3" s="566" customFormat="1"/>
    <row r="60053" spans="1:3" s="566" customFormat="1"/>
    <row r="60054" spans="1:3" s="566" customFormat="1"/>
    <row r="60055" spans="1:3" s="566" customFormat="1"/>
    <row r="60056" spans="1:3" s="566" customFormat="1"/>
    <row r="60057" spans="1:3" s="566" customFormat="1"/>
    <row r="60058" spans="1:3" s="566" customFormat="1"/>
    <row r="60059" spans="1:3" s="566" customFormat="1"/>
    <row r="60060" spans="1:3" s="566" customFormat="1"/>
    <row r="60061" spans="1:3" s="566" customFormat="1"/>
    <row r="60062" spans="1:3" s="566" customFormat="1"/>
    <row r="60063" spans="1:3" s="566" customFormat="1"/>
    <row r="60064" spans="1:3" s="566" customFormat="1"/>
    <row r="60065" spans="1:3" s="566" customFormat="1"/>
    <row r="60066" spans="1:3" s="566" customFormat="1"/>
    <row r="60067" spans="1:3" s="566" customFormat="1"/>
    <row r="60068" spans="1:3" s="566" customFormat="1"/>
    <row r="60069" spans="1:3" s="566" customFormat="1"/>
    <row r="60070" spans="1:3" s="566" customFormat="1"/>
    <row r="60071" spans="1:3" s="566" customFormat="1"/>
    <row r="60072" spans="1:3" s="566" customFormat="1"/>
    <row r="60073" spans="1:3" s="566" customFormat="1"/>
    <row r="60074" spans="1:3" s="566" customFormat="1"/>
    <row r="60075" spans="1:3" s="566" customFormat="1"/>
    <row r="60076" spans="1:3" s="566" customFormat="1"/>
    <row r="60077" spans="1:3" s="566" customFormat="1"/>
    <row r="60078" spans="1:3" s="566" customFormat="1"/>
    <row r="60079" spans="1:3" s="566" customFormat="1"/>
    <row r="60080" spans="1:3" s="566" customFormat="1"/>
    <row r="60081" spans="1:3" s="566" customFormat="1"/>
    <row r="60082" spans="1:3" s="566" customFormat="1"/>
    <row r="60083" spans="1:3" s="566" customFormat="1"/>
    <row r="60084" spans="1:3" s="566" customFormat="1"/>
    <row r="60085" spans="1:3" s="566" customFormat="1"/>
    <row r="60086" spans="1:3" s="566" customFormat="1"/>
    <row r="60087" spans="1:3" s="566" customFormat="1"/>
    <row r="60088" spans="1:3" s="566" customFormat="1"/>
    <row r="60089" spans="1:3" s="566" customFormat="1"/>
    <row r="60090" spans="1:3" s="566" customFormat="1"/>
    <row r="60091" spans="1:3" s="566" customFormat="1"/>
    <row r="60092" spans="1:3" s="566" customFormat="1"/>
    <row r="60093" spans="1:3" s="566" customFormat="1"/>
    <row r="60094" spans="1:3" s="566" customFormat="1"/>
    <row r="60095" spans="1:3" s="566" customFormat="1"/>
    <row r="60096" spans="1:3" s="566" customFormat="1"/>
    <row r="60097" spans="1:3" s="566" customFormat="1"/>
    <row r="60098" spans="1:3" s="566" customFormat="1"/>
    <row r="60099" spans="1:3" s="566" customFormat="1"/>
    <row r="60100" spans="1:3" s="566" customFormat="1"/>
    <row r="60101" spans="1:3" s="566" customFormat="1"/>
    <row r="60102" spans="1:3" s="566" customFormat="1"/>
    <row r="60103" spans="1:3" s="566" customFormat="1"/>
    <row r="60104" spans="1:3" s="566" customFormat="1"/>
    <row r="60105" spans="1:3" s="566" customFormat="1"/>
    <row r="60106" spans="1:3" s="566" customFormat="1"/>
    <row r="60107" spans="1:3" s="566" customFormat="1"/>
    <row r="60108" spans="1:3" s="566" customFormat="1"/>
    <row r="60109" spans="1:3" s="566" customFormat="1"/>
    <row r="60110" spans="1:3" s="566" customFormat="1"/>
    <row r="60111" spans="1:3" s="566" customFormat="1"/>
    <row r="60112" spans="1:3" s="566" customFormat="1"/>
    <row r="60113" spans="1:3" s="566" customFormat="1"/>
    <row r="60114" spans="1:3" s="566" customFormat="1"/>
    <row r="60115" spans="1:3" s="566" customFormat="1"/>
    <row r="60116" spans="1:3" s="566" customFormat="1"/>
    <row r="60117" spans="1:3" s="566" customFormat="1"/>
    <row r="60118" spans="1:3" s="566" customFormat="1"/>
    <row r="60119" spans="1:3" s="566" customFormat="1"/>
    <row r="60120" spans="1:3" s="566" customFormat="1"/>
    <row r="60121" spans="1:3" s="566" customFormat="1"/>
    <row r="60122" spans="1:3" s="566" customFormat="1"/>
    <row r="60123" spans="1:3" s="566" customFormat="1"/>
    <row r="60124" spans="1:3" s="566" customFormat="1"/>
    <row r="60125" spans="1:3" s="566" customFormat="1"/>
    <row r="60126" spans="1:3" s="566" customFormat="1"/>
    <row r="60127" spans="1:3" s="566" customFormat="1"/>
    <row r="60128" spans="1:3" s="566" customFormat="1"/>
    <row r="60129" spans="1:3" s="566" customFormat="1"/>
    <row r="60130" spans="1:3" s="566" customFormat="1"/>
    <row r="60131" spans="1:3" s="566" customFormat="1"/>
    <row r="60132" spans="1:3" s="566" customFormat="1"/>
    <row r="60133" spans="1:3" s="566" customFormat="1"/>
    <row r="60134" spans="1:3" s="566" customFormat="1"/>
    <row r="60135" spans="1:3" s="566" customFormat="1"/>
    <row r="60136" spans="1:3" s="566" customFormat="1"/>
    <row r="60137" spans="1:3" s="566" customFormat="1"/>
    <row r="60138" spans="1:3" s="566" customFormat="1"/>
    <row r="60139" spans="1:3" s="566" customFormat="1"/>
    <row r="60140" spans="1:3" s="566" customFormat="1"/>
    <row r="60141" spans="1:3" s="566" customFormat="1"/>
    <row r="60142" spans="1:3" s="566" customFormat="1"/>
    <row r="60143" spans="1:3" s="566" customFormat="1"/>
    <row r="60144" spans="1:3" s="566" customFormat="1"/>
    <row r="60145" spans="1:3" s="566" customFormat="1"/>
    <row r="60146" spans="1:3" s="566" customFormat="1"/>
    <row r="60147" spans="1:3" s="566" customFormat="1"/>
    <row r="60148" spans="1:3" s="566" customFormat="1"/>
    <row r="60149" spans="1:3" s="566" customFormat="1"/>
    <row r="60150" spans="1:3" s="566" customFormat="1"/>
    <row r="60151" spans="1:3" s="566" customFormat="1"/>
    <row r="60152" spans="1:3" s="566" customFormat="1"/>
    <row r="60153" spans="1:3" s="566" customFormat="1"/>
    <row r="60154" spans="1:3" s="566" customFormat="1"/>
    <row r="60155" spans="1:3" s="566" customFormat="1"/>
    <row r="60156" spans="1:3" s="566" customFormat="1"/>
    <row r="60157" spans="1:3" s="566" customFormat="1"/>
    <row r="60158" spans="1:3" s="566" customFormat="1"/>
    <row r="60159" spans="1:3" s="566" customFormat="1"/>
    <row r="60160" spans="1:3" s="566" customFormat="1"/>
    <row r="60161" spans="1:3" s="566" customFormat="1"/>
    <row r="60162" spans="1:3" s="566" customFormat="1"/>
    <row r="60163" spans="1:3" s="566" customFormat="1"/>
    <row r="60164" spans="1:3" s="566" customFormat="1"/>
    <row r="60165" spans="1:3" s="566" customFormat="1"/>
    <row r="60166" spans="1:3" s="566" customFormat="1"/>
    <row r="60167" spans="1:3" s="566" customFormat="1"/>
    <row r="60168" spans="1:3" s="566" customFormat="1"/>
    <row r="60169" spans="1:3" s="566" customFormat="1"/>
    <row r="60170" spans="1:3" s="566" customFormat="1"/>
    <row r="60171" spans="1:3" s="566" customFormat="1"/>
    <row r="60172" spans="1:3" s="566" customFormat="1"/>
    <row r="60173" spans="1:3" s="566" customFormat="1"/>
    <row r="60174" spans="1:3" s="566" customFormat="1"/>
    <row r="60175" spans="1:3" s="566" customFormat="1"/>
    <row r="60176" spans="1:3" s="566" customFormat="1"/>
    <row r="60177" spans="1:3" s="566" customFormat="1"/>
    <row r="60178" spans="1:3" s="566" customFormat="1"/>
    <row r="60179" spans="1:3" s="566" customFormat="1"/>
    <row r="60180" spans="1:3" s="566" customFormat="1"/>
    <row r="60181" spans="1:3" s="566" customFormat="1"/>
    <row r="60182" spans="1:3" s="566" customFormat="1"/>
    <row r="60183" spans="1:3" s="566" customFormat="1"/>
    <row r="60184" spans="1:3" s="566" customFormat="1"/>
    <row r="60185" spans="1:3" s="566" customFormat="1"/>
    <row r="60186" spans="1:3" s="566" customFormat="1"/>
    <row r="60187" spans="1:3" s="566" customFormat="1"/>
    <row r="60188" spans="1:3" s="566" customFormat="1"/>
    <row r="60189" spans="1:3" s="566" customFormat="1"/>
    <row r="60190" spans="1:3" s="566" customFormat="1"/>
    <row r="60191" spans="1:3" s="566" customFormat="1"/>
    <row r="60192" spans="1:3" s="566" customFormat="1"/>
    <row r="60193" spans="1:3" s="566" customFormat="1"/>
    <row r="60194" spans="1:3" s="566" customFormat="1"/>
    <row r="60195" spans="1:3" s="566" customFormat="1"/>
    <row r="60196" spans="1:3" s="566" customFormat="1"/>
    <row r="60197" spans="1:3" s="566" customFormat="1"/>
    <row r="60198" spans="1:3" s="566" customFormat="1"/>
    <row r="60199" spans="1:3" s="566" customFormat="1"/>
    <row r="60200" spans="1:3" s="566" customFormat="1"/>
    <row r="60201" spans="1:3" s="566" customFormat="1"/>
    <row r="60202" spans="1:3" s="566" customFormat="1"/>
    <row r="60203" spans="1:3" s="566" customFormat="1"/>
    <row r="60204" spans="1:3" s="566" customFormat="1"/>
    <row r="60205" spans="1:3" s="566" customFormat="1"/>
    <row r="60206" spans="1:3" s="566" customFormat="1"/>
    <row r="60207" spans="1:3" s="566" customFormat="1"/>
    <row r="60208" spans="1:3" s="566" customFormat="1"/>
    <row r="60209" spans="1:3" s="566" customFormat="1"/>
    <row r="60210" spans="1:3" s="566" customFormat="1"/>
    <row r="60211" spans="1:3" s="566" customFormat="1"/>
    <row r="60212" spans="1:3" s="566" customFormat="1"/>
    <row r="60213" spans="1:3" s="566" customFormat="1"/>
    <row r="60214" spans="1:3" s="566" customFormat="1"/>
    <row r="60215" spans="1:3" s="566" customFormat="1"/>
    <row r="60216" spans="1:3" s="566" customFormat="1"/>
    <row r="60217" spans="1:3" s="566" customFormat="1"/>
    <row r="60218" spans="1:3" s="566" customFormat="1"/>
    <row r="60219" spans="1:3" s="566" customFormat="1"/>
    <row r="60220" spans="1:3" s="566" customFormat="1"/>
    <row r="60221" spans="1:3" s="566" customFormat="1"/>
    <row r="60222" spans="1:3" s="566" customFormat="1"/>
    <row r="60223" spans="1:3" s="566" customFormat="1"/>
    <row r="60224" spans="1:3" s="566" customFormat="1"/>
    <row r="60225" spans="1:3" s="566" customFormat="1"/>
    <row r="60226" spans="1:3" s="566" customFormat="1"/>
    <row r="60227" spans="1:3" s="566" customFormat="1"/>
    <row r="60228" spans="1:3" s="566" customFormat="1"/>
    <row r="60229" spans="1:3" s="566" customFormat="1"/>
    <row r="60230" spans="1:3" s="566" customFormat="1"/>
    <row r="60231" spans="1:3" s="566" customFormat="1"/>
    <row r="60232" spans="1:3" s="566" customFormat="1"/>
    <row r="60233" spans="1:3" s="566" customFormat="1"/>
    <row r="60234" spans="1:3" s="566" customFormat="1"/>
    <row r="60235" spans="1:3" s="566" customFormat="1"/>
    <row r="60236" spans="1:3" s="566" customFormat="1"/>
    <row r="60237" spans="1:3" s="566" customFormat="1"/>
    <row r="60238" spans="1:3" s="566" customFormat="1"/>
    <row r="60239" spans="1:3" s="566" customFormat="1"/>
    <row r="60240" spans="1:3" s="566" customFormat="1"/>
    <row r="60241" spans="1:3" s="566" customFormat="1"/>
    <row r="60242" spans="1:3" s="566" customFormat="1"/>
    <row r="60243" spans="1:3" s="566" customFormat="1"/>
    <row r="60244" spans="1:3" s="566" customFormat="1"/>
    <row r="60245" spans="1:3" s="566" customFormat="1"/>
    <row r="60246" spans="1:3" s="566" customFormat="1"/>
    <row r="60247" spans="1:3" s="566" customFormat="1"/>
    <row r="60248" spans="1:3" s="566" customFormat="1"/>
    <row r="60249" spans="1:3" s="566" customFormat="1"/>
    <row r="60250" spans="1:3" s="566" customFormat="1"/>
    <row r="60251" spans="1:3" s="566" customFormat="1"/>
    <row r="60252" spans="1:3" s="566" customFormat="1"/>
    <row r="60253" spans="1:3" s="566" customFormat="1"/>
    <row r="60254" spans="1:3" s="566" customFormat="1"/>
    <row r="60255" spans="1:3" s="566" customFormat="1"/>
    <row r="60256" spans="1:3" s="566" customFormat="1"/>
    <row r="60257" spans="1:3" s="566" customFormat="1"/>
    <row r="60258" spans="1:3" s="566" customFormat="1"/>
    <row r="60259" spans="1:3" s="566" customFormat="1"/>
    <row r="60260" spans="1:3" s="566" customFormat="1"/>
    <row r="60261" spans="1:3" s="566" customFormat="1"/>
    <row r="60262" spans="1:3" s="566" customFormat="1"/>
    <row r="60263" spans="1:3" s="566" customFormat="1"/>
    <row r="60264" spans="1:3" s="566" customFormat="1"/>
    <row r="60265" spans="1:3" s="566" customFormat="1"/>
    <row r="60266" spans="1:3" s="566" customFormat="1"/>
    <row r="60267" spans="1:3" s="566" customFormat="1"/>
    <row r="60268" spans="1:3" s="566" customFormat="1"/>
    <row r="60269" spans="1:3" s="566" customFormat="1"/>
    <row r="60270" spans="1:3" s="566" customFormat="1"/>
    <row r="60271" spans="1:3" s="566" customFormat="1"/>
    <row r="60272" spans="1:3" s="566" customFormat="1"/>
    <row r="60273" spans="1:3" s="566" customFormat="1"/>
    <row r="60274" spans="1:3" s="566" customFormat="1"/>
    <row r="60275" spans="1:3" s="566" customFormat="1"/>
    <row r="60276" spans="1:3" s="566" customFormat="1"/>
    <row r="60277" spans="1:3" s="566" customFormat="1"/>
    <row r="60278" spans="1:3" s="566" customFormat="1"/>
    <row r="60279" spans="1:3" s="566" customFormat="1"/>
    <row r="60280" spans="1:3" s="566" customFormat="1"/>
    <row r="60281" spans="1:3" s="566" customFormat="1"/>
    <row r="60282" spans="1:3" s="566" customFormat="1"/>
    <row r="60283" spans="1:3" s="566" customFormat="1"/>
    <row r="60284" spans="1:3" s="566" customFormat="1"/>
    <row r="60285" spans="1:3" s="566" customFormat="1"/>
    <row r="60286" spans="1:3" s="566" customFormat="1"/>
    <row r="60287" spans="1:3" s="566" customFormat="1"/>
    <row r="60288" spans="1:3" s="566" customFormat="1"/>
    <row r="60289" spans="1:3" s="566" customFormat="1"/>
    <row r="60290" spans="1:3" s="566" customFormat="1"/>
    <row r="60291" spans="1:3" s="566" customFormat="1"/>
    <row r="60292" spans="1:3" s="566" customFormat="1"/>
    <row r="60293" spans="1:3" s="566" customFormat="1"/>
    <row r="60294" spans="1:3" s="566" customFormat="1"/>
    <row r="60295" spans="1:3" s="566" customFormat="1"/>
    <row r="60296" spans="1:3" s="566" customFormat="1"/>
    <row r="60297" spans="1:3" s="566" customFormat="1"/>
    <row r="60298" spans="1:3" s="566" customFormat="1"/>
    <row r="60299" spans="1:3" s="566" customFormat="1"/>
    <row r="60300" spans="1:3" s="566" customFormat="1"/>
    <row r="60301" spans="1:3" s="566" customFormat="1"/>
    <row r="60302" spans="1:3" s="566" customFormat="1"/>
    <row r="60303" spans="1:3" s="566" customFormat="1"/>
    <row r="60304" spans="1:3" s="566" customFormat="1"/>
    <row r="60305" spans="1:3" s="566" customFormat="1"/>
    <row r="60306" spans="1:3" s="566" customFormat="1"/>
    <row r="60307" spans="1:3" s="566" customFormat="1"/>
    <row r="60308" spans="1:3" s="566" customFormat="1"/>
    <row r="60309" spans="1:3" s="566" customFormat="1"/>
    <row r="60310" spans="1:3" s="566" customFormat="1"/>
    <row r="60311" spans="1:3" s="566" customFormat="1"/>
    <row r="60312" spans="1:3" s="566" customFormat="1"/>
    <row r="60313" spans="1:3" s="566" customFormat="1"/>
    <row r="60314" spans="1:3" s="566" customFormat="1"/>
    <row r="60315" spans="1:3" s="566" customFormat="1"/>
    <row r="60316" spans="1:3" s="566" customFormat="1"/>
    <row r="60317" spans="1:3" s="566" customFormat="1"/>
    <row r="60318" spans="1:3" s="566" customFormat="1"/>
    <row r="60319" spans="1:3" s="566" customFormat="1"/>
    <row r="60320" spans="1:3" s="566" customFormat="1"/>
    <row r="60321" spans="1:3" s="566" customFormat="1"/>
    <row r="60322" spans="1:3" s="566" customFormat="1"/>
    <row r="60323" spans="1:3" s="566" customFormat="1"/>
    <row r="60324" spans="1:3" s="566" customFormat="1"/>
    <row r="60325" spans="1:3" s="566" customFormat="1"/>
    <row r="60326" spans="1:3" s="566" customFormat="1"/>
    <row r="60327" spans="1:3" s="566" customFormat="1"/>
    <row r="60328" spans="1:3" s="566" customFormat="1"/>
    <row r="60329" spans="1:3" s="566" customFormat="1"/>
    <row r="60330" spans="1:3" s="566" customFormat="1"/>
    <row r="60331" spans="1:3" s="566" customFormat="1"/>
    <row r="60332" spans="1:3" s="566" customFormat="1"/>
    <row r="60333" spans="1:3" s="566" customFormat="1"/>
    <row r="60334" spans="1:3" s="566" customFormat="1"/>
    <row r="60335" spans="1:3" s="566" customFormat="1"/>
    <row r="60336" spans="1:3" s="566" customFormat="1"/>
    <row r="60337" spans="1:3" s="566" customFormat="1"/>
    <row r="60338" spans="1:3" s="566" customFormat="1"/>
    <row r="60339" spans="1:3" s="566" customFormat="1"/>
    <row r="60340" spans="1:3" s="566" customFormat="1"/>
    <row r="60341" spans="1:3" s="566" customFormat="1"/>
    <row r="60342" spans="1:3" s="566" customFormat="1"/>
    <row r="60343" spans="1:3" s="566" customFormat="1"/>
    <row r="60344" spans="1:3" s="566" customFormat="1"/>
    <row r="60345" spans="1:3" s="566" customFormat="1"/>
    <row r="60346" spans="1:3" s="566" customFormat="1"/>
    <row r="60347" spans="1:3" s="566" customFormat="1"/>
    <row r="60348" spans="1:3" s="566" customFormat="1"/>
    <row r="60349" spans="1:3" s="566" customFormat="1"/>
    <row r="60350" spans="1:3" s="566" customFormat="1"/>
    <row r="60351" spans="1:3" s="566" customFormat="1"/>
    <row r="60352" spans="1:3" s="566" customFormat="1"/>
    <row r="60353" spans="1:3" s="566" customFormat="1"/>
    <row r="60354" spans="1:3" s="566" customFormat="1"/>
    <row r="60355" spans="1:3" s="566" customFormat="1"/>
    <row r="60356" spans="1:3" s="566" customFormat="1"/>
    <row r="60357" spans="1:3" s="566" customFormat="1"/>
    <row r="60358" spans="1:3" s="566" customFormat="1"/>
    <row r="60359" spans="1:3" s="566" customFormat="1"/>
    <row r="60360" spans="1:3" s="566" customFormat="1"/>
    <row r="60361" spans="1:3" s="566" customFormat="1"/>
    <row r="60362" spans="1:3" s="566" customFormat="1"/>
    <row r="60363" spans="1:3" s="566" customFormat="1"/>
    <row r="60364" spans="1:3" s="566" customFormat="1"/>
    <row r="60365" spans="1:3" s="566" customFormat="1"/>
    <row r="60366" spans="1:3" s="566" customFormat="1"/>
    <row r="60367" spans="1:3" s="566" customFormat="1"/>
    <row r="60368" spans="1:3" s="566" customFormat="1"/>
    <row r="60369" spans="1:3" s="566" customFormat="1"/>
    <row r="60370" spans="1:3" s="566" customFormat="1"/>
    <row r="60371" spans="1:3" s="566" customFormat="1"/>
    <row r="60372" spans="1:3" s="566" customFormat="1"/>
    <row r="60373" spans="1:3" s="566" customFormat="1"/>
    <row r="60374" spans="1:3" s="566" customFormat="1"/>
    <row r="60375" spans="1:3" s="566" customFormat="1"/>
    <row r="60376" spans="1:3" s="566" customFormat="1"/>
    <row r="60377" spans="1:3" s="566" customFormat="1"/>
    <row r="60378" spans="1:3" s="566" customFormat="1"/>
    <row r="60379" spans="1:3" s="566" customFormat="1"/>
    <row r="60380" spans="1:3" s="566" customFormat="1"/>
    <row r="60381" spans="1:3" s="566" customFormat="1"/>
    <row r="60382" spans="1:3" s="566" customFormat="1"/>
    <row r="60383" spans="1:3" s="566" customFormat="1"/>
    <row r="60384" spans="1:3" s="566" customFormat="1"/>
    <row r="60385" spans="1:3" s="566" customFormat="1"/>
    <row r="60386" spans="1:3" s="566" customFormat="1"/>
    <row r="60387" spans="1:3" s="566" customFormat="1"/>
    <row r="60388" spans="1:3" s="566" customFormat="1"/>
    <row r="60389" spans="1:3" s="566" customFormat="1"/>
    <row r="60390" spans="1:3" s="566" customFormat="1"/>
    <row r="60391" spans="1:3" s="566" customFormat="1"/>
    <row r="60392" spans="1:3" s="566" customFormat="1"/>
    <row r="60393" spans="1:3" s="566" customFormat="1"/>
    <row r="60394" spans="1:3" s="566" customFormat="1"/>
    <row r="60395" spans="1:3" s="566" customFormat="1"/>
    <row r="60396" spans="1:3" s="566" customFormat="1"/>
    <row r="60397" spans="1:3" s="566" customFormat="1"/>
    <row r="60398" spans="1:3" s="566" customFormat="1"/>
    <row r="60399" spans="1:3" s="566" customFormat="1"/>
    <row r="60400" spans="1:3" s="566" customFormat="1"/>
    <row r="60401" spans="1:3" s="566" customFormat="1"/>
    <row r="60402" spans="1:3" s="566" customFormat="1"/>
    <row r="60403" spans="1:3" s="566" customFormat="1"/>
    <row r="60404" spans="1:3" s="566" customFormat="1"/>
    <row r="60405" spans="1:3" s="566" customFormat="1"/>
    <row r="60406" spans="1:3" s="566" customFormat="1"/>
    <row r="60407" spans="1:3" s="566" customFormat="1"/>
    <row r="60408" spans="1:3" s="566" customFormat="1"/>
    <row r="60409" spans="1:3" s="566" customFormat="1"/>
    <row r="60410" spans="1:3" s="566" customFormat="1"/>
    <row r="60411" spans="1:3" s="566" customFormat="1"/>
    <row r="60412" spans="1:3" s="566" customFormat="1"/>
    <row r="60413" spans="1:3" s="566" customFormat="1"/>
    <row r="60414" spans="1:3" s="566" customFormat="1"/>
    <row r="60415" spans="1:3" s="566" customFormat="1"/>
    <row r="60416" spans="1:3" s="566" customFormat="1"/>
    <row r="60417" spans="1:3" s="566" customFormat="1"/>
    <row r="60418" spans="1:3" s="566" customFormat="1"/>
    <row r="60419" spans="1:3" s="566" customFormat="1"/>
    <row r="60420" spans="1:3" s="566" customFormat="1"/>
    <row r="60421" spans="1:3" s="566" customFormat="1"/>
    <row r="60422" spans="1:3" s="566" customFormat="1"/>
    <row r="60423" spans="1:3" s="566" customFormat="1"/>
    <row r="60424" spans="1:3" s="566" customFormat="1"/>
    <row r="60425" spans="1:3" s="566" customFormat="1"/>
    <row r="60426" spans="1:3" s="566" customFormat="1"/>
    <row r="60427" spans="1:3" s="566" customFormat="1"/>
    <row r="60428" spans="1:3" s="566" customFormat="1"/>
    <row r="60429" spans="1:3" s="566" customFormat="1"/>
    <row r="60430" spans="1:3" s="566" customFormat="1"/>
    <row r="60431" spans="1:3" s="566" customFormat="1"/>
    <row r="60432" spans="1:3" s="566" customFormat="1"/>
    <row r="60433" spans="1:3" s="566" customFormat="1"/>
    <row r="60434" spans="1:3" s="566" customFormat="1"/>
    <row r="60435" spans="1:3" s="566" customFormat="1"/>
    <row r="60436" spans="1:3" s="566" customFormat="1"/>
    <row r="60437" spans="1:3" s="566" customFormat="1"/>
    <row r="60438" spans="1:3" s="566" customFormat="1"/>
    <row r="60439" spans="1:3" s="566" customFormat="1"/>
    <row r="60440" spans="1:3" s="566" customFormat="1"/>
    <row r="60441" spans="1:3" s="566" customFormat="1"/>
    <row r="60442" spans="1:3" s="566" customFormat="1"/>
    <row r="60443" spans="1:3" s="566" customFormat="1"/>
    <row r="60444" spans="1:3" s="566" customFormat="1"/>
    <row r="60445" spans="1:3" s="566" customFormat="1"/>
    <row r="60446" spans="1:3" s="566" customFormat="1"/>
    <row r="60447" spans="1:3" s="566" customFormat="1"/>
    <row r="60448" spans="1:3" s="566" customFormat="1"/>
    <row r="60449" spans="1:3" s="566" customFormat="1"/>
    <row r="60450" spans="1:3" s="566" customFormat="1"/>
    <row r="60451" spans="1:3" s="566" customFormat="1"/>
    <row r="60452" spans="1:3" s="566" customFormat="1"/>
    <row r="60453" spans="1:3" s="566" customFormat="1"/>
    <row r="60454" spans="1:3" s="566" customFormat="1"/>
    <row r="60455" spans="1:3" s="566" customFormat="1"/>
    <row r="60456" spans="1:3" s="566" customFormat="1"/>
    <row r="60457" spans="1:3" s="566" customFormat="1"/>
    <row r="60458" spans="1:3" s="566" customFormat="1"/>
    <row r="60459" spans="1:3" s="566" customFormat="1"/>
    <row r="60460" spans="1:3" s="566" customFormat="1"/>
    <row r="60461" spans="1:3" s="566" customFormat="1"/>
    <row r="60462" spans="1:3" s="566" customFormat="1"/>
    <row r="60463" spans="1:3" s="566" customFormat="1"/>
    <row r="60464" spans="1:3" s="566" customFormat="1"/>
    <row r="60465" spans="1:3" s="566" customFormat="1"/>
    <row r="60466" spans="1:3" s="566" customFormat="1"/>
    <row r="60467" spans="1:3" s="566" customFormat="1"/>
    <row r="60468" spans="1:3" s="566" customFormat="1"/>
    <row r="60469" spans="1:3" s="566" customFormat="1"/>
    <row r="60470" spans="1:3" s="566" customFormat="1"/>
    <row r="60471" spans="1:3" s="566" customFormat="1"/>
    <row r="60472" spans="1:3" s="566" customFormat="1"/>
    <row r="60473" spans="1:3" s="566" customFormat="1"/>
    <row r="60474" spans="1:3" s="566" customFormat="1"/>
    <row r="60475" spans="1:3" s="566" customFormat="1"/>
    <row r="60476" spans="1:3" s="566" customFormat="1"/>
    <row r="60477" spans="1:3" s="566" customFormat="1"/>
    <row r="60478" spans="1:3" s="566" customFormat="1"/>
    <row r="60479" spans="1:3" s="566" customFormat="1"/>
    <row r="60480" spans="1:3" s="566" customFormat="1"/>
    <row r="60481" spans="1:3" s="566" customFormat="1"/>
    <row r="60482" spans="1:3" s="566" customFormat="1"/>
    <row r="60483" spans="1:3" s="566" customFormat="1"/>
    <row r="60484" spans="1:3" s="566" customFormat="1"/>
    <row r="60485" spans="1:3" s="566" customFormat="1"/>
    <row r="60486" spans="1:3" s="566" customFormat="1"/>
    <row r="60487" spans="1:3" s="566" customFormat="1"/>
    <row r="60488" spans="1:3" s="566" customFormat="1"/>
    <row r="60489" spans="1:3" s="566" customFormat="1"/>
    <row r="60490" spans="1:3" s="566" customFormat="1"/>
    <row r="60491" spans="1:3" s="566" customFormat="1"/>
    <row r="60492" spans="1:3" s="566" customFormat="1"/>
    <row r="60493" spans="1:3" s="566" customFormat="1"/>
    <row r="60494" spans="1:3" s="566" customFormat="1"/>
    <row r="60495" spans="1:3" s="566" customFormat="1"/>
    <row r="60496" spans="1:3" s="566" customFormat="1"/>
    <row r="60497" spans="1:3" s="566" customFormat="1"/>
    <row r="60498" spans="1:3" s="566" customFormat="1"/>
    <row r="60499" spans="1:3" s="566" customFormat="1"/>
    <row r="60500" spans="1:3" s="566" customFormat="1"/>
    <row r="60501" spans="1:3" s="566" customFormat="1"/>
    <row r="60502" spans="1:3" s="566" customFormat="1"/>
    <row r="60503" spans="1:3" s="566" customFormat="1"/>
    <row r="60504" spans="1:3" s="566" customFormat="1"/>
    <row r="60505" spans="1:3" s="566" customFormat="1"/>
    <row r="60506" spans="1:3" s="566" customFormat="1"/>
    <row r="60507" spans="1:3" s="566" customFormat="1"/>
    <row r="60508" spans="1:3" s="566" customFormat="1"/>
    <row r="60509" spans="1:3" s="566" customFormat="1"/>
    <row r="60510" spans="1:3" s="566" customFormat="1"/>
    <row r="60511" spans="1:3" s="566" customFormat="1"/>
    <row r="60512" spans="1:3" s="566" customFormat="1"/>
    <row r="60513" spans="1:3" s="566" customFormat="1"/>
    <row r="60514" spans="1:3" s="566" customFormat="1"/>
    <row r="60515" spans="1:3" s="566" customFormat="1"/>
    <row r="60516" spans="1:3" s="566" customFormat="1"/>
    <row r="60517" spans="1:3" s="566" customFormat="1"/>
    <row r="60518" spans="1:3" s="566" customFormat="1"/>
    <row r="60519" spans="1:3" s="566" customFormat="1"/>
    <row r="60520" spans="1:3" s="566" customFormat="1"/>
    <row r="60521" spans="1:3" s="566" customFormat="1"/>
    <row r="60522" spans="1:3" s="566" customFormat="1"/>
    <row r="60523" spans="1:3" s="566" customFormat="1"/>
    <row r="60524" spans="1:3" s="566" customFormat="1"/>
    <row r="60525" spans="1:3" s="566" customFormat="1"/>
    <row r="60526" spans="1:3" s="566" customFormat="1"/>
    <row r="60527" spans="1:3" s="566" customFormat="1"/>
    <row r="60528" spans="1:3" s="566" customFormat="1"/>
    <row r="60529" spans="1:3" s="566" customFormat="1"/>
    <row r="60530" spans="1:3" s="566" customFormat="1"/>
    <row r="60531" spans="1:3" s="566" customFormat="1"/>
    <row r="60532" spans="1:3" s="566" customFormat="1"/>
    <row r="60533" spans="1:3" s="566" customFormat="1"/>
    <row r="60534" spans="1:3" s="566" customFormat="1"/>
    <row r="60535" spans="1:3" s="566" customFormat="1"/>
    <row r="60536" spans="1:3" s="566" customFormat="1"/>
    <row r="60537" spans="1:3" s="566" customFormat="1"/>
    <row r="60538" spans="1:3" s="566" customFormat="1"/>
    <row r="60539" spans="1:3" s="566" customFormat="1"/>
    <row r="60540" spans="1:3" s="566" customFormat="1"/>
    <row r="60541" spans="1:3" s="566" customFormat="1"/>
    <row r="60542" spans="1:3" s="566" customFormat="1"/>
    <row r="60543" spans="1:3" s="566" customFormat="1"/>
    <row r="60544" spans="1:3" s="566" customFormat="1"/>
    <row r="60545" spans="1:3" s="566" customFormat="1"/>
    <row r="60546" spans="1:3" s="566" customFormat="1"/>
    <row r="60547" spans="1:3" s="566" customFormat="1"/>
    <row r="60548" spans="1:3" s="566" customFormat="1"/>
    <row r="60549" spans="1:3" s="566" customFormat="1"/>
    <row r="60550" spans="1:3" s="566" customFormat="1"/>
    <row r="60551" spans="1:3" s="566" customFormat="1"/>
    <row r="60552" spans="1:3" s="566" customFormat="1"/>
    <row r="60553" spans="1:3" s="566" customFormat="1"/>
    <row r="60554" spans="1:3" s="566" customFormat="1"/>
    <row r="60555" spans="1:3" s="566" customFormat="1"/>
    <row r="60556" spans="1:3" s="566" customFormat="1"/>
    <row r="60557" spans="1:3" s="566" customFormat="1"/>
    <row r="60558" spans="1:3" s="566" customFormat="1"/>
    <row r="60559" spans="1:3" s="566" customFormat="1"/>
    <row r="60560" spans="1:3" s="566" customFormat="1"/>
    <row r="60561" spans="1:3" s="566" customFormat="1"/>
    <row r="60562" spans="1:3" s="566" customFormat="1"/>
    <row r="60563" spans="1:3" s="566" customFormat="1"/>
    <row r="60564" spans="1:3" s="566" customFormat="1"/>
    <row r="60565" spans="1:3" s="566" customFormat="1"/>
    <row r="60566" spans="1:3" s="566" customFormat="1"/>
    <row r="60567" spans="1:3" s="566" customFormat="1"/>
    <row r="60568" spans="1:3" s="566" customFormat="1"/>
    <row r="60569" spans="1:3" s="566" customFormat="1"/>
    <row r="60570" spans="1:3" s="566" customFormat="1"/>
    <row r="60571" spans="1:3" s="566" customFormat="1"/>
    <row r="60572" spans="1:3" s="566" customFormat="1"/>
    <row r="60573" spans="1:3" s="566" customFormat="1"/>
    <row r="60574" spans="1:3" s="566" customFormat="1"/>
    <row r="60575" spans="1:3" s="566" customFormat="1"/>
    <row r="60576" spans="1:3" s="566" customFormat="1"/>
    <row r="60577" spans="1:3" s="566" customFormat="1"/>
    <row r="60578" spans="1:3" s="566" customFormat="1"/>
    <row r="60579" spans="1:3" s="566" customFormat="1"/>
    <row r="60580" spans="1:3" s="566" customFormat="1"/>
    <row r="60581" spans="1:3" s="566" customFormat="1"/>
    <row r="60582" spans="1:3" s="566" customFormat="1"/>
    <row r="60583" spans="1:3" s="566" customFormat="1"/>
    <row r="60584" spans="1:3" s="566" customFormat="1"/>
    <row r="60585" spans="1:3" s="566" customFormat="1"/>
    <row r="60586" spans="1:3" s="566" customFormat="1"/>
    <row r="60587" spans="1:3" s="566" customFormat="1"/>
    <row r="60588" spans="1:3" s="566" customFormat="1"/>
    <row r="60589" spans="1:3" s="566" customFormat="1"/>
    <row r="60590" spans="1:3" s="566" customFormat="1"/>
    <row r="60591" spans="1:3" s="566" customFormat="1"/>
    <row r="60592" spans="1:3" s="566" customFormat="1"/>
    <row r="60593" spans="1:3" s="566" customFormat="1"/>
    <row r="60594" spans="1:3" s="566" customFormat="1"/>
    <row r="60595" spans="1:3" s="566" customFormat="1"/>
    <row r="60596" spans="1:3" s="566" customFormat="1"/>
    <row r="60597" spans="1:3" s="566" customFormat="1"/>
    <row r="60598" spans="1:3" s="566" customFormat="1"/>
    <row r="60599" spans="1:3" s="566" customFormat="1"/>
    <row r="60600" spans="1:3" s="566" customFormat="1"/>
    <row r="60601" spans="1:3" s="566" customFormat="1"/>
    <row r="60602" spans="1:3" s="566" customFormat="1"/>
    <row r="60603" spans="1:3" s="566" customFormat="1"/>
    <row r="60604" spans="1:3" s="566" customFormat="1"/>
    <row r="60605" spans="1:3" s="566" customFormat="1"/>
    <row r="60606" spans="1:3" s="566" customFormat="1"/>
    <row r="60607" spans="1:3" s="566" customFormat="1"/>
    <row r="60608" spans="1:3" s="566" customFormat="1"/>
    <row r="60609" spans="1:3" s="566" customFormat="1"/>
    <row r="60610" spans="1:3" s="566" customFormat="1"/>
    <row r="60611" spans="1:3" s="566" customFormat="1"/>
    <row r="60612" spans="1:3" s="566" customFormat="1"/>
    <row r="60613" spans="1:3" s="566" customFormat="1"/>
    <row r="60614" spans="1:3" s="566" customFormat="1"/>
    <row r="60615" spans="1:3" s="566" customFormat="1"/>
    <row r="60616" spans="1:3" s="566" customFormat="1"/>
    <row r="60617" spans="1:3" s="566" customFormat="1"/>
    <row r="60618" spans="1:3" s="566" customFormat="1"/>
    <row r="60619" spans="1:3" s="566" customFormat="1"/>
    <row r="60620" spans="1:3" s="566" customFormat="1"/>
    <row r="60621" spans="1:3" s="566" customFormat="1"/>
    <row r="60622" spans="1:3" s="566" customFormat="1"/>
    <row r="60623" spans="1:3" s="566" customFormat="1"/>
    <row r="60624" spans="1:3" s="566" customFormat="1"/>
    <row r="60625" spans="1:3" s="566" customFormat="1"/>
    <row r="60626" spans="1:3" s="566" customFormat="1"/>
    <row r="60627" spans="1:3" s="566" customFormat="1"/>
    <row r="60628" spans="1:3" s="566" customFormat="1"/>
    <row r="60629" spans="1:3" s="566" customFormat="1"/>
    <row r="60630" spans="1:3" s="566" customFormat="1"/>
    <row r="60631" spans="1:3" s="566" customFormat="1"/>
    <row r="60632" spans="1:3" s="566" customFormat="1"/>
    <row r="60633" spans="1:3" s="566" customFormat="1"/>
    <row r="60634" spans="1:3" s="566" customFormat="1"/>
    <row r="60635" spans="1:3" s="566" customFormat="1"/>
    <row r="60636" spans="1:3" s="566" customFormat="1"/>
    <row r="60637" spans="1:3" s="566" customFormat="1"/>
    <row r="60638" spans="1:3" s="566" customFormat="1"/>
    <row r="60639" spans="1:3" s="566" customFormat="1"/>
    <row r="60640" spans="1:3" s="566" customFormat="1"/>
    <row r="60641" spans="1:3" s="566" customFormat="1"/>
    <row r="60642" spans="1:3" s="566" customFormat="1"/>
    <row r="60643" spans="1:3" s="566" customFormat="1"/>
    <row r="60644" spans="1:3" s="566" customFormat="1"/>
    <row r="60645" spans="1:3" s="566" customFormat="1"/>
    <row r="60646" spans="1:3" s="566" customFormat="1"/>
    <row r="60647" spans="1:3" s="566" customFormat="1"/>
    <row r="60648" spans="1:3" s="566" customFormat="1"/>
    <row r="60649" spans="1:3" s="566" customFormat="1"/>
    <row r="60650" spans="1:3" s="566" customFormat="1"/>
    <row r="60651" spans="1:3" s="566" customFormat="1"/>
    <row r="60652" spans="1:3" s="566" customFormat="1"/>
    <row r="60653" spans="1:3" s="566" customFormat="1"/>
    <row r="60654" spans="1:3" s="566" customFormat="1"/>
    <row r="60655" spans="1:3" s="566" customFormat="1"/>
    <row r="60656" spans="1:3" s="566" customFormat="1"/>
    <row r="60657" spans="1:3" s="566" customFormat="1"/>
    <row r="60658" spans="1:3" s="566" customFormat="1"/>
    <row r="60659" spans="1:3" s="566" customFormat="1"/>
    <row r="60660" spans="1:3" s="566" customFormat="1"/>
    <row r="60661" spans="1:3" s="566" customFormat="1"/>
    <row r="60662" spans="1:3" s="566" customFormat="1"/>
    <row r="60663" spans="1:3" s="566" customFormat="1"/>
    <row r="60664" spans="1:3" s="566" customFormat="1"/>
    <row r="60665" spans="1:3" s="566" customFormat="1"/>
    <row r="60666" spans="1:3" s="566" customFormat="1"/>
    <row r="60667" spans="1:3" s="566" customFormat="1"/>
    <row r="60668" spans="1:3" s="566" customFormat="1"/>
    <row r="60669" spans="1:3" s="566" customFormat="1"/>
    <row r="60670" spans="1:3" s="566" customFormat="1"/>
    <row r="60671" spans="1:3" s="566" customFormat="1"/>
    <row r="60672" spans="1:3" s="566" customFormat="1"/>
    <row r="60673" spans="1:3" s="566" customFormat="1"/>
    <row r="60674" spans="1:3" s="566" customFormat="1"/>
    <row r="60675" spans="1:3" s="566" customFormat="1"/>
    <row r="60676" spans="1:3" s="566" customFormat="1"/>
    <row r="60677" spans="1:3" s="566" customFormat="1"/>
    <row r="60678" spans="1:3" s="566" customFormat="1"/>
    <row r="60679" spans="1:3" s="566" customFormat="1"/>
    <row r="60680" spans="1:3" s="566" customFormat="1"/>
    <row r="60681" spans="1:3" s="566" customFormat="1"/>
    <row r="60682" spans="1:3" s="566" customFormat="1"/>
    <row r="60683" spans="1:3" s="566" customFormat="1"/>
    <row r="60684" spans="1:3" s="566" customFormat="1"/>
    <row r="60685" spans="1:3" s="566" customFormat="1"/>
    <row r="60686" spans="1:3" s="566" customFormat="1"/>
    <row r="60687" spans="1:3" s="566" customFormat="1"/>
    <row r="60688" spans="1:3" s="566" customFormat="1"/>
    <row r="60689" spans="1:3" s="566" customFormat="1"/>
    <row r="60690" spans="1:3" s="566" customFormat="1"/>
    <row r="60691" spans="1:3" s="566" customFormat="1"/>
    <row r="60692" spans="1:3" s="566" customFormat="1"/>
    <row r="60693" spans="1:3" s="566" customFormat="1"/>
    <row r="60694" spans="1:3" s="566" customFormat="1"/>
    <row r="60695" spans="1:3" s="566" customFormat="1"/>
    <row r="60696" spans="1:3" s="566" customFormat="1"/>
    <row r="60697" spans="1:3" s="566" customFormat="1"/>
    <row r="60698" spans="1:3" s="566" customFormat="1"/>
    <row r="60699" spans="1:3" s="566" customFormat="1"/>
    <row r="60700" spans="1:3" s="566" customFormat="1"/>
    <row r="60701" spans="1:3" s="566" customFormat="1"/>
    <row r="60702" spans="1:3" s="566" customFormat="1"/>
    <row r="60703" spans="1:3" s="566" customFormat="1"/>
    <row r="60704" spans="1:3" s="566" customFormat="1"/>
    <row r="60705" spans="1:3" s="566" customFormat="1"/>
    <row r="60706" spans="1:3" s="566" customFormat="1"/>
    <row r="60707" spans="1:3" s="566" customFormat="1"/>
    <row r="60708" spans="1:3" s="566" customFormat="1"/>
    <row r="60709" spans="1:3" s="566" customFormat="1"/>
    <row r="60710" spans="1:3" s="566" customFormat="1"/>
    <row r="60711" spans="1:3" s="566" customFormat="1"/>
    <row r="60712" spans="1:3" s="566" customFormat="1"/>
    <row r="60713" spans="1:3" s="566" customFormat="1"/>
    <row r="60714" spans="1:3" s="566" customFormat="1"/>
    <row r="60715" spans="1:3" s="566" customFormat="1"/>
    <row r="60716" spans="1:3" s="566" customFormat="1"/>
    <row r="60717" spans="1:3" s="566" customFormat="1"/>
    <row r="60718" spans="1:3" s="566" customFormat="1"/>
    <row r="60719" spans="1:3" s="566" customFormat="1"/>
    <row r="60720" spans="1:3" s="566" customFormat="1"/>
    <row r="60721" spans="1:3" s="566" customFormat="1"/>
    <row r="60722" spans="1:3" s="566" customFormat="1"/>
    <row r="60723" spans="1:3" s="566" customFormat="1"/>
    <row r="60724" spans="1:3" s="566" customFormat="1"/>
    <row r="60725" spans="1:3" s="566" customFormat="1"/>
    <row r="60726" spans="1:3" s="566" customFormat="1"/>
    <row r="60727" spans="1:3" s="566" customFormat="1"/>
    <row r="60728" spans="1:3" s="566" customFormat="1"/>
    <row r="60729" spans="1:3" s="566" customFormat="1"/>
    <row r="60730" spans="1:3" s="566" customFormat="1"/>
    <row r="60731" spans="1:3" s="566" customFormat="1"/>
    <row r="60732" spans="1:3" s="566" customFormat="1"/>
    <row r="60733" spans="1:3" s="566" customFormat="1"/>
    <row r="60734" spans="1:3" s="566" customFormat="1"/>
    <row r="60735" spans="1:3" s="566" customFormat="1"/>
    <row r="60736" spans="1:3" s="566" customFormat="1"/>
    <row r="60737" spans="1:3" s="566" customFormat="1"/>
    <row r="60738" spans="1:3" s="566" customFormat="1"/>
    <row r="60739" spans="1:3" s="566" customFormat="1"/>
    <row r="60740" spans="1:3" s="566" customFormat="1"/>
    <row r="60741" spans="1:3" s="566" customFormat="1"/>
    <row r="60742" spans="1:3" s="566" customFormat="1"/>
    <row r="60743" spans="1:3" s="566" customFormat="1"/>
    <row r="60744" spans="1:3" s="566" customFormat="1"/>
    <row r="60745" spans="1:3" s="566" customFormat="1"/>
    <row r="60746" spans="1:3" s="566" customFormat="1"/>
    <row r="60747" spans="1:3" s="566" customFormat="1"/>
    <row r="60748" spans="1:3" s="566" customFormat="1"/>
    <row r="60749" spans="1:3" s="566" customFormat="1"/>
    <row r="60750" spans="1:3" s="566" customFormat="1"/>
    <row r="60751" spans="1:3" s="566" customFormat="1"/>
    <row r="60752" spans="1:3" s="566" customFormat="1"/>
    <row r="60753" spans="1:3" s="566" customFormat="1"/>
    <row r="60754" spans="1:3" s="566" customFormat="1"/>
    <row r="60755" spans="1:3" s="566" customFormat="1"/>
    <row r="60756" spans="1:3" s="566" customFormat="1"/>
    <row r="60757" spans="1:3" s="566" customFormat="1"/>
    <row r="60758" spans="1:3" s="566" customFormat="1"/>
    <row r="60759" spans="1:3" s="566" customFormat="1"/>
    <row r="60760" spans="1:3" s="566" customFormat="1"/>
    <row r="60761" spans="1:3" s="566" customFormat="1"/>
    <row r="60762" spans="1:3" s="566" customFormat="1"/>
    <row r="60763" spans="1:3" s="566" customFormat="1"/>
    <row r="60764" spans="1:3" s="566" customFormat="1"/>
    <row r="60765" spans="1:3" s="566" customFormat="1"/>
    <row r="60766" spans="1:3" s="566" customFormat="1"/>
    <row r="60767" spans="1:3" s="566" customFormat="1"/>
    <row r="60768" spans="1:3" s="566" customFormat="1"/>
    <row r="60769" spans="1:3" s="566" customFormat="1"/>
    <row r="60770" spans="1:3" s="566" customFormat="1"/>
    <row r="60771" spans="1:3" s="566" customFormat="1"/>
    <row r="60772" spans="1:3" s="566" customFormat="1"/>
    <row r="60773" spans="1:3" s="566" customFormat="1"/>
    <row r="60774" spans="1:3" s="566" customFormat="1"/>
    <row r="60775" spans="1:3" s="566" customFormat="1"/>
    <row r="60776" spans="1:3" s="566" customFormat="1"/>
    <row r="60777" spans="1:3" s="566" customFormat="1"/>
    <row r="60778" spans="1:3" s="566" customFormat="1"/>
    <row r="60779" spans="1:3" s="566" customFormat="1"/>
    <row r="60780" spans="1:3" s="566" customFormat="1"/>
    <row r="60781" spans="1:3" s="566" customFormat="1"/>
    <row r="60782" spans="1:3" s="566" customFormat="1"/>
    <row r="60783" spans="1:3" s="566" customFormat="1"/>
    <row r="60784" spans="1:3" s="566" customFormat="1"/>
    <row r="60785" spans="1:3" s="566" customFormat="1"/>
    <row r="60786" spans="1:3" s="566" customFormat="1"/>
    <row r="60787" spans="1:3" s="566" customFormat="1"/>
    <row r="60788" spans="1:3" s="566" customFormat="1"/>
    <row r="60789" spans="1:3" s="566" customFormat="1"/>
    <row r="60790" spans="1:3" s="566" customFormat="1"/>
    <row r="60791" spans="1:3" s="566" customFormat="1"/>
    <row r="60792" spans="1:3" s="566" customFormat="1"/>
    <row r="60793" spans="1:3" s="566" customFormat="1"/>
    <row r="60794" spans="1:3" s="566" customFormat="1"/>
    <row r="60795" spans="1:3" s="566" customFormat="1"/>
    <row r="60796" spans="1:3" s="566" customFormat="1"/>
    <row r="60797" spans="1:3" s="566" customFormat="1"/>
    <row r="60798" spans="1:3" s="566" customFormat="1"/>
    <row r="60799" spans="1:3" s="566" customFormat="1"/>
    <row r="60800" spans="1:3" s="566" customFormat="1"/>
    <row r="60801" spans="1:3" s="566" customFormat="1"/>
    <row r="60802" spans="1:3" s="566" customFormat="1"/>
    <row r="60803" spans="1:3" s="566" customFormat="1"/>
    <row r="60804" spans="1:3" s="566" customFormat="1"/>
    <row r="60805" spans="1:3" s="566" customFormat="1"/>
    <row r="60806" spans="1:3" s="566" customFormat="1"/>
    <row r="60807" spans="1:3" s="566" customFormat="1"/>
    <row r="60808" spans="1:3" s="566" customFormat="1"/>
    <row r="60809" spans="1:3" s="566" customFormat="1"/>
    <row r="60810" spans="1:3" s="566" customFormat="1"/>
    <row r="60811" spans="1:3" s="566" customFormat="1"/>
    <row r="60812" spans="1:3" s="566" customFormat="1"/>
    <row r="60813" spans="1:3" s="566" customFormat="1"/>
    <row r="60814" spans="1:3" s="566" customFormat="1"/>
    <row r="60815" spans="1:3" s="566" customFormat="1"/>
    <row r="60816" spans="1:3" s="566" customFormat="1"/>
    <row r="60817" spans="1:3" s="566" customFormat="1"/>
    <row r="60818" spans="1:3" s="566" customFormat="1"/>
    <row r="60819" spans="1:3" s="566" customFormat="1"/>
    <row r="60820" spans="1:3" s="566" customFormat="1"/>
    <row r="60821" spans="1:3" s="566" customFormat="1"/>
    <row r="60822" spans="1:3" s="566" customFormat="1"/>
    <row r="60823" spans="1:3" s="566" customFormat="1"/>
    <row r="60824" spans="1:3" s="566" customFormat="1"/>
    <row r="60825" spans="1:3" s="566" customFormat="1"/>
    <row r="60826" spans="1:3" s="566" customFormat="1"/>
    <row r="60827" spans="1:3" s="566" customFormat="1"/>
    <row r="60828" spans="1:3" s="566" customFormat="1"/>
    <row r="60829" spans="1:3" s="566" customFormat="1"/>
    <row r="60830" spans="1:3" s="566" customFormat="1"/>
    <row r="60831" spans="1:3" s="566" customFormat="1"/>
    <row r="60832" spans="1:3" s="566" customFormat="1"/>
    <row r="60833" spans="1:3" s="566" customFormat="1"/>
    <row r="60834" spans="1:3" s="566" customFormat="1"/>
    <row r="60835" spans="1:3" s="566" customFormat="1"/>
    <row r="60836" spans="1:3" s="566" customFormat="1"/>
    <row r="60837" spans="1:3" s="566" customFormat="1"/>
    <row r="60838" spans="1:3" s="566" customFormat="1"/>
    <row r="60839" spans="1:3" s="566" customFormat="1"/>
    <row r="60840" spans="1:3" s="566" customFormat="1"/>
    <row r="60841" spans="1:3" s="566" customFormat="1"/>
    <row r="60842" spans="1:3" s="566" customFormat="1"/>
    <row r="60843" spans="1:3" s="566" customFormat="1"/>
    <row r="60844" spans="1:3" s="566" customFormat="1"/>
    <row r="60845" spans="1:3" s="566" customFormat="1"/>
    <row r="60846" spans="1:3" s="566" customFormat="1"/>
    <row r="60847" spans="1:3" s="566" customFormat="1"/>
    <row r="60848" spans="1:3" s="566" customFormat="1"/>
    <row r="60849" spans="1:3" s="566" customFormat="1"/>
    <row r="60850" spans="1:3" s="566" customFormat="1"/>
    <row r="60851" spans="1:3" s="566" customFormat="1"/>
    <row r="60852" spans="1:3" s="566" customFormat="1"/>
    <row r="60853" spans="1:3" s="566" customFormat="1"/>
    <row r="60854" spans="1:3" s="566" customFormat="1"/>
    <row r="60855" spans="1:3" s="566" customFormat="1"/>
    <row r="60856" spans="1:3" s="566" customFormat="1"/>
    <row r="60857" spans="1:3" s="566" customFormat="1"/>
    <row r="60858" spans="1:3" s="566" customFormat="1"/>
    <row r="60859" spans="1:3" s="566" customFormat="1"/>
    <row r="60860" spans="1:3" s="566" customFormat="1"/>
    <row r="60861" spans="1:3" s="566" customFormat="1"/>
    <row r="60862" spans="1:3" s="566" customFormat="1"/>
    <row r="60863" spans="1:3" s="566" customFormat="1"/>
    <row r="60864" spans="1:3" s="566" customFormat="1"/>
    <row r="60865" spans="1:3" s="566" customFormat="1"/>
    <row r="60866" spans="1:3" s="566" customFormat="1"/>
    <row r="60867" spans="1:3" s="566" customFormat="1"/>
    <row r="60868" spans="1:3" s="566" customFormat="1"/>
    <row r="60869" spans="1:3" s="566" customFormat="1"/>
    <row r="60870" spans="1:3" s="566" customFormat="1"/>
    <row r="60871" spans="1:3" s="566" customFormat="1"/>
    <row r="60872" spans="1:3" s="566" customFormat="1"/>
    <row r="60873" spans="1:3" s="566" customFormat="1"/>
    <row r="60874" spans="1:3" s="566" customFormat="1"/>
    <row r="60875" spans="1:3" s="566" customFormat="1"/>
    <row r="60876" spans="1:3" s="566" customFormat="1"/>
    <row r="60877" spans="1:3" s="566" customFormat="1"/>
    <row r="60878" spans="1:3" s="566" customFormat="1"/>
    <row r="60879" spans="1:3" s="566" customFormat="1"/>
    <row r="60880" spans="1:3" s="566" customFormat="1"/>
    <row r="60881" spans="1:3" s="566" customFormat="1"/>
    <row r="60882" spans="1:3" s="566" customFormat="1"/>
    <row r="60883" spans="1:3" s="566" customFormat="1"/>
    <row r="60884" spans="1:3" s="566" customFormat="1"/>
    <row r="60885" spans="1:3" s="566" customFormat="1"/>
    <row r="60886" spans="1:3" s="566" customFormat="1"/>
    <row r="60887" spans="1:3" s="566" customFormat="1"/>
    <row r="60888" spans="1:3" s="566" customFormat="1"/>
    <row r="60889" spans="1:3" s="566" customFormat="1"/>
    <row r="60890" spans="1:3" s="566" customFormat="1"/>
    <row r="60891" spans="1:3" s="566" customFormat="1"/>
    <row r="60892" spans="1:3" s="566" customFormat="1"/>
    <row r="60893" spans="1:3" s="566" customFormat="1"/>
    <row r="60894" spans="1:3" s="566" customFormat="1"/>
    <row r="60895" spans="1:3" s="566" customFormat="1"/>
    <row r="60896" spans="1:3" s="566" customFormat="1"/>
    <row r="60897" spans="1:3" s="566" customFormat="1"/>
    <row r="60898" spans="1:3" s="566" customFormat="1"/>
    <row r="60899" spans="1:3" s="566" customFormat="1"/>
    <row r="60900" spans="1:3" s="566" customFormat="1"/>
    <row r="60901" spans="1:3" s="566" customFormat="1"/>
    <row r="60902" spans="1:3" s="566" customFormat="1"/>
    <row r="60903" spans="1:3" s="566" customFormat="1"/>
    <row r="60904" spans="1:3" s="566" customFormat="1"/>
    <row r="60905" spans="1:3" s="566" customFormat="1"/>
    <row r="60906" spans="1:3" s="566" customFormat="1"/>
    <row r="60907" spans="1:3" s="566" customFormat="1"/>
    <row r="60908" spans="1:3" s="566" customFormat="1"/>
    <row r="60909" spans="1:3" s="566" customFormat="1"/>
    <row r="60910" spans="1:3" s="566" customFormat="1"/>
    <row r="60911" spans="1:3" s="566" customFormat="1"/>
    <row r="60912" spans="1:3" s="566" customFormat="1"/>
    <row r="60913" spans="1:3" s="566" customFormat="1"/>
    <row r="60914" spans="1:3" s="566" customFormat="1"/>
    <row r="60915" spans="1:3" s="566" customFormat="1"/>
    <row r="60916" spans="1:3" s="566" customFormat="1"/>
    <row r="60917" spans="1:3" s="566" customFormat="1"/>
    <row r="60918" spans="1:3" s="566" customFormat="1"/>
    <row r="60919" spans="1:3" s="566" customFormat="1"/>
    <row r="60920" spans="1:3" s="566" customFormat="1"/>
    <row r="60921" spans="1:3" s="566" customFormat="1"/>
    <row r="60922" spans="1:3" s="566" customFormat="1"/>
    <row r="60923" spans="1:3" s="566" customFormat="1"/>
    <row r="60924" spans="1:3" s="566" customFormat="1"/>
    <row r="60925" spans="1:3" s="566" customFormat="1"/>
    <row r="60926" spans="1:3" s="566" customFormat="1"/>
    <row r="60927" spans="1:3" s="566" customFormat="1"/>
    <row r="60928" spans="1:3" s="566" customFormat="1"/>
    <row r="60929" spans="1:3" s="566" customFormat="1"/>
    <row r="60930" spans="1:3" s="566" customFormat="1"/>
    <row r="60931" spans="1:3" s="566" customFormat="1"/>
    <row r="60932" spans="1:3" s="566" customFormat="1"/>
    <row r="60933" spans="1:3" s="566" customFormat="1"/>
    <row r="60934" spans="1:3" s="566" customFormat="1"/>
    <row r="60935" spans="1:3" s="566" customFormat="1"/>
    <row r="60936" spans="1:3" s="566" customFormat="1"/>
    <row r="60937" spans="1:3" s="566" customFormat="1"/>
    <row r="60938" spans="1:3" s="566" customFormat="1"/>
    <row r="60939" spans="1:3" s="566" customFormat="1"/>
    <row r="60940" spans="1:3" s="566" customFormat="1"/>
    <row r="60941" spans="1:3" s="566" customFormat="1"/>
    <row r="60942" spans="1:3" s="566" customFormat="1"/>
    <row r="60943" spans="1:3" s="566" customFormat="1"/>
    <row r="60944" spans="1:3" s="566" customFormat="1"/>
    <row r="60945" spans="1:3" s="566" customFormat="1"/>
    <row r="60946" spans="1:3" s="566" customFormat="1"/>
    <row r="60947" spans="1:3" s="566" customFormat="1"/>
    <row r="60948" spans="1:3" s="566" customFormat="1"/>
    <row r="60949" spans="1:3" s="566" customFormat="1"/>
    <row r="60950" spans="1:3" s="566" customFormat="1"/>
    <row r="60951" spans="1:3" s="566" customFormat="1"/>
    <row r="60952" spans="1:3" s="566" customFormat="1"/>
    <row r="60953" spans="1:3" s="566" customFormat="1"/>
    <row r="60954" spans="1:3" s="566" customFormat="1"/>
    <row r="60955" spans="1:3" s="566" customFormat="1"/>
    <row r="60956" spans="1:3" s="566" customFormat="1"/>
    <row r="60957" spans="1:3" s="566" customFormat="1"/>
    <row r="60958" spans="1:3" s="566" customFormat="1"/>
    <row r="60959" spans="1:3" s="566" customFormat="1"/>
    <row r="60960" spans="1:3" s="566" customFormat="1"/>
    <row r="60961" spans="1:3" s="566" customFormat="1"/>
    <row r="60962" spans="1:3" s="566" customFormat="1"/>
    <row r="60963" spans="1:3" s="566" customFormat="1"/>
    <row r="60964" spans="1:3" s="566" customFormat="1"/>
    <row r="60965" spans="1:3" s="566" customFormat="1"/>
    <row r="60966" spans="1:3" s="566" customFormat="1"/>
    <row r="60967" spans="1:3" s="566" customFormat="1"/>
    <row r="60968" spans="1:3" s="566" customFormat="1"/>
    <row r="60969" spans="1:3" s="566" customFormat="1"/>
    <row r="60970" spans="1:3" s="566" customFormat="1"/>
    <row r="60971" spans="1:3" s="566" customFormat="1"/>
    <row r="60972" spans="1:3" s="566" customFormat="1"/>
    <row r="60973" spans="1:3" s="566" customFormat="1"/>
    <row r="60974" spans="1:3" s="566" customFormat="1"/>
    <row r="60975" spans="1:3" s="566" customFormat="1"/>
    <row r="60976" spans="1:3" s="566" customFormat="1"/>
    <row r="60977" spans="1:3" s="566" customFormat="1"/>
    <row r="60978" spans="1:3" s="566" customFormat="1"/>
    <row r="60979" spans="1:3" s="566" customFormat="1"/>
    <row r="60980" spans="1:3" s="566" customFormat="1"/>
    <row r="60981" spans="1:3" s="566" customFormat="1"/>
    <row r="60982" spans="1:3" s="566" customFormat="1"/>
    <row r="60983" spans="1:3" s="566" customFormat="1"/>
    <row r="60984" spans="1:3" s="566" customFormat="1"/>
    <row r="60985" spans="1:3" s="566" customFormat="1"/>
    <row r="60986" spans="1:3" s="566" customFormat="1"/>
    <row r="60987" spans="1:3" s="566" customFormat="1"/>
    <row r="60988" spans="1:3" s="566" customFormat="1"/>
    <row r="60989" spans="1:3" s="566" customFormat="1"/>
    <row r="60990" spans="1:3" s="566" customFormat="1"/>
    <row r="60991" spans="1:3" s="566" customFormat="1"/>
    <row r="60992" spans="1:3" s="566" customFormat="1"/>
    <row r="60993" spans="1:3" s="566" customFormat="1"/>
    <row r="60994" spans="1:3" s="566" customFormat="1"/>
    <row r="60995" spans="1:3" s="566" customFormat="1"/>
    <row r="60996" spans="1:3" s="566" customFormat="1"/>
    <row r="60997" spans="1:3" s="566" customFormat="1"/>
    <row r="60998" spans="1:3" s="566" customFormat="1"/>
    <row r="60999" spans="1:3" s="566" customFormat="1"/>
    <row r="61000" spans="1:3" s="566" customFormat="1"/>
    <row r="61001" spans="1:3" s="566" customFormat="1"/>
    <row r="61002" spans="1:3" s="566" customFormat="1"/>
    <row r="61003" spans="1:3" s="566" customFormat="1"/>
    <row r="61004" spans="1:3" s="566" customFormat="1"/>
    <row r="61005" spans="1:3" s="566" customFormat="1"/>
    <row r="61006" spans="1:3" s="566" customFormat="1"/>
    <row r="61007" spans="1:3" s="566" customFormat="1"/>
    <row r="61008" spans="1:3" s="566" customFormat="1"/>
    <row r="61009" spans="1:3" s="566" customFormat="1"/>
    <row r="61010" spans="1:3" s="566" customFormat="1"/>
    <row r="61011" spans="1:3" s="566" customFormat="1"/>
    <row r="61012" spans="1:3" s="566" customFormat="1"/>
    <row r="61013" spans="1:3" s="566" customFormat="1"/>
    <row r="61014" spans="1:3" s="566" customFormat="1"/>
    <row r="61015" spans="1:3" s="566" customFormat="1"/>
    <row r="61016" spans="1:3" s="566" customFormat="1"/>
    <row r="61017" spans="1:3" s="566" customFormat="1"/>
    <row r="61018" spans="1:3" s="566" customFormat="1"/>
    <row r="61019" spans="1:3" s="566" customFormat="1"/>
    <row r="61020" spans="1:3" s="566" customFormat="1"/>
    <row r="61021" spans="1:3" s="566" customFormat="1"/>
    <row r="61022" spans="1:3" s="566" customFormat="1"/>
    <row r="61023" spans="1:3" s="566" customFormat="1"/>
    <row r="61024" spans="1:3" s="566" customFormat="1"/>
    <row r="61025" spans="1:3" s="566" customFormat="1"/>
    <row r="61026" spans="1:3" s="566" customFormat="1"/>
    <row r="61027" spans="1:3" s="566" customFormat="1"/>
    <row r="61028" spans="1:3" s="566" customFormat="1"/>
    <row r="61029" spans="1:3" s="566" customFormat="1"/>
    <row r="61030" spans="1:3" s="566" customFormat="1"/>
    <row r="61031" spans="1:3" s="566" customFormat="1"/>
    <row r="61032" spans="1:3" s="566" customFormat="1"/>
    <row r="61033" spans="1:3" s="566" customFormat="1"/>
    <row r="61034" spans="1:3" s="566" customFormat="1"/>
    <row r="61035" spans="1:3" s="566" customFormat="1"/>
    <row r="61036" spans="1:3" s="566" customFormat="1"/>
    <row r="61037" spans="1:3" s="566" customFormat="1"/>
    <row r="61038" spans="1:3" s="566" customFormat="1"/>
    <row r="61039" spans="1:3" s="566" customFormat="1"/>
    <row r="61040" spans="1:3" s="566" customFormat="1"/>
    <row r="61041" spans="1:3" s="566" customFormat="1"/>
    <row r="61042" spans="1:3" s="566" customFormat="1"/>
    <row r="61043" spans="1:3" s="566" customFormat="1"/>
    <row r="61044" spans="1:3" s="566" customFormat="1"/>
    <row r="61045" spans="1:3" s="566" customFormat="1"/>
    <row r="61046" spans="1:3" s="566" customFormat="1"/>
    <row r="61047" spans="1:3" s="566" customFormat="1"/>
    <row r="61048" spans="1:3" s="566" customFormat="1"/>
    <row r="61049" spans="1:3" s="566" customFormat="1"/>
    <row r="61050" spans="1:3" s="566" customFormat="1"/>
    <row r="61051" spans="1:3" s="566" customFormat="1"/>
    <row r="61052" spans="1:3" s="566" customFormat="1"/>
    <row r="61053" spans="1:3" s="566" customFormat="1"/>
    <row r="61054" spans="1:3" s="566" customFormat="1"/>
    <row r="61055" spans="1:3" s="566" customFormat="1"/>
    <row r="61056" spans="1:3" s="566" customFormat="1"/>
    <row r="61057" spans="1:3" s="566" customFormat="1"/>
    <row r="61058" spans="1:3" s="566" customFormat="1"/>
    <row r="61059" spans="1:3" s="566" customFormat="1"/>
    <row r="61060" spans="1:3" s="566" customFormat="1"/>
    <row r="61061" spans="1:3" s="566" customFormat="1"/>
    <row r="61062" spans="1:3" s="566" customFormat="1"/>
    <row r="61063" spans="1:3" s="566" customFormat="1"/>
    <row r="61064" spans="1:3" s="566" customFormat="1"/>
    <row r="61065" spans="1:3" s="566" customFormat="1"/>
    <row r="61066" spans="1:3" s="566" customFormat="1"/>
    <row r="61067" spans="1:3" s="566" customFormat="1"/>
    <row r="61068" spans="1:3" s="566" customFormat="1"/>
    <row r="61069" spans="1:3" s="566" customFormat="1"/>
    <row r="61070" spans="1:3" s="566" customFormat="1"/>
    <row r="61071" spans="1:3" s="566" customFormat="1"/>
    <row r="61072" spans="1:3" s="566" customFormat="1"/>
    <row r="61073" spans="1:3" s="566" customFormat="1"/>
    <row r="61074" spans="1:3" s="566" customFormat="1"/>
    <row r="61075" spans="1:3" s="566" customFormat="1"/>
    <row r="61076" spans="1:3" s="566" customFormat="1"/>
    <row r="61077" spans="1:3" s="566" customFormat="1"/>
    <row r="61078" spans="1:3" s="566" customFormat="1"/>
    <row r="61079" spans="1:3" s="566" customFormat="1"/>
    <row r="61080" spans="1:3" s="566" customFormat="1"/>
    <row r="61081" spans="1:3" s="566" customFormat="1"/>
    <row r="61082" spans="1:3" s="566" customFormat="1"/>
    <row r="61083" spans="1:3" s="566" customFormat="1"/>
    <row r="61084" spans="1:3" s="566" customFormat="1"/>
    <row r="61085" spans="1:3" s="566" customFormat="1"/>
    <row r="61086" spans="1:3" s="566" customFormat="1"/>
    <row r="61087" spans="1:3" s="566" customFormat="1"/>
    <row r="61088" spans="1:3" s="566" customFormat="1"/>
    <row r="61089" spans="1:3" s="566" customFormat="1"/>
    <row r="61090" spans="1:3" s="566" customFormat="1"/>
    <row r="61091" spans="1:3" s="566" customFormat="1"/>
    <row r="61092" spans="1:3" s="566" customFormat="1"/>
    <row r="61093" spans="1:3" s="566" customFormat="1"/>
    <row r="61094" spans="1:3" s="566" customFormat="1"/>
    <row r="61095" spans="1:3" s="566" customFormat="1"/>
    <row r="61096" spans="1:3" s="566" customFormat="1"/>
    <row r="61097" spans="1:3" s="566" customFormat="1"/>
    <row r="61098" spans="1:3" s="566" customFormat="1"/>
    <row r="61099" spans="1:3" s="566" customFormat="1"/>
    <row r="61100" spans="1:3" s="566" customFormat="1"/>
    <row r="61101" spans="1:3" s="566" customFormat="1"/>
    <row r="61102" spans="1:3" s="566" customFormat="1"/>
    <row r="61103" spans="1:3" s="566" customFormat="1"/>
    <row r="61104" spans="1:3" s="566" customFormat="1"/>
    <row r="61105" spans="1:3" s="566" customFormat="1"/>
    <row r="61106" spans="1:3" s="566" customFormat="1"/>
    <row r="61107" spans="1:3" s="566" customFormat="1"/>
    <row r="61108" spans="1:3" s="566" customFormat="1"/>
    <row r="61109" spans="1:3" s="566" customFormat="1"/>
    <row r="61110" spans="1:3" s="566" customFormat="1"/>
    <row r="61111" spans="1:3" s="566" customFormat="1"/>
    <row r="61112" spans="1:3" s="566" customFormat="1"/>
    <row r="61113" spans="1:3" s="566" customFormat="1"/>
    <row r="61114" spans="1:3" s="566" customFormat="1"/>
    <row r="61115" spans="1:3" s="566" customFormat="1"/>
    <row r="61116" spans="1:3" s="566" customFormat="1"/>
    <row r="61117" spans="1:3" s="566" customFormat="1"/>
    <row r="61118" spans="1:3" s="566" customFormat="1"/>
    <row r="61119" spans="1:3" s="566" customFormat="1"/>
    <row r="61120" spans="1:3" s="566" customFormat="1"/>
    <row r="61121" spans="1:3" s="566" customFormat="1"/>
    <row r="61122" spans="1:3" s="566" customFormat="1"/>
    <row r="61123" spans="1:3" s="566" customFormat="1"/>
    <row r="61124" spans="1:3" s="566" customFormat="1"/>
    <row r="61125" spans="1:3" s="566" customFormat="1"/>
    <row r="61126" spans="1:3" s="566" customFormat="1"/>
    <row r="61127" spans="1:3" s="566" customFormat="1"/>
    <row r="61128" spans="1:3" s="566" customFormat="1"/>
    <row r="61129" spans="1:3" s="566" customFormat="1"/>
    <row r="61130" spans="1:3" s="566" customFormat="1"/>
    <row r="61131" spans="1:3" s="566" customFormat="1"/>
    <row r="61132" spans="1:3" s="566" customFormat="1"/>
    <row r="61133" spans="1:3" s="566" customFormat="1"/>
    <row r="61134" spans="1:3" s="566" customFormat="1"/>
    <row r="61135" spans="1:3" s="566" customFormat="1"/>
    <row r="61136" spans="1:3" s="566" customFormat="1"/>
    <row r="61137" spans="1:3" s="566" customFormat="1"/>
    <row r="61138" spans="1:3" s="566" customFormat="1"/>
    <row r="61139" spans="1:3" s="566" customFormat="1"/>
    <row r="61140" spans="1:3" s="566" customFormat="1"/>
    <row r="61141" spans="1:3" s="566" customFormat="1"/>
    <row r="61142" spans="1:3" s="566" customFormat="1"/>
    <row r="61143" spans="1:3" s="566" customFormat="1"/>
    <row r="61144" spans="1:3" s="566" customFormat="1"/>
    <row r="61145" spans="1:3" s="566" customFormat="1"/>
    <row r="61146" spans="1:3" s="566" customFormat="1"/>
    <row r="61147" spans="1:3" s="566" customFormat="1"/>
    <row r="61148" spans="1:3" s="566" customFormat="1"/>
    <row r="61149" spans="1:3" s="566" customFormat="1"/>
    <row r="61150" spans="1:3" s="566" customFormat="1"/>
    <row r="61151" spans="1:3" s="566" customFormat="1"/>
    <row r="61152" spans="1:3" s="566" customFormat="1"/>
    <row r="61153" spans="1:3" s="566" customFormat="1"/>
    <row r="61154" spans="1:3" s="566" customFormat="1"/>
    <row r="61155" spans="1:3" s="566" customFormat="1"/>
    <row r="61156" spans="1:3" s="566" customFormat="1"/>
    <row r="61157" spans="1:3" s="566" customFormat="1"/>
    <row r="61158" spans="1:3" s="566" customFormat="1"/>
    <row r="61159" spans="1:3" s="566" customFormat="1"/>
    <row r="61160" spans="1:3" s="566" customFormat="1"/>
    <row r="61161" spans="1:3" s="566" customFormat="1"/>
    <row r="61162" spans="1:3" s="566" customFormat="1"/>
    <row r="61163" spans="1:3" s="566" customFormat="1"/>
    <row r="61164" spans="1:3" s="566" customFormat="1"/>
    <row r="61165" spans="1:3" s="566" customFormat="1"/>
    <row r="61166" spans="1:3" s="566" customFormat="1"/>
    <row r="61167" spans="1:3" s="566" customFormat="1"/>
    <row r="61168" spans="1:3" s="566" customFormat="1"/>
    <row r="61169" spans="1:3" s="566" customFormat="1"/>
    <row r="61170" spans="1:3" s="566" customFormat="1"/>
    <row r="61171" spans="1:3" s="566" customFormat="1"/>
    <row r="61172" spans="1:3" s="566" customFormat="1"/>
    <row r="61173" spans="1:3" s="566" customFormat="1"/>
    <row r="61174" spans="1:3" s="566" customFormat="1"/>
    <row r="61175" spans="1:3" s="566" customFormat="1"/>
    <row r="61176" spans="1:3" s="566" customFormat="1"/>
    <row r="61177" spans="1:3" s="566" customFormat="1"/>
    <row r="61178" spans="1:3" s="566" customFormat="1"/>
    <row r="61179" spans="1:3" s="566" customFormat="1"/>
    <row r="61180" spans="1:3" s="566" customFormat="1"/>
    <row r="61181" spans="1:3" s="566" customFormat="1"/>
    <row r="61182" spans="1:3" s="566" customFormat="1"/>
    <row r="61183" spans="1:3" s="566" customFormat="1"/>
    <row r="61184" spans="1:3" s="566" customFormat="1"/>
    <row r="61185" spans="1:3" s="566" customFormat="1"/>
    <row r="61186" spans="1:3" s="566" customFormat="1"/>
    <row r="61187" spans="1:3" s="566" customFormat="1"/>
    <row r="61188" spans="1:3" s="566" customFormat="1"/>
    <row r="61189" spans="1:3" s="566" customFormat="1"/>
    <row r="61190" spans="1:3" s="566" customFormat="1"/>
    <row r="61191" spans="1:3" s="566" customFormat="1"/>
    <row r="61192" spans="1:3" s="566" customFormat="1"/>
    <row r="61193" spans="1:3" s="566" customFormat="1"/>
    <row r="61194" spans="1:3" s="566" customFormat="1"/>
    <row r="61195" spans="1:3" s="566" customFormat="1"/>
    <row r="61196" spans="1:3" s="566" customFormat="1"/>
    <row r="61197" spans="1:3" s="566" customFormat="1"/>
    <row r="61198" spans="1:3" s="566" customFormat="1"/>
    <row r="61199" spans="1:3" s="566" customFormat="1"/>
    <row r="61200" spans="1:3" s="566" customFormat="1"/>
    <row r="61201" spans="1:3" s="566" customFormat="1"/>
    <row r="61202" spans="1:3" s="566" customFormat="1"/>
    <row r="61203" spans="1:3" s="566" customFormat="1"/>
    <row r="61204" spans="1:3" s="566" customFormat="1"/>
    <row r="61205" spans="1:3" s="566" customFormat="1"/>
    <row r="61206" spans="1:3" s="566" customFormat="1"/>
    <row r="61207" spans="1:3" s="566" customFormat="1"/>
    <row r="61208" spans="1:3" s="566" customFormat="1"/>
    <row r="61209" spans="1:3" s="566" customFormat="1"/>
    <row r="61210" spans="1:3" s="566" customFormat="1"/>
    <row r="61211" spans="1:3" s="566" customFormat="1"/>
    <row r="61212" spans="1:3" s="566" customFormat="1"/>
    <row r="61213" spans="1:3" s="566" customFormat="1"/>
    <row r="61214" spans="1:3" s="566" customFormat="1"/>
    <row r="61215" spans="1:3" s="566" customFormat="1"/>
    <row r="61216" spans="1:3" s="566" customFormat="1"/>
    <row r="61217" spans="1:3" s="566" customFormat="1"/>
    <row r="61218" spans="1:3" s="566" customFormat="1"/>
    <row r="61219" spans="1:3" s="566" customFormat="1"/>
    <row r="61220" spans="1:3" s="566" customFormat="1"/>
    <row r="61221" spans="1:3" s="566" customFormat="1"/>
    <row r="61222" spans="1:3" s="566" customFormat="1"/>
    <row r="61223" spans="1:3" s="566" customFormat="1"/>
    <row r="61224" spans="1:3" s="566" customFormat="1"/>
    <row r="61225" spans="1:3" s="566" customFormat="1"/>
    <row r="61226" spans="1:3" s="566" customFormat="1"/>
    <row r="61227" spans="1:3" s="566" customFormat="1"/>
    <row r="61228" spans="1:3" s="566" customFormat="1"/>
    <row r="61229" spans="1:3" s="566" customFormat="1"/>
    <row r="61230" spans="1:3" s="566" customFormat="1"/>
    <row r="61231" spans="1:3" s="566" customFormat="1"/>
    <row r="61232" spans="1:3" s="566" customFormat="1"/>
    <row r="61233" spans="1:3" s="566" customFormat="1"/>
    <row r="61234" spans="1:3" s="566" customFormat="1"/>
    <row r="61235" spans="1:3" s="566" customFormat="1"/>
    <row r="61236" spans="1:3" s="566" customFormat="1"/>
    <row r="61237" spans="1:3" s="566" customFormat="1"/>
    <row r="61238" spans="1:3" s="566" customFormat="1"/>
    <row r="61239" spans="1:3" s="566" customFormat="1"/>
    <row r="61240" spans="1:3" s="566" customFormat="1"/>
    <row r="61241" spans="1:3" s="566" customFormat="1"/>
    <row r="61242" spans="1:3" s="566" customFormat="1"/>
    <row r="61243" spans="1:3" s="566" customFormat="1"/>
    <row r="61244" spans="1:3" s="566" customFormat="1"/>
    <row r="61245" spans="1:3" s="566" customFormat="1"/>
    <row r="61246" spans="1:3" s="566" customFormat="1"/>
    <row r="61247" spans="1:3" s="566" customFormat="1"/>
    <row r="61248" spans="1:3" s="566" customFormat="1"/>
    <row r="61249" spans="1:3" s="566" customFormat="1"/>
    <row r="61250" spans="1:3" s="566" customFormat="1"/>
    <row r="61251" spans="1:3" s="566" customFormat="1"/>
    <row r="61252" spans="1:3" s="566" customFormat="1"/>
    <row r="61253" spans="1:3" s="566" customFormat="1"/>
    <row r="61254" spans="1:3" s="566" customFormat="1"/>
    <row r="61255" spans="1:3" s="566" customFormat="1"/>
    <row r="61256" spans="1:3" s="566" customFormat="1"/>
    <row r="61257" spans="1:3" s="566" customFormat="1"/>
    <row r="61258" spans="1:3" s="566" customFormat="1"/>
    <row r="61259" spans="1:3" s="566" customFormat="1"/>
    <row r="61260" spans="1:3" s="566" customFormat="1"/>
    <row r="61261" spans="1:3" s="566" customFormat="1"/>
    <row r="61262" spans="1:3" s="566" customFormat="1"/>
    <row r="61263" spans="1:3" s="566" customFormat="1"/>
    <row r="61264" spans="1:3" s="566" customFormat="1"/>
    <row r="61265" spans="1:3" s="566" customFormat="1"/>
    <row r="61266" spans="1:3" s="566" customFormat="1"/>
    <row r="61267" spans="1:3" s="566" customFormat="1"/>
    <row r="61268" spans="1:3" s="566" customFormat="1"/>
    <row r="61269" spans="1:3" s="566" customFormat="1"/>
    <row r="61270" spans="1:3" s="566" customFormat="1"/>
    <row r="61271" spans="1:3" s="566" customFormat="1"/>
    <row r="61272" spans="1:3" s="566" customFormat="1"/>
    <row r="61273" spans="1:3" s="566" customFormat="1"/>
    <row r="61274" spans="1:3" s="566" customFormat="1"/>
    <row r="61275" spans="1:3" s="566" customFormat="1"/>
    <row r="61276" spans="1:3" s="566" customFormat="1"/>
    <row r="61277" spans="1:3" s="566" customFormat="1"/>
    <row r="61278" spans="1:3" s="566" customFormat="1"/>
    <row r="61279" spans="1:3" s="566" customFormat="1"/>
    <row r="61280" spans="1:3" s="566" customFormat="1"/>
    <row r="61281" spans="1:3" s="566" customFormat="1"/>
    <row r="61282" spans="1:3" s="566" customFormat="1"/>
    <row r="61283" spans="1:3" s="566" customFormat="1"/>
    <row r="61284" spans="1:3" s="566" customFormat="1"/>
    <row r="61285" spans="1:3" s="566" customFormat="1"/>
    <row r="61286" spans="1:3" s="566" customFormat="1"/>
    <row r="61287" spans="1:3" s="566" customFormat="1"/>
    <row r="61288" spans="1:3" s="566" customFormat="1"/>
    <row r="61289" spans="1:3" s="566" customFormat="1"/>
    <row r="61290" spans="1:3" s="566" customFormat="1"/>
    <row r="61291" spans="1:3" s="566" customFormat="1"/>
    <row r="61292" spans="1:3" s="566" customFormat="1"/>
    <row r="61293" spans="1:3" s="566" customFormat="1"/>
    <row r="61294" spans="1:3" s="566" customFormat="1"/>
    <row r="61295" spans="1:3" s="566" customFormat="1"/>
    <row r="61296" spans="1:3" s="566" customFormat="1"/>
    <row r="61297" spans="1:3" s="566" customFormat="1"/>
    <row r="61298" spans="1:3" s="566" customFormat="1"/>
    <row r="61299" spans="1:3" s="566" customFormat="1"/>
    <row r="61300" spans="1:3" s="566" customFormat="1"/>
    <row r="61301" spans="1:3" s="566" customFormat="1"/>
    <row r="61302" spans="1:3" s="566" customFormat="1"/>
    <row r="61303" spans="1:3" s="566" customFormat="1"/>
    <row r="61304" spans="1:3" s="566" customFormat="1"/>
    <row r="61305" spans="1:3" s="566" customFormat="1"/>
    <row r="61306" spans="1:3" s="566" customFormat="1"/>
    <row r="61307" spans="1:3" s="566" customFormat="1"/>
    <row r="61308" spans="1:3" s="566" customFormat="1"/>
    <row r="61309" spans="1:3" s="566" customFormat="1"/>
    <row r="61310" spans="1:3" s="566" customFormat="1"/>
    <row r="61311" spans="1:3" s="566" customFormat="1"/>
    <row r="61312" spans="1:3" s="566" customFormat="1"/>
    <row r="61313" spans="1:3" s="566" customFormat="1"/>
    <row r="61314" spans="1:3" s="566" customFormat="1"/>
    <row r="61315" spans="1:3" s="566" customFormat="1"/>
    <row r="61316" spans="1:3" s="566" customFormat="1"/>
    <row r="61317" spans="1:3" s="566" customFormat="1"/>
    <row r="61318" spans="1:3" s="566" customFormat="1"/>
    <row r="61319" spans="1:3" s="566" customFormat="1"/>
    <row r="61320" spans="1:3" s="566" customFormat="1"/>
    <row r="61321" spans="1:3" s="566" customFormat="1"/>
    <row r="61322" spans="1:3" s="566" customFormat="1"/>
    <row r="61323" spans="1:3" s="566" customFormat="1"/>
    <row r="61324" spans="1:3" s="566" customFormat="1"/>
    <row r="61325" spans="1:3" s="566" customFormat="1"/>
    <row r="61326" spans="1:3" s="566" customFormat="1"/>
    <row r="61327" spans="1:3" s="566" customFormat="1"/>
    <row r="61328" spans="1:3" s="566" customFormat="1"/>
    <row r="61329" spans="1:3" s="566" customFormat="1"/>
    <row r="61330" spans="1:3" s="566" customFormat="1"/>
    <row r="61331" spans="1:3" s="566" customFormat="1"/>
    <row r="61332" spans="1:3" s="566" customFormat="1"/>
    <row r="61333" spans="1:3" s="566" customFormat="1"/>
    <row r="61334" spans="1:3" s="566" customFormat="1"/>
    <row r="61335" spans="1:3" s="566" customFormat="1"/>
    <row r="61336" spans="1:3" s="566" customFormat="1"/>
    <row r="61337" spans="1:3" s="566" customFormat="1"/>
    <row r="61338" spans="1:3" s="566" customFormat="1"/>
    <row r="61339" spans="1:3" s="566" customFormat="1"/>
    <row r="61340" spans="1:3" s="566" customFormat="1"/>
    <row r="61341" spans="1:3" s="566" customFormat="1"/>
    <row r="61342" spans="1:3" s="566" customFormat="1"/>
    <row r="61343" spans="1:3" s="566" customFormat="1"/>
    <row r="61344" spans="1:3" s="566" customFormat="1"/>
    <row r="61345" spans="1:3" s="566" customFormat="1"/>
    <row r="61346" spans="1:3" s="566" customFormat="1"/>
    <row r="61347" spans="1:3" s="566" customFormat="1"/>
    <row r="61348" spans="1:3" s="566" customFormat="1"/>
    <row r="61349" spans="1:3" s="566" customFormat="1"/>
    <row r="61350" spans="1:3" s="566" customFormat="1"/>
    <row r="61351" spans="1:3" s="566" customFormat="1"/>
    <row r="61352" spans="1:3" s="566" customFormat="1"/>
    <row r="61353" spans="1:3" s="566" customFormat="1"/>
    <row r="61354" spans="1:3" s="566" customFormat="1"/>
    <row r="61355" spans="1:3" s="566" customFormat="1"/>
    <row r="61356" spans="1:3" s="566" customFormat="1"/>
    <row r="61357" spans="1:3" s="566" customFormat="1"/>
    <row r="61358" spans="1:3" s="566" customFormat="1"/>
    <row r="61359" spans="1:3" s="566" customFormat="1"/>
    <row r="61360" spans="1:3" s="566" customFormat="1"/>
    <row r="61361" spans="1:3" s="566" customFormat="1"/>
    <row r="61362" spans="1:3" s="566" customFormat="1"/>
    <row r="61363" spans="1:3" s="566" customFormat="1"/>
    <row r="61364" spans="1:3" s="566" customFormat="1"/>
    <row r="61365" spans="1:3" s="566" customFormat="1"/>
    <row r="61366" spans="1:3" s="566" customFormat="1"/>
    <row r="61367" spans="1:3" s="566" customFormat="1"/>
    <row r="61368" spans="1:3" s="566" customFormat="1"/>
    <row r="61369" spans="1:3" s="566" customFormat="1"/>
    <row r="61370" spans="1:3" s="566" customFormat="1"/>
    <row r="61371" spans="1:3" s="566" customFormat="1"/>
    <row r="61372" spans="1:3" s="566" customFormat="1"/>
    <row r="61373" spans="1:3" s="566" customFormat="1"/>
    <row r="61374" spans="1:3" s="566" customFormat="1"/>
    <row r="61375" spans="1:3" s="566" customFormat="1"/>
    <row r="61376" spans="1:3" s="566" customFormat="1"/>
    <row r="61377" spans="1:3" s="566" customFormat="1"/>
    <row r="61378" spans="1:3" s="566" customFormat="1"/>
    <row r="61379" spans="1:3" s="566" customFormat="1"/>
    <row r="61380" spans="1:3" s="566" customFormat="1"/>
    <row r="61381" spans="1:3" s="566" customFormat="1"/>
    <row r="61382" spans="1:3" s="566" customFormat="1"/>
    <row r="61383" spans="1:3" s="566" customFormat="1"/>
    <row r="61384" spans="1:3" s="566" customFormat="1"/>
    <row r="61385" spans="1:3" s="566" customFormat="1"/>
    <row r="61386" spans="1:3" s="566" customFormat="1"/>
    <row r="61387" spans="1:3" s="566" customFormat="1"/>
    <row r="61388" spans="1:3" s="566" customFormat="1"/>
    <row r="61389" spans="1:3" s="566" customFormat="1"/>
    <row r="61390" spans="1:3" s="566" customFormat="1"/>
    <row r="61391" spans="1:3" s="566" customFormat="1"/>
    <row r="61392" spans="1:3" s="566" customFormat="1"/>
    <row r="61393" spans="1:3" s="566" customFormat="1"/>
    <row r="61394" spans="1:3" s="566" customFormat="1"/>
    <row r="61395" spans="1:3" s="566" customFormat="1"/>
    <row r="61396" spans="1:3" s="566" customFormat="1"/>
    <row r="61397" spans="1:3" s="566" customFormat="1"/>
    <row r="61398" spans="1:3" s="566" customFormat="1"/>
    <row r="61399" spans="1:3" s="566" customFormat="1"/>
    <row r="61400" spans="1:3" s="566" customFormat="1"/>
    <row r="61401" spans="1:3" s="566" customFormat="1"/>
    <row r="61402" spans="1:3" s="566" customFormat="1"/>
    <row r="61403" spans="1:3" s="566" customFormat="1"/>
    <row r="61404" spans="1:3" s="566" customFormat="1"/>
    <row r="61405" spans="1:3" s="566" customFormat="1"/>
    <row r="61406" spans="1:3" s="566" customFormat="1"/>
    <row r="61407" spans="1:3" s="566" customFormat="1"/>
    <row r="61408" spans="1:3" s="566" customFormat="1"/>
    <row r="61409" spans="1:3" s="566" customFormat="1"/>
    <row r="61410" spans="1:3" s="566" customFormat="1"/>
    <row r="61411" spans="1:3" s="566" customFormat="1"/>
    <row r="61412" spans="1:3" s="566" customFormat="1"/>
    <row r="61413" spans="1:3" s="566" customFormat="1"/>
    <row r="61414" spans="1:3" s="566" customFormat="1"/>
    <row r="61415" spans="1:3" s="566" customFormat="1"/>
    <row r="61416" spans="1:3" s="566" customFormat="1"/>
    <row r="61417" spans="1:3" s="566" customFormat="1"/>
    <row r="61418" spans="1:3" s="566" customFormat="1"/>
    <row r="61419" spans="1:3" s="566" customFormat="1"/>
    <row r="61420" spans="1:3" s="566" customFormat="1"/>
    <row r="61421" spans="1:3" s="566" customFormat="1"/>
    <row r="61422" spans="1:3" s="566" customFormat="1"/>
    <row r="61423" spans="1:3" s="566" customFormat="1"/>
    <row r="61424" spans="1:3" s="566" customFormat="1"/>
    <row r="61425" spans="1:3" s="566" customFormat="1"/>
    <row r="61426" spans="1:3" s="566" customFormat="1"/>
    <row r="61427" spans="1:3" s="566" customFormat="1"/>
    <row r="61428" spans="1:3" s="566" customFormat="1"/>
    <row r="61429" spans="1:3" s="566" customFormat="1"/>
    <row r="61430" spans="1:3" s="566" customFormat="1"/>
    <row r="61431" spans="1:3" s="566" customFormat="1"/>
    <row r="61432" spans="1:3" s="566" customFormat="1"/>
    <row r="61433" spans="1:3" s="566" customFormat="1"/>
    <row r="61434" spans="1:3" s="566" customFormat="1"/>
    <row r="61435" spans="1:3" s="566" customFormat="1"/>
    <row r="61436" spans="1:3" s="566" customFormat="1"/>
    <row r="61437" spans="1:3" s="566" customFormat="1"/>
    <row r="61438" spans="1:3" s="566" customFormat="1"/>
    <row r="61439" spans="1:3" s="566" customFormat="1"/>
    <row r="61440" spans="1:3" s="566" customFormat="1"/>
    <row r="61441" spans="1:3" s="566" customFormat="1"/>
    <row r="61442" spans="1:3" s="566" customFormat="1"/>
    <row r="61443" spans="1:3" s="566" customFormat="1"/>
    <row r="61444" spans="1:3" s="566" customFormat="1"/>
    <row r="61445" spans="1:3" s="566" customFormat="1"/>
    <row r="61446" spans="1:3" s="566" customFormat="1"/>
    <row r="61447" spans="1:3" s="566" customFormat="1"/>
    <row r="61448" spans="1:3" s="566" customFormat="1"/>
    <row r="61449" spans="1:3" s="566" customFormat="1"/>
    <row r="61450" spans="1:3" s="566" customFormat="1"/>
    <row r="61451" spans="1:3" s="566" customFormat="1"/>
    <row r="61452" spans="1:3" s="566" customFormat="1"/>
    <row r="61453" spans="1:3" s="566" customFormat="1"/>
    <row r="61454" spans="1:3" s="566" customFormat="1"/>
    <row r="61455" spans="1:3" s="566" customFormat="1"/>
    <row r="61456" spans="1:3" s="566" customFormat="1"/>
    <row r="61457" spans="1:3" s="566" customFormat="1"/>
    <row r="61458" spans="1:3" s="566" customFormat="1"/>
    <row r="61459" spans="1:3" s="566" customFormat="1"/>
    <row r="61460" spans="1:3" s="566" customFormat="1"/>
    <row r="61461" spans="1:3" s="566" customFormat="1"/>
    <row r="61462" spans="1:3" s="566" customFormat="1"/>
    <row r="61463" spans="1:3" s="566" customFormat="1"/>
    <row r="61464" spans="1:3" s="566" customFormat="1"/>
    <row r="61465" spans="1:3" s="566" customFormat="1"/>
    <row r="61466" spans="1:3" s="566" customFormat="1"/>
    <row r="61467" spans="1:3" s="566" customFormat="1"/>
    <row r="61468" spans="1:3" s="566" customFormat="1"/>
    <row r="61469" spans="1:3" s="566" customFormat="1"/>
    <row r="61470" spans="1:3" s="566" customFormat="1"/>
    <row r="61471" spans="1:3" s="566" customFormat="1"/>
    <row r="61472" spans="1:3" s="566" customFormat="1"/>
    <row r="61473" spans="1:3" s="566" customFormat="1"/>
    <row r="61474" spans="1:3" s="566" customFormat="1"/>
    <row r="61475" spans="1:3" s="566" customFormat="1"/>
    <row r="61476" spans="1:3" s="566" customFormat="1"/>
    <row r="61477" spans="1:3" s="566" customFormat="1"/>
    <row r="61478" spans="1:3" s="566" customFormat="1"/>
    <row r="61479" spans="1:3" s="566" customFormat="1"/>
    <row r="61480" spans="1:3" s="566" customFormat="1"/>
    <row r="61481" spans="1:3" s="566" customFormat="1"/>
    <row r="61482" spans="1:3" s="566" customFormat="1"/>
    <row r="61483" spans="1:3" s="566" customFormat="1"/>
    <row r="61484" spans="1:3" s="566" customFormat="1"/>
    <row r="61485" spans="1:3" s="566" customFormat="1"/>
    <row r="61486" spans="1:3" s="566" customFormat="1"/>
    <row r="61487" spans="1:3" s="566" customFormat="1"/>
    <row r="61488" spans="1:3" s="566" customFormat="1"/>
    <row r="61489" spans="1:3" s="566" customFormat="1"/>
    <row r="61490" spans="1:3" s="566" customFormat="1"/>
    <row r="61491" spans="1:3" s="566" customFormat="1"/>
    <row r="61492" spans="1:3" s="566" customFormat="1"/>
    <row r="61493" spans="1:3" s="566" customFormat="1"/>
    <row r="61494" spans="1:3" s="566" customFormat="1"/>
    <row r="61495" spans="1:3" s="566" customFormat="1"/>
    <row r="61496" spans="1:3" s="566" customFormat="1"/>
    <row r="61497" spans="1:3" s="566" customFormat="1"/>
    <row r="61498" spans="1:3" s="566" customFormat="1"/>
    <row r="61499" spans="1:3" s="566" customFormat="1"/>
    <row r="61500" spans="1:3" s="566" customFormat="1"/>
    <row r="61501" spans="1:3" s="566" customFormat="1"/>
    <row r="61502" spans="1:3" s="566" customFormat="1"/>
    <row r="61503" spans="1:3" s="566" customFormat="1"/>
    <row r="61504" spans="1:3" s="566" customFormat="1"/>
    <row r="61505" spans="1:3" s="566" customFormat="1"/>
    <row r="61506" spans="1:3" s="566" customFormat="1"/>
    <row r="61507" spans="1:3" s="566" customFormat="1"/>
    <row r="61508" spans="1:3" s="566" customFormat="1"/>
    <row r="61509" spans="1:3" s="566" customFormat="1"/>
    <row r="61510" spans="1:3" s="566" customFormat="1"/>
    <row r="61511" spans="1:3" s="566" customFormat="1"/>
    <row r="61512" spans="1:3" s="566" customFormat="1"/>
    <row r="61513" spans="1:3" s="566" customFormat="1"/>
    <row r="61514" spans="1:3" s="566" customFormat="1"/>
    <row r="61515" spans="1:3" s="566" customFormat="1"/>
    <row r="61516" spans="1:3" s="566" customFormat="1"/>
    <row r="61517" spans="1:3" s="566" customFormat="1"/>
    <row r="61518" spans="1:3" s="566" customFormat="1"/>
    <row r="61519" spans="1:3" s="566" customFormat="1"/>
    <row r="61520" spans="1:3" s="566" customFormat="1"/>
    <row r="61521" spans="1:3" s="566" customFormat="1"/>
    <row r="61522" spans="1:3" s="566" customFormat="1"/>
    <row r="61523" spans="1:3" s="566" customFormat="1"/>
    <row r="61524" spans="1:3" s="566" customFormat="1"/>
    <row r="61525" spans="1:3" s="566" customFormat="1"/>
    <row r="61526" spans="1:3" s="566" customFormat="1"/>
    <row r="61527" spans="1:3" s="566" customFormat="1"/>
    <row r="61528" spans="1:3" s="566" customFormat="1"/>
    <row r="61529" spans="1:3" s="566" customFormat="1"/>
    <row r="61530" spans="1:3" s="566" customFormat="1"/>
    <row r="61531" spans="1:3" s="566" customFormat="1"/>
    <row r="61532" spans="1:3" s="566" customFormat="1"/>
    <row r="61533" spans="1:3" s="566" customFormat="1"/>
    <row r="61534" spans="1:3" s="566" customFormat="1"/>
    <row r="61535" spans="1:3" s="566" customFormat="1"/>
    <row r="61536" spans="1:3" s="566" customFormat="1"/>
    <row r="61537" spans="1:3" s="566" customFormat="1"/>
    <row r="61538" spans="1:3" s="566" customFormat="1"/>
    <row r="61539" spans="1:3" s="566" customFormat="1"/>
    <row r="61540" spans="1:3" s="566" customFormat="1"/>
    <row r="61541" spans="1:3" s="566" customFormat="1"/>
    <row r="61542" spans="1:3" s="566" customFormat="1"/>
    <row r="61543" spans="1:3" s="566" customFormat="1"/>
    <row r="61544" spans="1:3" s="566" customFormat="1"/>
    <row r="61545" spans="1:3" s="566" customFormat="1"/>
    <row r="61546" spans="1:3" s="566" customFormat="1"/>
    <row r="61547" spans="1:3" s="566" customFormat="1"/>
    <row r="61548" spans="1:3" s="566" customFormat="1"/>
    <row r="61549" spans="1:3" s="566" customFormat="1"/>
    <row r="61550" spans="1:3" s="566" customFormat="1"/>
    <row r="61551" spans="1:3" s="566" customFormat="1"/>
    <row r="61552" spans="1:3" s="566" customFormat="1"/>
    <row r="61553" spans="1:3" s="566" customFormat="1"/>
    <row r="61554" spans="1:3" s="566" customFormat="1"/>
    <row r="61555" spans="1:3" s="566" customFormat="1"/>
    <row r="61556" spans="1:3" s="566" customFormat="1"/>
    <row r="61557" spans="1:3" s="566" customFormat="1"/>
    <row r="61558" spans="1:3" s="566" customFormat="1"/>
    <row r="61559" spans="1:3" s="566" customFormat="1"/>
    <row r="61560" spans="1:3" s="566" customFormat="1"/>
    <row r="61561" spans="1:3" s="566" customFormat="1"/>
    <row r="61562" spans="1:3" s="566" customFormat="1"/>
    <row r="61563" spans="1:3" s="566" customFormat="1"/>
    <row r="61564" spans="1:3" s="566" customFormat="1"/>
    <row r="61565" spans="1:3" s="566" customFormat="1"/>
    <row r="61566" spans="1:3" s="566" customFormat="1"/>
    <row r="61567" spans="1:3" s="566" customFormat="1"/>
    <row r="61568" spans="1:3" s="566" customFormat="1"/>
    <row r="61569" spans="1:3" s="566" customFormat="1"/>
    <row r="61570" spans="1:3" s="566" customFormat="1"/>
    <row r="61571" spans="1:3" s="566" customFormat="1"/>
    <row r="61572" spans="1:3" s="566" customFormat="1"/>
    <row r="61573" spans="1:3" s="566" customFormat="1"/>
    <row r="61574" spans="1:3" s="566" customFormat="1"/>
    <row r="61575" spans="1:3" s="566" customFormat="1"/>
    <row r="61576" spans="1:3" s="566" customFormat="1"/>
    <row r="61577" spans="1:3" s="566" customFormat="1"/>
    <row r="61578" spans="1:3" s="566" customFormat="1"/>
    <row r="61579" spans="1:3" s="566" customFormat="1"/>
    <row r="61580" spans="1:3" s="566" customFormat="1"/>
    <row r="61581" spans="1:3" s="566" customFormat="1"/>
    <row r="61582" spans="1:3" s="566" customFormat="1"/>
    <row r="61583" spans="1:3" s="566" customFormat="1"/>
    <row r="61584" spans="1:3" s="566" customFormat="1"/>
    <row r="61585" spans="1:3" s="566" customFormat="1"/>
    <row r="61586" spans="1:3" s="566" customFormat="1"/>
    <row r="61587" spans="1:3" s="566" customFormat="1"/>
    <row r="61588" spans="1:3" s="566" customFormat="1"/>
    <row r="61589" spans="1:3" s="566" customFormat="1"/>
    <row r="61590" spans="1:3" s="566" customFormat="1"/>
    <row r="61591" spans="1:3" s="566" customFormat="1"/>
    <row r="61592" spans="1:3" s="566" customFormat="1"/>
    <row r="61593" spans="1:3" s="566" customFormat="1"/>
    <row r="61594" spans="1:3" s="566" customFormat="1"/>
    <row r="61595" spans="1:3" s="566" customFormat="1"/>
    <row r="61596" spans="1:3" s="566" customFormat="1"/>
    <row r="61597" spans="1:3" s="566" customFormat="1"/>
    <row r="61598" spans="1:3" s="566" customFormat="1"/>
    <row r="61599" spans="1:3" s="566" customFormat="1"/>
    <row r="61600" spans="1:3" s="566" customFormat="1"/>
    <row r="61601" spans="1:3" s="566" customFormat="1"/>
    <row r="61602" spans="1:3" s="566" customFormat="1"/>
    <row r="61603" spans="1:3" s="566" customFormat="1"/>
    <row r="61604" spans="1:3" s="566" customFormat="1"/>
    <row r="61605" spans="1:3" s="566" customFormat="1"/>
    <row r="61606" spans="1:3" s="566" customFormat="1"/>
    <row r="61607" spans="1:3" s="566" customFormat="1"/>
    <row r="61608" spans="1:3" s="566" customFormat="1"/>
    <row r="61609" spans="1:3" s="566" customFormat="1"/>
    <row r="61610" spans="1:3" s="566" customFormat="1"/>
    <row r="61611" spans="1:3" s="566" customFormat="1"/>
    <row r="61612" spans="1:3" s="566" customFormat="1"/>
    <row r="61613" spans="1:3" s="566" customFormat="1"/>
    <row r="61614" spans="1:3" s="566" customFormat="1"/>
    <row r="61615" spans="1:3" s="566" customFormat="1"/>
    <row r="61616" spans="1:3" s="566" customFormat="1"/>
    <row r="61617" spans="1:3" s="566" customFormat="1"/>
    <row r="61618" spans="1:3" s="566" customFormat="1"/>
    <row r="61619" spans="1:3" s="566" customFormat="1"/>
    <row r="61620" spans="1:3" s="566" customFormat="1"/>
    <row r="61621" spans="1:3" s="566" customFormat="1"/>
    <row r="61622" spans="1:3" s="566" customFormat="1"/>
    <row r="61623" spans="1:3" s="566" customFormat="1"/>
    <row r="61624" spans="1:3" s="566" customFormat="1"/>
    <row r="61625" spans="1:3" s="566" customFormat="1"/>
    <row r="61626" spans="1:3" s="566" customFormat="1"/>
    <row r="61627" spans="1:3" s="566" customFormat="1"/>
    <row r="61628" spans="1:3" s="566" customFormat="1"/>
    <row r="61629" spans="1:3" s="566" customFormat="1"/>
    <row r="61630" spans="1:3" s="566" customFormat="1"/>
    <row r="61631" spans="1:3" s="566" customFormat="1"/>
    <row r="61632" spans="1:3" s="566" customFormat="1"/>
    <row r="61633" spans="1:3" s="566" customFormat="1"/>
    <row r="61634" spans="1:3" s="566" customFormat="1"/>
    <row r="61635" spans="1:3" s="566" customFormat="1"/>
    <row r="61636" spans="1:3" s="566" customFormat="1"/>
    <row r="61637" spans="1:3" s="566" customFormat="1"/>
    <row r="61638" spans="1:3" s="566" customFormat="1"/>
    <row r="61639" spans="1:3" s="566" customFormat="1"/>
    <row r="61640" spans="1:3" s="566" customFormat="1"/>
    <row r="61641" spans="1:3" s="566" customFormat="1"/>
    <row r="61642" spans="1:3" s="566" customFormat="1"/>
    <row r="61643" spans="1:3" s="566" customFormat="1"/>
    <row r="61644" spans="1:3" s="566" customFormat="1"/>
    <row r="61645" spans="1:3" s="566" customFormat="1"/>
    <row r="61646" spans="1:3" s="566" customFormat="1"/>
    <row r="61647" spans="1:3" s="566" customFormat="1"/>
    <row r="61648" spans="1:3" s="566" customFormat="1"/>
    <row r="61649" spans="1:3" s="566" customFormat="1"/>
    <row r="61650" spans="1:3" s="566" customFormat="1"/>
    <row r="61651" spans="1:3" s="566" customFormat="1"/>
    <row r="61652" spans="1:3" s="566" customFormat="1"/>
    <row r="61653" spans="1:3" s="566" customFormat="1"/>
    <row r="61654" spans="1:3" s="566" customFormat="1"/>
    <row r="61655" spans="1:3" s="566" customFormat="1"/>
    <row r="61656" spans="1:3" s="566" customFormat="1"/>
    <row r="61657" spans="1:3" s="566" customFormat="1"/>
    <row r="61658" spans="1:3" s="566" customFormat="1"/>
    <row r="61659" spans="1:3" s="566" customFormat="1"/>
    <row r="61660" spans="1:3" s="566" customFormat="1"/>
    <row r="61661" spans="1:3" s="566" customFormat="1"/>
    <row r="61662" spans="1:3" s="566" customFormat="1"/>
    <row r="61663" spans="1:3" s="566" customFormat="1"/>
    <row r="61664" spans="1:3" s="566" customFormat="1"/>
    <row r="61665" spans="1:3" s="566" customFormat="1"/>
    <row r="61666" spans="1:3" s="566" customFormat="1"/>
    <row r="61667" spans="1:3" s="566" customFormat="1"/>
    <row r="61668" spans="1:3" s="566" customFormat="1"/>
    <row r="61669" spans="1:3" s="566" customFormat="1"/>
    <row r="61670" spans="1:3" s="566" customFormat="1"/>
    <row r="61671" spans="1:3" s="566" customFormat="1"/>
    <row r="61672" spans="1:3" s="566" customFormat="1"/>
    <row r="61673" spans="1:3" s="566" customFormat="1"/>
    <row r="61674" spans="1:3" s="566" customFormat="1"/>
    <row r="61675" spans="1:3" s="566" customFormat="1"/>
    <row r="61676" spans="1:3" s="566" customFormat="1"/>
    <row r="61677" spans="1:3" s="566" customFormat="1"/>
    <row r="61678" spans="1:3" s="566" customFormat="1"/>
    <row r="61679" spans="1:3" s="566" customFormat="1"/>
    <row r="61680" spans="1:3" s="566" customFormat="1"/>
    <row r="61681" spans="1:3" s="566" customFormat="1"/>
    <row r="61682" spans="1:3" s="566" customFormat="1"/>
    <row r="61683" spans="1:3" s="566" customFormat="1"/>
    <row r="61684" spans="1:3" s="566" customFormat="1"/>
    <row r="61685" spans="1:3" s="566" customFormat="1"/>
    <row r="61686" spans="1:3" s="566" customFormat="1"/>
    <row r="61687" spans="1:3" s="566" customFormat="1"/>
    <row r="61688" spans="1:3" s="566" customFormat="1"/>
    <row r="61689" spans="1:3" s="566" customFormat="1"/>
    <row r="61690" spans="1:3" s="566" customFormat="1"/>
    <row r="61691" spans="1:3" s="566" customFormat="1"/>
    <row r="61692" spans="1:3" s="566" customFormat="1"/>
    <row r="61693" spans="1:3" s="566" customFormat="1"/>
    <row r="61694" spans="1:3" s="566" customFormat="1"/>
    <row r="61695" spans="1:3" s="566" customFormat="1"/>
    <row r="61696" spans="1:3" s="566" customFormat="1"/>
    <row r="61697" spans="1:3" s="566" customFormat="1"/>
    <row r="61698" spans="1:3" s="566" customFormat="1"/>
    <row r="61699" spans="1:3" s="566" customFormat="1"/>
    <row r="61700" spans="1:3" s="566" customFormat="1"/>
    <row r="61701" spans="1:3" s="566" customFormat="1"/>
    <row r="61702" spans="1:3" s="566" customFormat="1"/>
    <row r="61703" spans="1:3" s="566" customFormat="1"/>
    <row r="61704" spans="1:3" s="566" customFormat="1"/>
    <row r="61705" spans="1:3" s="566" customFormat="1"/>
    <row r="61706" spans="1:3" s="566" customFormat="1"/>
    <row r="61707" spans="1:3" s="566" customFormat="1"/>
    <row r="61708" spans="1:3" s="566" customFormat="1"/>
    <row r="61709" spans="1:3" s="566" customFormat="1"/>
    <row r="61710" spans="1:3" s="566" customFormat="1"/>
    <row r="61711" spans="1:3" s="566" customFormat="1"/>
    <row r="61712" spans="1:3" s="566" customFormat="1"/>
    <row r="61713" spans="1:3" s="566" customFormat="1"/>
    <row r="61714" spans="1:3" s="566" customFormat="1"/>
    <row r="61715" spans="1:3" s="566" customFormat="1"/>
    <row r="61716" spans="1:3" s="566" customFormat="1"/>
    <row r="61717" spans="1:3" s="566" customFormat="1"/>
    <row r="61718" spans="1:3" s="566" customFormat="1"/>
    <row r="61719" spans="1:3" s="566" customFormat="1"/>
    <row r="61720" spans="1:3" s="566" customFormat="1"/>
    <row r="61721" spans="1:3" s="566" customFormat="1"/>
    <row r="61722" spans="1:3" s="566" customFormat="1"/>
    <row r="61723" spans="1:3" s="566" customFormat="1"/>
    <row r="61724" spans="1:3" s="566" customFormat="1"/>
    <row r="61725" spans="1:3" s="566" customFormat="1"/>
    <row r="61726" spans="1:3" s="566" customFormat="1"/>
    <row r="61727" spans="1:3" s="566" customFormat="1"/>
    <row r="61728" spans="1:3" s="566" customFormat="1"/>
    <row r="61729" spans="1:3" s="566" customFormat="1"/>
    <row r="61730" spans="1:3" s="566" customFormat="1"/>
    <row r="61731" spans="1:3" s="566" customFormat="1"/>
    <row r="61732" spans="1:3" s="566" customFormat="1"/>
    <row r="61733" spans="1:3" s="566" customFormat="1"/>
    <row r="61734" spans="1:3" s="566" customFormat="1"/>
    <row r="61735" spans="1:3" s="566" customFormat="1"/>
    <row r="61736" spans="1:3" s="566" customFormat="1"/>
    <row r="61737" spans="1:3" s="566" customFormat="1"/>
    <row r="61738" spans="1:3" s="566" customFormat="1"/>
    <row r="61739" spans="1:3" s="566" customFormat="1"/>
    <row r="61740" spans="1:3" s="566" customFormat="1"/>
    <row r="61741" spans="1:3" s="566" customFormat="1"/>
    <row r="61742" spans="1:3" s="566" customFormat="1"/>
    <row r="61743" spans="1:3" s="566" customFormat="1"/>
    <row r="61744" spans="1:3" s="566" customFormat="1"/>
    <row r="61745" spans="1:3" s="566" customFormat="1"/>
    <row r="61746" spans="1:3" s="566" customFormat="1"/>
    <row r="61747" spans="1:3" s="566" customFormat="1"/>
    <row r="61748" spans="1:3" s="566" customFormat="1"/>
    <row r="61749" spans="1:3" s="566" customFormat="1"/>
    <row r="61750" spans="1:3" s="566" customFormat="1"/>
    <row r="61751" spans="1:3" s="566" customFormat="1"/>
    <row r="61752" spans="1:3" s="566" customFormat="1"/>
    <row r="61753" spans="1:3" s="566" customFormat="1"/>
    <row r="61754" spans="1:3" s="566" customFormat="1"/>
    <row r="61755" spans="1:3" s="566" customFormat="1"/>
    <row r="61756" spans="1:3" s="566" customFormat="1"/>
    <row r="61757" spans="1:3" s="566" customFormat="1"/>
    <row r="61758" spans="1:3" s="566" customFormat="1"/>
    <row r="61759" spans="1:3" s="566" customFormat="1"/>
    <row r="61760" spans="1:3" s="566" customFormat="1"/>
    <row r="61761" spans="1:3" s="566" customFormat="1"/>
    <row r="61762" spans="1:3" s="566" customFormat="1"/>
    <row r="61763" spans="1:3" s="566" customFormat="1"/>
    <row r="61764" spans="1:3" s="566" customFormat="1"/>
    <row r="61765" spans="1:3" s="566" customFormat="1"/>
    <row r="61766" spans="1:3" s="566" customFormat="1"/>
    <row r="61767" spans="1:3" s="566" customFormat="1"/>
    <row r="61768" spans="1:3" s="566" customFormat="1"/>
    <row r="61769" spans="1:3" s="566" customFormat="1"/>
    <row r="61770" spans="1:3" s="566" customFormat="1"/>
    <row r="61771" spans="1:3" s="566" customFormat="1"/>
    <row r="61772" spans="1:3" s="566" customFormat="1"/>
    <row r="61773" spans="1:3" s="566" customFormat="1"/>
    <row r="61774" spans="1:3" s="566" customFormat="1"/>
    <row r="61775" spans="1:3" s="566" customFormat="1"/>
    <row r="61776" spans="1:3" s="566" customFormat="1"/>
    <row r="61777" spans="1:3" s="566" customFormat="1"/>
    <row r="61778" spans="1:3" s="566" customFormat="1"/>
    <row r="61779" spans="1:3" s="566" customFormat="1"/>
    <row r="61780" spans="1:3" s="566" customFormat="1"/>
    <row r="61781" spans="1:3" s="566" customFormat="1"/>
    <row r="61782" spans="1:3" s="566" customFormat="1"/>
    <row r="61783" spans="1:3" s="566" customFormat="1"/>
    <row r="61784" spans="1:3" s="566" customFormat="1"/>
    <row r="61785" spans="1:3" s="566" customFormat="1"/>
    <row r="61786" spans="1:3" s="566" customFormat="1"/>
    <row r="61787" spans="1:3" s="566" customFormat="1"/>
    <row r="61788" spans="1:3" s="566" customFormat="1"/>
    <row r="61789" spans="1:3" s="566" customFormat="1"/>
    <row r="61790" spans="1:3" s="566" customFormat="1"/>
    <row r="61791" spans="1:3" s="566" customFormat="1"/>
    <row r="61792" spans="1:3" s="566" customFormat="1"/>
    <row r="61793" spans="1:3" s="566" customFormat="1"/>
    <row r="61794" spans="1:3" s="566" customFormat="1"/>
    <row r="61795" spans="1:3" s="566" customFormat="1"/>
    <row r="61796" spans="1:3" s="566" customFormat="1"/>
    <row r="61797" spans="1:3" s="566" customFormat="1"/>
    <row r="61798" spans="1:3" s="566" customFormat="1"/>
    <row r="61799" spans="1:3" s="566" customFormat="1"/>
    <row r="61800" spans="1:3" s="566" customFormat="1"/>
    <row r="61801" spans="1:3" s="566" customFormat="1"/>
    <row r="61802" spans="1:3" s="566" customFormat="1"/>
    <row r="61803" spans="1:3" s="566" customFormat="1"/>
    <row r="61804" spans="1:3" s="566" customFormat="1"/>
    <row r="61805" spans="1:3" s="566" customFormat="1"/>
    <row r="61806" spans="1:3" s="566" customFormat="1"/>
    <row r="61807" spans="1:3" s="566" customFormat="1"/>
    <row r="61808" spans="1:3" s="566" customFormat="1"/>
    <row r="61809" spans="1:3" s="566" customFormat="1"/>
    <row r="61810" spans="1:3" s="566" customFormat="1"/>
    <row r="61811" spans="1:3" s="566" customFormat="1"/>
    <row r="61812" spans="1:3" s="566" customFormat="1"/>
    <row r="61813" spans="1:3" s="566" customFormat="1"/>
    <row r="61814" spans="1:3" s="566" customFormat="1"/>
    <row r="61815" spans="1:3" s="566" customFormat="1"/>
    <row r="61816" spans="1:3" s="566" customFormat="1"/>
    <row r="61817" spans="1:3" s="566" customFormat="1"/>
    <row r="61818" spans="1:3" s="566" customFormat="1"/>
    <row r="61819" spans="1:3" s="566" customFormat="1"/>
    <row r="61820" spans="1:3" s="566" customFormat="1"/>
    <row r="61821" spans="1:3" s="566" customFormat="1"/>
    <row r="61822" spans="1:3" s="566" customFormat="1"/>
    <row r="61823" spans="1:3" s="566" customFormat="1"/>
    <row r="61824" spans="1:3" s="566" customFormat="1"/>
    <row r="61825" spans="1:3" s="566" customFormat="1"/>
    <row r="61826" spans="1:3" s="566" customFormat="1"/>
    <row r="61827" spans="1:3" s="566" customFormat="1"/>
    <row r="61828" spans="1:3" s="566" customFormat="1"/>
    <row r="61829" spans="1:3" s="566" customFormat="1"/>
    <row r="61830" spans="1:3" s="566" customFormat="1"/>
    <row r="61831" spans="1:3" s="566" customFormat="1"/>
    <row r="61832" spans="1:3" s="566" customFormat="1"/>
    <row r="61833" spans="1:3" s="566" customFormat="1"/>
    <row r="61834" spans="1:3" s="566" customFormat="1"/>
    <row r="61835" spans="1:3" s="566" customFormat="1"/>
    <row r="61836" spans="1:3" s="566" customFormat="1"/>
    <row r="61837" spans="1:3" s="566" customFormat="1"/>
    <row r="61838" spans="1:3" s="566" customFormat="1"/>
    <row r="61839" spans="1:3" s="566" customFormat="1"/>
    <row r="61840" spans="1:3" s="566" customFormat="1"/>
    <row r="61841" spans="1:3" s="566" customFormat="1"/>
    <row r="61842" spans="1:3" s="566" customFormat="1"/>
    <row r="61843" spans="1:3" s="566" customFormat="1"/>
    <row r="61844" spans="1:3" s="566" customFormat="1"/>
    <row r="61845" spans="1:3" s="566" customFormat="1"/>
    <row r="61846" spans="1:3" s="566" customFormat="1"/>
    <row r="61847" spans="1:3" s="566" customFormat="1"/>
    <row r="61848" spans="1:3" s="566" customFormat="1"/>
    <row r="61849" spans="1:3" s="566" customFormat="1"/>
    <row r="61850" spans="1:3" s="566" customFormat="1"/>
    <row r="61851" spans="1:3" s="566" customFormat="1"/>
    <row r="61852" spans="1:3" s="566" customFormat="1"/>
    <row r="61853" spans="1:3" s="566" customFormat="1"/>
    <row r="61854" spans="1:3" s="566" customFormat="1"/>
    <row r="61855" spans="1:3" s="566" customFormat="1"/>
    <row r="61856" spans="1:3" s="566" customFormat="1"/>
    <row r="61857" spans="1:3" s="566" customFormat="1"/>
    <row r="61858" spans="1:3" s="566" customFormat="1"/>
    <row r="61859" spans="1:3" s="566" customFormat="1"/>
    <row r="61860" spans="1:3" s="566" customFormat="1"/>
    <row r="61861" spans="1:3" s="566" customFormat="1"/>
    <row r="61862" spans="1:3" s="566" customFormat="1"/>
    <row r="61863" spans="1:3" s="566" customFormat="1"/>
    <row r="61864" spans="1:3" s="566" customFormat="1"/>
    <row r="61865" spans="1:3" s="566" customFormat="1"/>
    <row r="61866" spans="1:3" s="566" customFormat="1"/>
    <row r="61867" spans="1:3" s="566" customFormat="1"/>
    <row r="61868" spans="1:3" s="566" customFormat="1"/>
    <row r="61869" spans="1:3" s="566" customFormat="1"/>
    <row r="61870" spans="1:3" s="566" customFormat="1"/>
    <row r="61871" spans="1:3" s="566" customFormat="1"/>
    <row r="61872" spans="1:3" s="566" customFormat="1"/>
    <row r="61873" spans="1:3" s="566" customFormat="1"/>
    <row r="61874" spans="1:3" s="566" customFormat="1"/>
    <row r="61875" spans="1:3" s="566" customFormat="1"/>
    <row r="61876" spans="1:3" s="566" customFormat="1"/>
    <row r="61877" spans="1:3" s="566" customFormat="1"/>
    <row r="61878" spans="1:3" s="566" customFormat="1"/>
    <row r="61879" spans="1:3" s="566" customFormat="1"/>
    <row r="61880" spans="1:3" s="566" customFormat="1"/>
    <row r="61881" spans="1:3" s="566" customFormat="1"/>
    <row r="61882" spans="1:3" s="566" customFormat="1"/>
    <row r="61883" spans="1:3" s="566" customFormat="1"/>
    <row r="61884" spans="1:3" s="566" customFormat="1"/>
    <row r="61885" spans="1:3" s="566" customFormat="1"/>
    <row r="61886" spans="1:3" s="566" customFormat="1"/>
    <row r="61887" spans="1:3" s="566" customFormat="1"/>
    <row r="61888" spans="1:3" s="566" customFormat="1"/>
    <row r="61889" spans="1:3" s="566" customFormat="1"/>
    <row r="61890" spans="1:3" s="566" customFormat="1"/>
    <row r="61891" spans="1:3" s="566" customFormat="1"/>
    <row r="61892" spans="1:3" s="566" customFormat="1"/>
    <row r="61893" spans="1:3" s="566" customFormat="1"/>
    <row r="61894" spans="1:3" s="566" customFormat="1"/>
    <row r="61895" spans="1:3" s="566" customFormat="1"/>
    <row r="61896" spans="1:3" s="566" customFormat="1"/>
    <row r="61897" spans="1:3" s="566" customFormat="1"/>
    <row r="61898" spans="1:3" s="566" customFormat="1"/>
    <row r="61899" spans="1:3" s="566" customFormat="1"/>
    <row r="61900" spans="1:3" s="566" customFormat="1"/>
    <row r="61901" spans="1:3" s="566" customFormat="1"/>
    <row r="61902" spans="1:3" s="566" customFormat="1"/>
    <row r="61903" spans="1:3" s="566" customFormat="1"/>
    <row r="61904" spans="1:3" s="566" customFormat="1"/>
    <row r="61905" spans="1:3" s="566" customFormat="1"/>
    <row r="61906" spans="1:3" s="566" customFormat="1"/>
    <row r="61907" spans="1:3" s="566" customFormat="1"/>
    <row r="61908" spans="1:3" s="566" customFormat="1"/>
    <row r="61909" spans="1:3" s="566" customFormat="1"/>
    <row r="61910" spans="1:3" s="566" customFormat="1"/>
    <row r="61911" spans="1:3" s="566" customFormat="1"/>
    <row r="61912" spans="1:3" s="566" customFormat="1"/>
    <row r="61913" spans="1:3" s="566" customFormat="1"/>
    <row r="61914" spans="1:3" s="566" customFormat="1"/>
    <row r="61915" spans="1:3" s="566" customFormat="1"/>
    <row r="61916" spans="1:3" s="566" customFormat="1"/>
    <row r="61917" spans="1:3" s="566" customFormat="1"/>
    <row r="61918" spans="1:3" s="566" customFormat="1"/>
    <row r="61919" spans="1:3" s="566" customFormat="1"/>
    <row r="61920" spans="1:3" s="566" customFormat="1"/>
    <row r="61921" spans="1:3" s="566" customFormat="1"/>
    <row r="61922" spans="1:3" s="566" customFormat="1"/>
    <row r="61923" spans="1:3" s="566" customFormat="1"/>
    <row r="61924" spans="1:3" s="566" customFormat="1"/>
    <row r="61925" spans="1:3" s="566" customFormat="1"/>
    <row r="61926" spans="1:3" s="566" customFormat="1"/>
    <row r="61927" spans="1:3" s="566" customFormat="1"/>
    <row r="61928" spans="1:3" s="566" customFormat="1"/>
    <row r="61929" spans="1:3" s="566" customFormat="1"/>
    <row r="61930" spans="1:3" s="566" customFormat="1"/>
    <row r="61931" spans="1:3" s="566" customFormat="1"/>
    <row r="61932" spans="1:3" s="566" customFormat="1"/>
    <row r="61933" spans="1:3" s="566" customFormat="1"/>
    <row r="61934" spans="1:3" s="566" customFormat="1"/>
    <row r="61935" spans="1:3" s="566" customFormat="1"/>
    <row r="61936" spans="1:3" s="566" customFormat="1"/>
    <row r="61937" spans="1:3" s="566" customFormat="1"/>
    <row r="61938" spans="1:3" s="566" customFormat="1"/>
    <row r="61939" spans="1:3" s="566" customFormat="1"/>
    <row r="61940" spans="1:3" s="566" customFormat="1"/>
    <row r="61941" spans="1:3" s="566" customFormat="1"/>
    <row r="61942" spans="1:3" s="566" customFormat="1"/>
    <row r="61943" spans="1:3" s="566" customFormat="1"/>
    <row r="61944" spans="1:3" s="566" customFormat="1"/>
    <row r="61945" spans="1:3" s="566" customFormat="1"/>
    <row r="61946" spans="1:3" s="566" customFormat="1"/>
    <row r="61947" spans="1:3" s="566" customFormat="1"/>
    <row r="61948" spans="1:3" s="566" customFormat="1"/>
    <row r="61949" spans="1:3" s="566" customFormat="1"/>
    <row r="61950" spans="1:3" s="566" customFormat="1"/>
    <row r="61951" spans="1:3" s="566" customFormat="1"/>
    <row r="61952" spans="1:3" s="566" customFormat="1"/>
    <row r="61953" spans="1:3" s="566" customFormat="1"/>
    <row r="61954" spans="1:3" s="566" customFormat="1"/>
    <row r="61955" spans="1:3" s="566" customFormat="1"/>
    <row r="61956" spans="1:3" s="566" customFormat="1"/>
    <row r="61957" spans="1:3" s="566" customFormat="1"/>
    <row r="61958" spans="1:3" s="566" customFormat="1"/>
    <row r="61959" spans="1:3" s="566" customFormat="1"/>
    <row r="61960" spans="1:3" s="566" customFormat="1"/>
    <row r="61961" spans="1:3" s="566" customFormat="1"/>
    <row r="61962" spans="1:3" s="566" customFormat="1"/>
    <row r="61963" spans="1:3" s="566" customFormat="1"/>
    <row r="61964" spans="1:3" s="566" customFormat="1"/>
    <row r="61965" spans="1:3" s="566" customFormat="1"/>
    <row r="61966" spans="1:3" s="566" customFormat="1"/>
    <row r="61967" spans="1:3" s="566" customFormat="1"/>
    <row r="61968" spans="1:3" s="566" customFormat="1"/>
    <row r="61969" spans="1:3" s="566" customFormat="1"/>
    <row r="61970" spans="1:3" s="566" customFormat="1"/>
    <row r="61971" spans="1:3" s="566" customFormat="1"/>
    <row r="61972" spans="1:3" s="566" customFormat="1"/>
    <row r="61973" spans="1:3" s="566" customFormat="1"/>
    <row r="61974" spans="1:3" s="566" customFormat="1"/>
    <row r="61975" spans="1:3" s="566" customFormat="1"/>
    <row r="61976" spans="1:3" s="566" customFormat="1"/>
    <row r="61977" spans="1:3" s="566" customFormat="1"/>
    <row r="61978" spans="1:3" s="566" customFormat="1"/>
    <row r="61979" spans="1:3" s="566" customFormat="1"/>
    <row r="61980" spans="1:3" s="566" customFormat="1"/>
    <row r="61981" spans="1:3" s="566" customFormat="1"/>
    <row r="61982" spans="1:3" s="566" customFormat="1"/>
    <row r="61983" spans="1:3" s="566" customFormat="1"/>
    <row r="61984" spans="1:3" s="566" customFormat="1"/>
    <row r="61985" spans="1:3" s="566" customFormat="1"/>
    <row r="61986" spans="1:3" s="566" customFormat="1"/>
    <row r="61987" spans="1:3" s="566" customFormat="1"/>
    <row r="61988" spans="1:3" s="566" customFormat="1"/>
    <row r="61989" spans="1:3" s="566" customFormat="1"/>
    <row r="61990" spans="1:3" s="566" customFormat="1"/>
    <row r="61991" spans="1:3" s="566" customFormat="1"/>
    <row r="61992" spans="1:3" s="566" customFormat="1"/>
    <row r="61993" spans="1:3" s="566" customFormat="1"/>
    <row r="61994" spans="1:3" s="566" customFormat="1"/>
    <row r="61995" spans="1:3" s="566" customFormat="1"/>
    <row r="61996" spans="1:3" s="566" customFormat="1"/>
    <row r="61997" spans="1:3" s="566" customFormat="1"/>
    <row r="61998" spans="1:3" s="566" customFormat="1"/>
    <row r="61999" spans="1:3" s="566" customFormat="1"/>
    <row r="62000" spans="1:3" s="566" customFormat="1"/>
    <row r="62001" spans="1:3" s="566" customFormat="1"/>
    <row r="62002" spans="1:3" s="566" customFormat="1"/>
    <row r="62003" spans="1:3" s="566" customFormat="1"/>
    <row r="62004" spans="1:3" s="566" customFormat="1"/>
    <row r="62005" spans="1:3" s="566" customFormat="1"/>
    <row r="62006" spans="1:3" s="566" customFormat="1"/>
    <row r="62007" spans="1:3" s="566" customFormat="1"/>
    <row r="62008" spans="1:3" s="566" customFormat="1"/>
    <row r="62009" spans="1:3" s="566" customFormat="1"/>
    <row r="62010" spans="1:3" s="566" customFormat="1"/>
    <row r="62011" spans="1:3" s="566" customFormat="1"/>
    <row r="62012" spans="1:3" s="566" customFormat="1"/>
    <row r="62013" spans="1:3" s="566" customFormat="1"/>
    <row r="62014" spans="1:3" s="566" customFormat="1"/>
    <row r="62015" spans="1:3" s="566" customFormat="1"/>
    <row r="62016" spans="1:3" s="566" customFormat="1"/>
    <row r="62017" spans="1:3" s="566" customFormat="1"/>
    <row r="62018" spans="1:3" s="566" customFormat="1"/>
    <row r="62019" spans="1:3" s="566" customFormat="1"/>
    <row r="62020" spans="1:3" s="566" customFormat="1"/>
    <row r="62021" spans="1:3" s="566" customFormat="1"/>
    <row r="62022" spans="1:3" s="566" customFormat="1"/>
    <row r="62023" spans="1:3" s="566" customFormat="1"/>
    <row r="62024" spans="1:3" s="566" customFormat="1"/>
    <row r="62025" spans="1:3" s="566" customFormat="1"/>
    <row r="62026" spans="1:3" s="566" customFormat="1"/>
    <row r="62027" spans="1:3" s="566" customFormat="1"/>
    <row r="62028" spans="1:3" s="566" customFormat="1"/>
    <row r="62029" spans="1:3" s="566" customFormat="1"/>
    <row r="62030" spans="1:3" s="566" customFormat="1"/>
    <row r="62031" spans="1:3" s="566" customFormat="1"/>
    <row r="62032" spans="1:3" s="566" customFormat="1"/>
    <row r="62033" spans="1:3" s="566" customFormat="1"/>
    <row r="62034" spans="1:3" s="566" customFormat="1"/>
    <row r="62035" spans="1:3" s="566" customFormat="1"/>
    <row r="62036" spans="1:3" s="566" customFormat="1"/>
    <row r="62037" spans="1:3" s="566" customFormat="1"/>
    <row r="62038" spans="1:3" s="566" customFormat="1"/>
    <row r="62039" spans="1:3" s="566" customFormat="1"/>
    <row r="62040" spans="1:3" s="566" customFormat="1"/>
    <row r="62041" spans="1:3" s="566" customFormat="1"/>
    <row r="62042" spans="1:3" s="566" customFormat="1"/>
    <row r="62043" spans="1:3" s="566" customFormat="1"/>
    <row r="62044" spans="1:3" s="566" customFormat="1"/>
    <row r="62045" spans="1:3" s="566" customFormat="1"/>
    <row r="62046" spans="1:3" s="566" customFormat="1"/>
    <row r="62047" spans="1:3" s="566" customFormat="1"/>
    <row r="62048" spans="1:3" s="566" customFormat="1"/>
    <row r="62049" spans="1:3" s="566" customFormat="1"/>
    <row r="62050" spans="1:3" s="566" customFormat="1"/>
    <row r="62051" spans="1:3" s="566" customFormat="1"/>
    <row r="62052" spans="1:3" s="566" customFormat="1"/>
    <row r="62053" spans="1:3" s="566" customFormat="1"/>
    <row r="62054" spans="1:3" s="566" customFormat="1"/>
    <row r="62055" spans="1:3" s="566" customFormat="1"/>
    <row r="62056" spans="1:3" s="566" customFormat="1"/>
    <row r="62057" spans="1:3" s="566" customFormat="1"/>
    <row r="62058" spans="1:3" s="566" customFormat="1"/>
    <row r="62059" spans="1:3" s="566" customFormat="1"/>
    <row r="62060" spans="1:3" s="566" customFormat="1"/>
    <row r="62061" spans="1:3" s="566" customFormat="1"/>
    <row r="62062" spans="1:3" s="566" customFormat="1"/>
    <row r="62063" spans="1:3" s="566" customFormat="1"/>
    <row r="62064" spans="1:3" s="566" customFormat="1"/>
    <row r="62065" spans="1:3" s="566" customFormat="1"/>
    <row r="62066" spans="1:3" s="566" customFormat="1"/>
    <row r="62067" spans="1:3" s="566" customFormat="1"/>
    <row r="62068" spans="1:3" s="566" customFormat="1"/>
    <row r="62069" spans="1:3" s="566" customFormat="1"/>
    <row r="62070" spans="1:3" s="566" customFormat="1"/>
    <row r="62071" spans="1:3" s="566" customFormat="1"/>
    <row r="62072" spans="1:3" s="566" customFormat="1"/>
    <row r="62073" spans="1:3" s="566" customFormat="1"/>
    <row r="62074" spans="1:3" s="566" customFormat="1"/>
    <row r="62075" spans="1:3" s="566" customFormat="1"/>
    <row r="62076" spans="1:3" s="566" customFormat="1"/>
    <row r="62077" spans="1:3" s="566" customFormat="1"/>
    <row r="62078" spans="1:3" s="566" customFormat="1"/>
    <row r="62079" spans="1:3" s="566" customFormat="1"/>
    <row r="62080" spans="1:3" s="566" customFormat="1"/>
    <row r="62081" spans="1:3" s="566" customFormat="1"/>
    <row r="62082" spans="1:3" s="566" customFormat="1"/>
    <row r="62083" spans="1:3" s="566" customFormat="1"/>
    <row r="62084" spans="1:3" s="566" customFormat="1"/>
    <row r="62085" spans="1:3" s="566" customFormat="1"/>
    <row r="62086" spans="1:3" s="566" customFormat="1"/>
    <row r="62087" spans="1:3" s="566" customFormat="1"/>
    <row r="62088" spans="1:3" s="566" customFormat="1"/>
    <row r="62089" spans="1:3" s="566" customFormat="1"/>
    <row r="62090" spans="1:3" s="566" customFormat="1"/>
    <row r="62091" spans="1:3" s="566" customFormat="1"/>
    <row r="62092" spans="1:3" s="566" customFormat="1"/>
    <row r="62093" spans="1:3" s="566" customFormat="1"/>
    <row r="62094" spans="1:3" s="566" customFormat="1"/>
    <row r="62095" spans="1:3" s="566" customFormat="1"/>
    <row r="62096" spans="1:3" s="566" customFormat="1"/>
    <row r="62097" spans="1:3" s="566" customFormat="1"/>
    <row r="62098" spans="1:3" s="566" customFormat="1"/>
    <row r="62099" spans="1:3" s="566" customFormat="1"/>
    <row r="62100" spans="1:3" s="566" customFormat="1"/>
    <row r="62101" spans="1:3" s="566" customFormat="1"/>
    <row r="62102" spans="1:3" s="566" customFormat="1"/>
    <row r="62103" spans="1:3" s="566" customFormat="1"/>
    <row r="62104" spans="1:3" s="566" customFormat="1"/>
    <row r="62105" spans="1:3" s="566" customFormat="1"/>
    <row r="62106" spans="1:3" s="566" customFormat="1"/>
    <row r="62107" spans="1:3" s="566" customFormat="1"/>
    <row r="62108" spans="1:3" s="566" customFormat="1"/>
    <row r="62109" spans="1:3" s="566" customFormat="1"/>
    <row r="62110" spans="1:3" s="566" customFormat="1"/>
    <row r="62111" spans="1:3" s="566" customFormat="1"/>
    <row r="62112" spans="1:3" s="566" customFormat="1"/>
    <row r="62113" spans="1:3" s="566" customFormat="1"/>
    <row r="62114" spans="1:3" s="566" customFormat="1"/>
    <row r="62115" spans="1:3" s="566" customFormat="1"/>
    <row r="62116" spans="1:3" s="566" customFormat="1"/>
    <row r="62117" spans="1:3" s="566" customFormat="1"/>
    <row r="62118" spans="1:3" s="566" customFormat="1"/>
    <row r="62119" spans="1:3" s="566" customFormat="1"/>
    <row r="62120" spans="1:3" s="566" customFormat="1"/>
    <row r="62121" spans="1:3" s="566" customFormat="1"/>
    <row r="62122" spans="1:3" s="566" customFormat="1"/>
    <row r="62123" spans="1:3" s="566" customFormat="1"/>
    <row r="62124" spans="1:3" s="566" customFormat="1"/>
    <row r="62125" spans="1:3" s="566" customFormat="1"/>
    <row r="62126" spans="1:3" s="566" customFormat="1"/>
    <row r="62127" spans="1:3" s="566" customFormat="1"/>
    <row r="62128" spans="1:3" s="566" customFormat="1"/>
    <row r="62129" spans="1:3" s="566" customFormat="1"/>
    <row r="62130" spans="1:3" s="566" customFormat="1"/>
    <row r="62131" spans="1:3" s="566" customFormat="1"/>
    <row r="62132" spans="1:3" s="566" customFormat="1"/>
    <row r="62133" spans="1:3" s="566" customFormat="1"/>
    <row r="62134" spans="1:3" s="566" customFormat="1"/>
    <row r="62135" spans="1:3" s="566" customFormat="1"/>
    <row r="62136" spans="1:3" s="566" customFormat="1"/>
    <row r="62137" spans="1:3" s="566" customFormat="1"/>
    <row r="62138" spans="1:3" s="566" customFormat="1"/>
    <row r="62139" spans="1:3" s="566" customFormat="1"/>
    <row r="62140" spans="1:3" s="566" customFormat="1"/>
    <row r="62141" spans="1:3" s="566" customFormat="1"/>
    <row r="62142" spans="1:3" s="566" customFormat="1"/>
    <row r="62143" spans="1:3" s="566" customFormat="1"/>
    <row r="62144" spans="1:3" s="566" customFormat="1"/>
    <row r="62145" spans="1:3" s="566" customFormat="1"/>
    <row r="62146" spans="1:3" s="566" customFormat="1"/>
    <row r="62147" spans="1:3" s="566" customFormat="1"/>
    <row r="62148" spans="1:3" s="566" customFormat="1"/>
    <row r="62149" spans="1:3" s="566" customFormat="1"/>
    <row r="62150" spans="1:3" s="566" customFormat="1"/>
    <row r="62151" spans="1:3" s="566" customFormat="1"/>
    <row r="62152" spans="1:3" s="566" customFormat="1"/>
    <row r="62153" spans="1:3" s="566" customFormat="1"/>
    <row r="62154" spans="1:3" s="566" customFormat="1"/>
    <row r="62155" spans="1:3" s="566" customFormat="1"/>
    <row r="62156" spans="1:3" s="566" customFormat="1"/>
    <row r="62157" spans="1:3" s="566" customFormat="1"/>
    <row r="62158" spans="1:3" s="566" customFormat="1"/>
    <row r="62159" spans="1:3" s="566" customFormat="1"/>
    <row r="62160" spans="1:3" s="566" customFormat="1"/>
    <row r="62161" spans="1:3" s="566" customFormat="1"/>
    <row r="62162" spans="1:3" s="566" customFormat="1"/>
    <row r="62163" spans="1:3" s="566" customFormat="1"/>
    <row r="62164" spans="1:3" s="566" customFormat="1"/>
    <row r="62165" spans="1:3" s="566" customFormat="1"/>
    <row r="62166" spans="1:3" s="566" customFormat="1"/>
    <row r="62167" spans="1:3" s="566" customFormat="1"/>
    <row r="62168" spans="1:3" s="566" customFormat="1"/>
    <row r="62169" spans="1:3" s="566" customFormat="1"/>
    <row r="62170" spans="1:3" s="566" customFormat="1"/>
    <row r="62171" spans="1:3" s="566" customFormat="1"/>
    <row r="62172" spans="1:3" s="566" customFormat="1"/>
    <row r="62173" spans="1:3" s="566" customFormat="1"/>
    <row r="62174" spans="1:3" s="566" customFormat="1"/>
    <row r="62175" spans="1:3" s="566" customFormat="1"/>
    <row r="62176" spans="1:3" s="566" customFormat="1"/>
    <row r="62177" spans="1:3" s="566" customFormat="1"/>
    <row r="62178" spans="1:3" s="566" customFormat="1"/>
    <row r="62179" spans="1:3" s="566" customFormat="1"/>
    <row r="62180" spans="1:3" s="566" customFormat="1"/>
    <row r="62181" spans="1:3" s="566" customFormat="1"/>
    <row r="62182" spans="1:3" s="566" customFormat="1"/>
    <row r="62183" spans="1:3" s="566" customFormat="1"/>
    <row r="62184" spans="1:3" s="566" customFormat="1"/>
    <row r="62185" spans="1:3" s="566" customFormat="1"/>
    <row r="62186" spans="1:3" s="566" customFormat="1"/>
    <row r="62187" spans="1:3" s="566" customFormat="1"/>
    <row r="62188" spans="1:3" s="566" customFormat="1"/>
    <row r="62189" spans="1:3" s="566" customFormat="1"/>
    <row r="62190" spans="1:3" s="566" customFormat="1"/>
    <row r="62191" spans="1:3" s="566" customFormat="1"/>
    <row r="62192" spans="1:3" s="566" customFormat="1"/>
    <row r="62193" spans="1:3" s="566" customFormat="1"/>
    <row r="62194" spans="1:3" s="566" customFormat="1"/>
    <row r="62195" spans="1:3" s="566" customFormat="1"/>
    <row r="62196" spans="1:3" s="566" customFormat="1"/>
    <row r="62197" spans="1:3" s="566" customFormat="1"/>
    <row r="62198" spans="1:3" s="566" customFormat="1"/>
    <row r="62199" spans="1:3" s="566" customFormat="1"/>
    <row r="62200" spans="1:3" s="566" customFormat="1"/>
    <row r="62201" spans="1:3" s="566" customFormat="1"/>
    <row r="62202" spans="1:3" s="566" customFormat="1"/>
    <row r="62203" spans="1:3" s="566" customFormat="1"/>
    <row r="62204" spans="1:3" s="566" customFormat="1"/>
    <row r="62205" spans="1:3" s="566" customFormat="1"/>
    <row r="62206" spans="1:3" s="566" customFormat="1"/>
    <row r="62207" spans="1:3" s="566" customFormat="1"/>
    <row r="62208" spans="1:3" s="566" customFormat="1"/>
    <row r="62209" spans="1:3" s="566" customFormat="1"/>
    <row r="62210" spans="1:3" s="566" customFormat="1"/>
    <row r="62211" spans="1:3" s="566" customFormat="1"/>
    <row r="62212" spans="1:3" s="566" customFormat="1"/>
    <row r="62213" spans="1:3" s="566" customFormat="1"/>
    <row r="62214" spans="1:3" s="566" customFormat="1"/>
    <row r="62215" spans="1:3" s="566" customFormat="1"/>
    <row r="62216" spans="1:3" s="566" customFormat="1"/>
    <row r="62217" spans="1:3" s="566" customFormat="1"/>
    <row r="62218" spans="1:3" s="566" customFormat="1"/>
    <row r="62219" spans="1:3" s="566" customFormat="1"/>
    <row r="62220" spans="1:3" s="566" customFormat="1"/>
    <row r="62221" spans="1:3" s="566" customFormat="1"/>
    <row r="62222" spans="1:3" s="566" customFormat="1"/>
    <row r="62223" spans="1:3" s="566" customFormat="1"/>
    <row r="62224" spans="1:3" s="566" customFormat="1"/>
    <row r="62225" spans="1:3" s="566" customFormat="1"/>
    <row r="62226" spans="1:3" s="566" customFormat="1"/>
    <row r="62227" spans="1:3" s="566" customFormat="1"/>
    <row r="62228" spans="1:3" s="566" customFormat="1"/>
    <row r="62229" spans="1:3" s="566" customFormat="1"/>
    <row r="62230" spans="1:3" s="566" customFormat="1"/>
    <row r="62231" spans="1:3" s="566" customFormat="1"/>
    <row r="62232" spans="1:3" s="566" customFormat="1"/>
    <row r="62233" spans="1:3" s="566" customFormat="1"/>
    <row r="62234" spans="1:3" s="566" customFormat="1"/>
    <row r="62235" spans="1:3" s="566" customFormat="1"/>
    <row r="62236" spans="1:3" s="566" customFormat="1"/>
    <row r="62237" spans="1:3" s="566" customFormat="1"/>
    <row r="62238" spans="1:3" s="566" customFormat="1"/>
    <row r="62239" spans="1:3" s="566" customFormat="1"/>
    <row r="62240" spans="1:3" s="566" customFormat="1"/>
    <row r="62241" spans="1:3" s="566" customFormat="1"/>
    <row r="62242" spans="1:3" s="566" customFormat="1"/>
    <row r="62243" spans="1:3" s="566" customFormat="1"/>
    <row r="62244" spans="1:3" s="566" customFormat="1"/>
    <row r="62245" spans="1:3" s="566" customFormat="1"/>
    <row r="62246" spans="1:3" s="566" customFormat="1"/>
    <row r="62247" spans="1:3" s="566" customFormat="1"/>
    <row r="62248" spans="1:3" s="566" customFormat="1"/>
    <row r="62249" spans="1:3" s="566" customFormat="1"/>
    <row r="62250" spans="1:3" s="566" customFormat="1"/>
    <row r="62251" spans="1:3" s="566" customFormat="1"/>
    <row r="62252" spans="1:3" s="566" customFormat="1"/>
    <row r="62253" spans="1:3" s="566" customFormat="1"/>
    <row r="62254" spans="1:3" s="566" customFormat="1"/>
    <row r="62255" spans="1:3" s="566" customFormat="1"/>
    <row r="62256" spans="1:3" s="566" customFormat="1"/>
    <row r="62257" spans="1:3" s="566" customFormat="1"/>
    <row r="62258" spans="1:3" s="566" customFormat="1"/>
    <row r="62259" spans="1:3" s="566" customFormat="1"/>
    <row r="62260" spans="1:3" s="566" customFormat="1"/>
    <row r="62261" spans="1:3" s="566" customFormat="1"/>
    <row r="62262" spans="1:3" s="566" customFormat="1"/>
    <row r="62263" spans="1:3" s="566" customFormat="1"/>
    <row r="62264" spans="1:3" s="566" customFormat="1"/>
    <row r="62265" spans="1:3" s="566" customFormat="1"/>
    <row r="62266" spans="1:3" s="566" customFormat="1"/>
    <row r="62267" spans="1:3" s="566" customFormat="1"/>
    <row r="62268" spans="1:3" s="566" customFormat="1"/>
    <row r="62269" spans="1:3" s="566" customFormat="1"/>
    <row r="62270" spans="1:3" s="566" customFormat="1"/>
    <row r="62271" spans="1:3" s="566" customFormat="1"/>
    <row r="62272" spans="1:3" s="566" customFormat="1"/>
    <row r="62273" spans="1:3" s="566" customFormat="1"/>
    <row r="62274" spans="1:3" s="566" customFormat="1"/>
    <row r="62275" spans="1:3" s="566" customFormat="1"/>
    <row r="62276" spans="1:3" s="566" customFormat="1"/>
    <row r="62277" spans="1:3" s="566" customFormat="1"/>
    <row r="62278" spans="1:3" s="566" customFormat="1"/>
    <row r="62279" spans="1:3" s="566" customFormat="1"/>
    <row r="62280" spans="1:3" s="566" customFormat="1"/>
    <row r="62281" spans="1:3" s="566" customFormat="1"/>
    <row r="62282" spans="1:3" s="566" customFormat="1"/>
    <row r="62283" spans="1:3" s="566" customFormat="1"/>
    <row r="62284" spans="1:3" s="566" customFormat="1"/>
    <row r="62285" spans="1:3" s="566" customFormat="1"/>
    <row r="62286" spans="1:3" s="566" customFormat="1"/>
    <row r="62287" spans="1:3" s="566" customFormat="1"/>
    <row r="62288" spans="1:3" s="566" customFormat="1"/>
    <row r="62289" spans="1:3" s="566" customFormat="1"/>
    <row r="62290" spans="1:3" s="566" customFormat="1"/>
    <row r="62291" spans="1:3" s="566" customFormat="1"/>
    <row r="62292" spans="1:3" s="566" customFormat="1"/>
    <row r="62293" spans="1:3" s="566" customFormat="1"/>
    <row r="62294" spans="1:3" s="566" customFormat="1"/>
    <row r="62295" spans="1:3" s="566" customFormat="1"/>
    <row r="62296" spans="1:3" s="566" customFormat="1"/>
    <row r="62297" spans="1:3" s="566" customFormat="1"/>
    <row r="62298" spans="1:3" s="566" customFormat="1"/>
    <row r="62299" spans="1:3" s="566" customFormat="1"/>
    <row r="62300" spans="1:3" s="566" customFormat="1"/>
    <row r="62301" spans="1:3" s="566" customFormat="1"/>
    <row r="62302" spans="1:3" s="566" customFormat="1"/>
    <row r="62303" spans="1:3" s="566" customFormat="1"/>
    <row r="62304" spans="1:3" s="566" customFormat="1"/>
    <row r="62305" spans="1:3" s="566" customFormat="1"/>
    <row r="62306" spans="1:3" s="566" customFormat="1"/>
    <row r="62307" spans="1:3" s="566" customFormat="1"/>
    <row r="62308" spans="1:3" s="566" customFormat="1"/>
    <row r="62309" spans="1:3" s="566" customFormat="1"/>
    <row r="62310" spans="1:3" s="566" customFormat="1"/>
    <row r="62311" spans="1:3" s="566" customFormat="1"/>
    <row r="62312" spans="1:3" s="566" customFormat="1"/>
    <row r="62313" spans="1:3" s="566" customFormat="1"/>
    <row r="62314" spans="1:3" s="566" customFormat="1"/>
    <row r="62315" spans="1:3" s="566" customFormat="1"/>
    <row r="62316" spans="1:3" s="566" customFormat="1"/>
    <row r="62317" spans="1:3" s="566" customFormat="1"/>
    <row r="62318" spans="1:3" s="566" customFormat="1"/>
    <row r="62319" spans="1:3" s="566" customFormat="1"/>
    <row r="62320" spans="1:3" s="566" customFormat="1"/>
    <row r="62321" spans="1:3" s="566" customFormat="1"/>
    <row r="62322" spans="1:3" s="566" customFormat="1"/>
    <row r="62323" spans="1:3" s="566" customFormat="1"/>
    <row r="62324" spans="1:3" s="566" customFormat="1"/>
    <row r="62325" spans="1:3" s="566" customFormat="1"/>
    <row r="62326" spans="1:3" s="566" customFormat="1"/>
    <row r="62327" spans="1:3" s="566" customFormat="1"/>
    <row r="62328" spans="1:3" s="566" customFormat="1"/>
    <row r="62329" spans="1:3" s="566" customFormat="1"/>
    <row r="62330" spans="1:3" s="566" customFormat="1"/>
    <row r="62331" spans="1:3" s="566" customFormat="1"/>
    <row r="62332" spans="1:3" s="566" customFormat="1"/>
    <row r="62333" spans="1:3" s="566" customFormat="1"/>
    <row r="62334" spans="1:3" s="566" customFormat="1"/>
    <row r="62335" spans="1:3" s="566" customFormat="1"/>
    <row r="62336" spans="1:3" s="566" customFormat="1"/>
    <row r="62337" spans="1:3" s="566" customFormat="1"/>
    <row r="62338" spans="1:3" s="566" customFormat="1"/>
    <row r="62339" spans="1:3" s="566" customFormat="1"/>
    <row r="62340" spans="1:3" s="566" customFormat="1"/>
    <row r="62341" spans="1:3" s="566" customFormat="1"/>
    <row r="62342" spans="1:3" s="566" customFormat="1"/>
    <row r="62343" spans="1:3" s="566" customFormat="1"/>
    <row r="62344" spans="1:3" s="566" customFormat="1"/>
    <row r="62345" spans="1:3" s="566" customFormat="1"/>
    <row r="62346" spans="1:3" s="566" customFormat="1"/>
    <row r="62347" spans="1:3" s="566" customFormat="1"/>
    <row r="62348" spans="1:3" s="566" customFormat="1"/>
    <row r="62349" spans="1:3" s="566" customFormat="1"/>
    <row r="62350" spans="1:3" s="566" customFormat="1"/>
    <row r="62351" spans="1:3" s="566" customFormat="1"/>
    <row r="62352" spans="1:3" s="566" customFormat="1"/>
    <row r="62353" spans="1:3" s="566" customFormat="1"/>
    <row r="62354" spans="1:3" s="566" customFormat="1"/>
    <row r="62355" spans="1:3" s="566" customFormat="1"/>
    <row r="62356" spans="1:3" s="566" customFormat="1"/>
    <row r="62357" spans="1:3" s="566" customFormat="1"/>
    <row r="62358" spans="1:3" s="566" customFormat="1"/>
    <row r="62359" spans="1:3" s="566" customFormat="1"/>
    <row r="62360" spans="1:3" s="566" customFormat="1"/>
    <row r="62361" spans="1:3" s="566" customFormat="1"/>
    <row r="62362" spans="1:3" s="566" customFormat="1"/>
    <row r="62363" spans="1:3" s="566" customFormat="1"/>
    <row r="62364" spans="1:3" s="566" customFormat="1"/>
    <row r="62365" spans="1:3" s="566" customFormat="1"/>
    <row r="62366" spans="1:3" s="566" customFormat="1"/>
    <row r="62367" spans="1:3" s="566" customFormat="1"/>
    <row r="62368" spans="1:3" s="566" customFormat="1"/>
    <row r="62369" spans="1:3" s="566" customFormat="1"/>
    <row r="62370" spans="1:3" s="566" customFormat="1"/>
    <row r="62371" spans="1:3" s="566" customFormat="1"/>
    <row r="62372" spans="1:3" s="566" customFormat="1"/>
    <row r="62373" spans="1:3" s="566" customFormat="1"/>
    <row r="62374" spans="1:3" s="566" customFormat="1"/>
    <row r="62375" spans="1:3" s="566" customFormat="1"/>
    <row r="62376" spans="1:3" s="566" customFormat="1"/>
    <row r="62377" spans="1:3" s="566" customFormat="1"/>
    <row r="62378" spans="1:3" s="566" customFormat="1"/>
    <row r="62379" spans="1:3" s="566" customFormat="1"/>
    <row r="62380" spans="1:3" s="566" customFormat="1"/>
    <row r="62381" spans="1:3" s="566" customFormat="1"/>
    <row r="62382" spans="1:3" s="566" customFormat="1"/>
    <row r="62383" spans="1:3" s="566" customFormat="1"/>
    <row r="62384" spans="1:3" s="566" customFormat="1"/>
    <row r="62385" spans="1:3" s="566" customFormat="1"/>
    <row r="62386" spans="1:3" s="566" customFormat="1"/>
    <row r="62387" spans="1:3" s="566" customFormat="1"/>
    <row r="62388" spans="1:3" s="566" customFormat="1"/>
    <row r="62389" spans="1:3" s="566" customFormat="1"/>
    <row r="62390" spans="1:3" s="566" customFormat="1"/>
    <row r="62391" spans="1:3" s="566" customFormat="1"/>
    <row r="62392" spans="1:3" s="566" customFormat="1"/>
    <row r="62393" spans="1:3" s="566" customFormat="1"/>
    <row r="62394" spans="1:3" s="566" customFormat="1"/>
    <row r="62395" spans="1:3" s="566" customFormat="1"/>
    <row r="62396" spans="1:3" s="566" customFormat="1"/>
    <row r="62397" spans="1:3" s="566" customFormat="1"/>
    <row r="62398" spans="1:3" s="566" customFormat="1"/>
    <row r="62399" spans="1:3" s="566" customFormat="1"/>
    <row r="62400" spans="1:3" s="566" customFormat="1"/>
    <row r="62401" spans="1:3" s="566" customFormat="1"/>
    <row r="62402" spans="1:3" s="566" customFormat="1"/>
    <row r="62403" spans="1:3" s="566" customFormat="1"/>
    <row r="62404" spans="1:3" s="566" customFormat="1"/>
    <row r="62405" spans="1:3" s="566" customFormat="1"/>
    <row r="62406" spans="1:3" s="566" customFormat="1"/>
    <row r="62407" spans="1:3" s="566" customFormat="1"/>
    <row r="62408" spans="1:3" s="566" customFormat="1"/>
    <row r="62409" spans="1:3" s="566" customFormat="1"/>
    <row r="62410" spans="1:3" s="566" customFormat="1"/>
    <row r="62411" spans="1:3" s="566" customFormat="1"/>
    <row r="62412" spans="1:3" s="566" customFormat="1"/>
    <row r="62413" spans="1:3" s="566" customFormat="1"/>
    <row r="62414" spans="1:3" s="566" customFormat="1"/>
    <row r="62415" spans="1:3" s="566" customFormat="1"/>
    <row r="62416" spans="1:3" s="566" customFormat="1"/>
    <row r="62417" spans="1:3" s="566" customFormat="1"/>
    <row r="62418" spans="1:3" s="566" customFormat="1"/>
    <row r="62419" spans="1:3" s="566" customFormat="1"/>
    <row r="62420" spans="1:3" s="566" customFormat="1"/>
    <row r="62421" spans="1:3" s="566" customFormat="1"/>
    <row r="62422" spans="1:3" s="566" customFormat="1"/>
    <row r="62423" spans="1:3" s="566" customFormat="1"/>
    <row r="62424" spans="1:3" s="566" customFormat="1"/>
    <row r="62425" spans="1:3" s="566" customFormat="1"/>
    <row r="62426" spans="1:3" s="566" customFormat="1"/>
    <row r="62427" spans="1:3" s="566" customFormat="1"/>
    <row r="62428" spans="1:3" s="566" customFormat="1"/>
    <row r="62429" spans="1:3" s="566" customFormat="1"/>
    <row r="62430" spans="1:3" s="566" customFormat="1"/>
    <row r="62431" spans="1:3" s="566" customFormat="1"/>
    <row r="62432" spans="1:3" s="566" customFormat="1"/>
    <row r="62433" spans="1:3" s="566" customFormat="1"/>
    <row r="62434" spans="1:3" s="566" customFormat="1"/>
    <row r="62435" spans="1:3" s="566" customFormat="1"/>
    <row r="62436" spans="1:3" s="566" customFormat="1"/>
    <row r="62437" spans="1:3" s="566" customFormat="1"/>
    <row r="62438" spans="1:3" s="566" customFormat="1"/>
    <row r="62439" spans="1:3" s="566" customFormat="1"/>
    <row r="62440" spans="1:3" s="566" customFormat="1"/>
    <row r="62441" spans="1:3" s="566" customFormat="1"/>
    <row r="62442" spans="1:3" s="566" customFormat="1"/>
    <row r="62443" spans="1:3" s="566" customFormat="1"/>
    <row r="62444" spans="1:3" s="566" customFormat="1"/>
    <row r="62445" spans="1:3" s="566" customFormat="1"/>
    <row r="62446" spans="1:3" s="566" customFormat="1"/>
    <row r="62447" spans="1:3" s="566" customFormat="1"/>
    <row r="62448" spans="1:3" s="566" customFormat="1"/>
    <row r="62449" spans="1:3" s="566" customFormat="1"/>
    <row r="62450" spans="1:3" s="566" customFormat="1"/>
    <row r="62451" spans="1:3" s="566" customFormat="1"/>
    <row r="62452" spans="1:3" s="566" customFormat="1"/>
    <row r="62453" spans="1:3" s="566" customFormat="1"/>
    <row r="62454" spans="1:3" s="566" customFormat="1"/>
    <row r="62455" spans="1:3" s="566" customFormat="1"/>
    <row r="62456" spans="1:3" s="566" customFormat="1"/>
    <row r="62457" spans="1:3" s="566" customFormat="1"/>
    <row r="62458" spans="1:3" s="566" customFormat="1"/>
    <row r="62459" spans="1:3" s="566" customFormat="1"/>
    <row r="62460" spans="1:3" s="566" customFormat="1"/>
    <row r="62461" spans="1:3" s="566" customFormat="1"/>
    <row r="62462" spans="1:3" s="566" customFormat="1"/>
    <row r="62463" spans="1:3" s="566" customFormat="1"/>
    <row r="62464" spans="1:3" s="566" customFormat="1"/>
    <row r="62465" spans="1:3" s="566" customFormat="1"/>
    <row r="62466" spans="1:3" s="566" customFormat="1"/>
    <row r="62467" spans="1:3" s="566" customFormat="1"/>
    <row r="62468" spans="1:3" s="566" customFormat="1"/>
    <row r="62469" spans="1:3" s="566" customFormat="1"/>
    <row r="62470" spans="1:3" s="566" customFormat="1"/>
    <row r="62471" spans="1:3" s="566" customFormat="1"/>
    <row r="62472" spans="1:3" s="566" customFormat="1"/>
    <row r="62473" spans="1:3" s="566" customFormat="1"/>
    <row r="62474" spans="1:3" s="566" customFormat="1"/>
    <row r="62475" spans="1:3" s="566" customFormat="1"/>
    <row r="62476" spans="1:3" s="566" customFormat="1"/>
    <row r="62477" spans="1:3" s="566" customFormat="1"/>
    <row r="62478" spans="1:3" s="566" customFormat="1"/>
    <row r="62479" spans="1:3" s="566" customFormat="1"/>
    <row r="62480" spans="1:3" s="566" customFormat="1"/>
    <row r="62481" spans="1:3" s="566" customFormat="1"/>
    <row r="62482" spans="1:3" s="566" customFormat="1"/>
    <row r="62483" spans="1:3" s="566" customFormat="1"/>
    <row r="62484" spans="1:3" s="566" customFormat="1"/>
    <row r="62485" spans="1:3" s="566" customFormat="1"/>
    <row r="62486" spans="1:3" s="566" customFormat="1"/>
    <row r="62487" spans="1:3" s="566" customFormat="1"/>
    <row r="62488" spans="1:3" s="566" customFormat="1"/>
    <row r="62489" spans="1:3" s="566" customFormat="1"/>
    <row r="62490" spans="1:3" s="566" customFormat="1"/>
    <row r="62491" spans="1:3" s="566" customFormat="1"/>
    <row r="62492" spans="1:3" s="566" customFormat="1"/>
    <row r="62493" spans="1:3" s="566" customFormat="1"/>
    <row r="62494" spans="1:3" s="566" customFormat="1"/>
    <row r="62495" spans="1:3" s="566" customFormat="1"/>
    <row r="62496" spans="1:3" s="566" customFormat="1"/>
    <row r="62497" spans="1:3" s="566" customFormat="1"/>
    <row r="62498" spans="1:3" s="566" customFormat="1"/>
    <row r="62499" spans="1:3" s="566" customFormat="1"/>
    <row r="62500" spans="1:3" s="566" customFormat="1"/>
    <row r="62501" spans="1:3" s="566" customFormat="1"/>
    <row r="62502" spans="1:3" s="566" customFormat="1"/>
    <row r="62503" spans="1:3" s="566" customFormat="1"/>
    <row r="62504" spans="1:3" s="566" customFormat="1"/>
    <row r="62505" spans="1:3" s="566" customFormat="1"/>
    <row r="62506" spans="1:3" s="566" customFormat="1"/>
    <row r="62507" spans="1:3" s="566" customFormat="1"/>
    <row r="62508" spans="1:3" s="566" customFormat="1"/>
    <row r="62509" spans="1:3" s="566" customFormat="1"/>
    <row r="62510" spans="1:3" s="566" customFormat="1"/>
    <row r="62511" spans="1:3" s="566" customFormat="1"/>
    <row r="62512" spans="1:3" s="566" customFormat="1"/>
    <row r="62513" spans="1:3" s="566" customFormat="1"/>
    <row r="62514" spans="1:3" s="566" customFormat="1"/>
    <row r="62515" spans="1:3" s="566" customFormat="1"/>
    <row r="62516" spans="1:3" s="566" customFormat="1"/>
    <row r="62517" spans="1:3" s="566" customFormat="1"/>
    <row r="62518" spans="1:3" s="566" customFormat="1"/>
    <row r="62519" spans="1:3" s="566" customFormat="1"/>
    <row r="62520" spans="1:3" s="566" customFormat="1"/>
    <row r="62521" spans="1:3" s="566" customFormat="1"/>
    <row r="62522" spans="1:3" s="566" customFormat="1"/>
    <row r="62523" spans="1:3" s="566" customFormat="1"/>
    <row r="62524" spans="1:3" s="566" customFormat="1"/>
    <row r="62525" spans="1:3" s="566" customFormat="1"/>
    <row r="62526" spans="1:3" s="566" customFormat="1"/>
    <row r="62527" spans="1:3" s="566" customFormat="1"/>
    <row r="62528" spans="1:3" s="566" customFormat="1"/>
    <row r="62529" spans="1:3" s="566" customFormat="1"/>
    <row r="62530" spans="1:3" s="566" customFormat="1"/>
    <row r="62531" spans="1:3" s="566" customFormat="1"/>
    <row r="62532" spans="1:3" s="566" customFormat="1"/>
    <row r="62533" spans="1:3" s="566" customFormat="1"/>
    <row r="62534" spans="1:3" s="566" customFormat="1"/>
    <row r="62535" spans="1:3" s="566" customFormat="1"/>
    <row r="62536" spans="1:3" s="566" customFormat="1"/>
    <row r="62537" spans="1:3" s="566" customFormat="1"/>
    <row r="62538" spans="1:3" s="566" customFormat="1"/>
    <row r="62539" spans="1:3" s="566" customFormat="1"/>
    <row r="62540" spans="1:3" s="566" customFormat="1"/>
    <row r="62541" spans="1:3" s="566" customFormat="1"/>
    <row r="62542" spans="1:3" s="566" customFormat="1"/>
    <row r="62543" spans="1:3" s="566" customFormat="1"/>
    <row r="62544" spans="1:3" s="566" customFormat="1"/>
    <row r="62545" spans="1:3" s="566" customFormat="1"/>
    <row r="62546" spans="1:3" s="566" customFormat="1"/>
    <row r="62547" spans="1:3" s="566" customFormat="1"/>
    <row r="62548" spans="1:3" s="566" customFormat="1"/>
    <row r="62549" spans="1:3" s="566" customFormat="1"/>
    <row r="62550" spans="1:3" s="566" customFormat="1"/>
    <row r="62551" spans="1:3" s="566" customFormat="1"/>
    <row r="62552" spans="1:3" s="566" customFormat="1"/>
    <row r="62553" spans="1:3" s="566" customFormat="1"/>
    <row r="62554" spans="1:3" s="566" customFormat="1"/>
    <row r="62555" spans="1:3" s="566" customFormat="1"/>
    <row r="62556" spans="1:3" s="566" customFormat="1"/>
    <row r="62557" spans="1:3" s="566" customFormat="1"/>
    <row r="62558" spans="1:3" s="566" customFormat="1"/>
    <row r="62559" spans="1:3" s="566" customFormat="1"/>
    <row r="62560" spans="1:3" s="566" customFormat="1"/>
    <row r="62561" spans="1:3" s="566" customFormat="1"/>
    <row r="62562" spans="1:3" s="566" customFormat="1"/>
    <row r="62563" spans="1:3" s="566" customFormat="1"/>
    <row r="62564" spans="1:3" s="566" customFormat="1"/>
    <row r="62565" spans="1:3" s="566" customFormat="1"/>
    <row r="62566" spans="1:3" s="566" customFormat="1"/>
    <row r="62567" spans="1:3" s="566" customFormat="1"/>
    <row r="62568" spans="1:3" s="566" customFormat="1"/>
    <row r="62569" spans="1:3" s="566" customFormat="1"/>
    <row r="62570" spans="1:3" s="566" customFormat="1"/>
    <row r="62571" spans="1:3" s="566" customFormat="1"/>
    <row r="62572" spans="1:3" s="566" customFormat="1"/>
    <row r="62573" spans="1:3" s="566" customFormat="1"/>
    <row r="62574" spans="1:3" s="566" customFormat="1"/>
    <row r="62575" spans="1:3" s="566" customFormat="1"/>
    <row r="62576" spans="1:3" s="566" customFormat="1"/>
    <row r="62577" spans="1:3" s="566" customFormat="1"/>
    <row r="62578" spans="1:3" s="566" customFormat="1"/>
    <row r="62579" spans="1:3" s="566" customFormat="1"/>
    <row r="62580" spans="1:3" s="566" customFormat="1"/>
    <row r="62581" spans="1:3" s="566" customFormat="1"/>
    <row r="62582" spans="1:3" s="566" customFormat="1"/>
    <row r="62583" spans="1:3" s="566" customFormat="1"/>
    <row r="62584" spans="1:3" s="566" customFormat="1"/>
    <row r="62585" spans="1:3" s="566" customFormat="1"/>
    <row r="62586" spans="1:3" s="566" customFormat="1"/>
    <row r="62587" spans="1:3" s="566" customFormat="1"/>
    <row r="62588" spans="1:3" s="566" customFormat="1"/>
    <row r="62589" spans="1:3" s="566" customFormat="1"/>
    <row r="62590" spans="1:3" s="566" customFormat="1"/>
    <row r="62591" spans="1:3" s="566" customFormat="1"/>
    <row r="62592" spans="1:3" s="566" customFormat="1"/>
    <row r="62593" spans="1:3" s="566" customFormat="1"/>
    <row r="62594" spans="1:3" s="566" customFormat="1"/>
    <row r="62595" spans="1:3" s="566" customFormat="1"/>
    <row r="62596" spans="1:3" s="566" customFormat="1"/>
    <row r="62597" spans="1:3" s="566" customFormat="1"/>
    <row r="62598" spans="1:3" s="566" customFormat="1"/>
    <row r="62599" spans="1:3" s="566" customFormat="1"/>
    <row r="62600" spans="1:3" s="566" customFormat="1"/>
    <row r="62601" spans="1:3" s="566" customFormat="1"/>
    <row r="62602" spans="1:3" s="566" customFormat="1"/>
    <row r="62603" spans="1:3" s="566" customFormat="1"/>
    <row r="62604" spans="1:3" s="566" customFormat="1"/>
    <row r="62605" spans="1:3" s="566" customFormat="1"/>
    <row r="62606" spans="1:3" s="566" customFormat="1"/>
    <row r="62607" spans="1:3" s="566" customFormat="1"/>
    <row r="62608" spans="1:3" s="566" customFormat="1"/>
    <row r="62609" spans="1:3" s="566" customFormat="1"/>
    <row r="62610" spans="1:3" s="566" customFormat="1"/>
    <row r="62611" spans="1:3" s="566" customFormat="1"/>
    <row r="62612" spans="1:3" s="566" customFormat="1"/>
    <row r="62613" spans="1:3" s="566" customFormat="1"/>
    <row r="62614" spans="1:3" s="566" customFormat="1"/>
    <row r="62615" spans="1:3" s="566" customFormat="1"/>
    <row r="62616" spans="1:3" s="566" customFormat="1"/>
    <row r="62617" spans="1:3" s="566" customFormat="1"/>
    <row r="62618" spans="1:3" s="566" customFormat="1"/>
    <row r="62619" spans="1:3" s="566" customFormat="1"/>
    <row r="62620" spans="1:3" s="566" customFormat="1"/>
    <row r="62621" spans="1:3" s="566" customFormat="1"/>
    <row r="62622" spans="1:3" s="566" customFormat="1"/>
    <row r="62623" spans="1:3" s="566" customFormat="1"/>
    <row r="62624" spans="1:3" s="566" customFormat="1"/>
    <row r="62625" spans="1:3" s="566" customFormat="1"/>
    <row r="62626" spans="1:3" s="566" customFormat="1"/>
    <row r="62627" spans="1:3" s="566" customFormat="1"/>
    <row r="62628" spans="1:3" s="566" customFormat="1"/>
    <row r="62629" spans="1:3" s="566" customFormat="1"/>
    <row r="62630" spans="1:3" s="566" customFormat="1"/>
    <row r="62631" spans="1:3" s="566" customFormat="1"/>
    <row r="62632" spans="1:3" s="566" customFormat="1"/>
    <row r="62633" spans="1:3" s="566" customFormat="1"/>
    <row r="62634" spans="1:3" s="566" customFormat="1"/>
    <row r="62635" spans="1:3" s="566" customFormat="1"/>
    <row r="62636" spans="1:3" s="566" customFormat="1"/>
    <row r="62637" spans="1:3" s="566" customFormat="1"/>
    <row r="62638" spans="1:3" s="566" customFormat="1"/>
    <row r="62639" spans="1:3" s="566" customFormat="1"/>
    <row r="62640" spans="1:3" s="566" customFormat="1"/>
    <row r="62641" spans="1:3" s="566" customFormat="1"/>
    <row r="62642" spans="1:3" s="566" customFormat="1"/>
    <row r="62643" spans="1:3" s="566" customFormat="1"/>
    <row r="62644" spans="1:3" s="566" customFormat="1"/>
    <row r="62645" spans="1:3" s="566" customFormat="1"/>
    <row r="62646" spans="1:3" s="566" customFormat="1"/>
    <row r="62647" spans="1:3" s="566" customFormat="1"/>
    <row r="62648" spans="1:3" s="566" customFormat="1"/>
    <row r="62649" spans="1:3" s="566" customFormat="1"/>
    <row r="62650" spans="1:3" s="566" customFormat="1"/>
    <row r="62651" spans="1:3" s="566" customFormat="1"/>
    <row r="62652" spans="1:3" s="566" customFormat="1"/>
    <row r="62653" spans="1:3" s="566" customFormat="1"/>
    <row r="62654" spans="1:3" s="566" customFormat="1"/>
    <row r="62655" spans="1:3" s="566" customFormat="1"/>
    <row r="62656" spans="1:3" s="566" customFormat="1"/>
    <row r="62657" spans="1:3" s="566" customFormat="1"/>
    <row r="62658" spans="1:3" s="566" customFormat="1"/>
    <row r="62659" spans="1:3" s="566" customFormat="1"/>
    <row r="62660" spans="1:3" s="566" customFormat="1"/>
    <row r="62661" spans="1:3" s="566" customFormat="1"/>
    <row r="62662" spans="1:3" s="566" customFormat="1"/>
    <row r="62663" spans="1:3" s="566" customFormat="1"/>
    <row r="62664" spans="1:3" s="566" customFormat="1"/>
    <row r="62665" spans="1:3" s="566" customFormat="1"/>
    <row r="62666" spans="1:3" s="566" customFormat="1"/>
    <row r="62667" spans="1:3" s="566" customFormat="1"/>
    <row r="62668" spans="1:3" s="566" customFormat="1"/>
    <row r="62669" spans="1:3" s="566" customFormat="1"/>
    <row r="62670" spans="1:3" s="566" customFormat="1"/>
    <row r="62671" spans="1:3" s="566" customFormat="1"/>
    <row r="62672" spans="1:3" s="566" customFormat="1"/>
    <row r="62673" spans="1:3" s="566" customFormat="1"/>
    <row r="62674" spans="1:3" s="566" customFormat="1"/>
    <row r="62675" spans="1:3" s="566" customFormat="1"/>
    <row r="62676" spans="1:3" s="566" customFormat="1"/>
    <row r="62677" spans="1:3" s="566" customFormat="1"/>
    <row r="62678" spans="1:3" s="566" customFormat="1"/>
    <row r="62679" spans="1:3" s="566" customFormat="1"/>
    <row r="62680" spans="1:3" s="566" customFormat="1"/>
    <row r="62681" spans="1:3" s="566" customFormat="1"/>
    <row r="62682" spans="1:3" s="566" customFormat="1"/>
    <row r="62683" spans="1:3" s="566" customFormat="1"/>
    <row r="62684" spans="1:3" s="566" customFormat="1"/>
    <row r="62685" spans="1:3" s="566" customFormat="1"/>
    <row r="62686" spans="1:3" s="566" customFormat="1"/>
    <row r="62687" spans="1:3" s="566" customFormat="1"/>
    <row r="62688" spans="1:3" s="566" customFormat="1"/>
    <row r="62689" spans="1:3" s="566" customFormat="1"/>
    <row r="62690" spans="1:3" s="566" customFormat="1"/>
    <row r="62691" spans="1:3" s="566" customFormat="1"/>
    <row r="62692" spans="1:3" s="566" customFormat="1"/>
    <row r="62693" spans="1:3" s="566" customFormat="1"/>
    <row r="62694" spans="1:3" s="566" customFormat="1"/>
    <row r="62695" spans="1:3" s="566" customFormat="1"/>
    <row r="62696" spans="1:3" s="566" customFormat="1"/>
    <row r="62697" spans="1:3" s="566" customFormat="1"/>
    <row r="62698" spans="1:3" s="566" customFormat="1"/>
    <row r="62699" spans="1:3" s="566" customFormat="1"/>
    <row r="62700" spans="1:3" s="566" customFormat="1"/>
    <row r="62701" spans="1:3" s="566" customFormat="1"/>
    <row r="62702" spans="1:3" s="566" customFormat="1"/>
    <row r="62703" spans="1:3" s="566" customFormat="1"/>
    <row r="62704" spans="1:3" s="566" customFormat="1"/>
    <row r="62705" spans="1:3" s="566" customFormat="1"/>
    <row r="62706" spans="1:3" s="566" customFormat="1"/>
    <row r="62707" spans="1:3" s="566" customFormat="1"/>
    <row r="62708" spans="1:3" s="566" customFormat="1"/>
    <row r="62709" spans="1:3" s="566" customFormat="1"/>
    <row r="62710" spans="1:3" s="566" customFormat="1"/>
    <row r="62711" spans="1:3" s="566" customFormat="1"/>
    <row r="62712" spans="1:3" s="566" customFormat="1"/>
    <row r="62713" spans="1:3" s="566" customFormat="1"/>
    <row r="62714" spans="1:3" s="566" customFormat="1"/>
    <row r="62715" spans="1:3" s="566" customFormat="1"/>
    <row r="62716" spans="1:3" s="566" customFormat="1"/>
    <row r="62717" spans="1:3" s="566" customFormat="1"/>
    <row r="62718" spans="1:3" s="566" customFormat="1"/>
    <row r="62719" spans="1:3" s="566" customFormat="1"/>
    <row r="62720" spans="1:3" s="566" customFormat="1"/>
    <row r="62721" spans="1:3" s="566" customFormat="1"/>
    <row r="62722" spans="1:3" s="566" customFormat="1"/>
    <row r="62723" spans="1:3" s="566" customFormat="1"/>
    <row r="62724" spans="1:3" s="566" customFormat="1"/>
    <row r="62725" spans="1:3" s="566" customFormat="1"/>
    <row r="62726" spans="1:3" s="566" customFormat="1"/>
    <row r="62727" spans="1:3" s="566" customFormat="1"/>
    <row r="62728" spans="1:3" s="566" customFormat="1"/>
    <row r="62729" spans="1:3" s="566" customFormat="1"/>
    <row r="62730" spans="1:3" s="566" customFormat="1"/>
    <row r="62731" spans="1:3" s="566" customFormat="1"/>
    <row r="62732" spans="1:3" s="566" customFormat="1"/>
    <row r="62733" spans="1:3" s="566" customFormat="1"/>
    <row r="62734" spans="1:3" s="566" customFormat="1"/>
    <row r="62735" spans="1:3" s="566" customFormat="1"/>
    <row r="62736" spans="1:3" s="566" customFormat="1"/>
    <row r="62737" spans="1:3" s="566" customFormat="1"/>
    <row r="62738" spans="1:3" s="566" customFormat="1"/>
    <row r="62739" spans="1:3" s="566" customFormat="1"/>
    <row r="62740" spans="1:3" s="566" customFormat="1"/>
    <row r="62741" spans="1:3" s="566" customFormat="1"/>
    <row r="62742" spans="1:3" s="566" customFormat="1"/>
    <row r="62743" spans="1:3" s="566" customFormat="1"/>
    <row r="62744" spans="1:3" s="566" customFormat="1"/>
    <row r="62745" spans="1:3" s="566" customFormat="1"/>
    <row r="62746" spans="1:3" s="566" customFormat="1"/>
    <row r="62747" spans="1:3" s="566" customFormat="1"/>
    <row r="62748" spans="1:3" s="566" customFormat="1"/>
    <row r="62749" spans="1:3" s="566" customFormat="1"/>
    <row r="62750" spans="1:3" s="566" customFormat="1"/>
    <row r="62751" spans="1:3" s="566" customFormat="1"/>
    <row r="62752" spans="1:3" s="566" customFormat="1"/>
    <row r="62753" spans="1:3" s="566" customFormat="1"/>
    <row r="62754" spans="1:3" s="566" customFormat="1"/>
    <row r="62755" spans="1:3" s="566" customFormat="1"/>
    <row r="62756" spans="1:3" s="566" customFormat="1"/>
    <row r="62757" spans="1:3" s="566" customFormat="1"/>
    <row r="62758" spans="1:3" s="566" customFormat="1"/>
    <row r="62759" spans="1:3" s="566" customFormat="1"/>
    <row r="62760" spans="1:3" s="566" customFormat="1"/>
    <row r="62761" spans="1:3" s="566" customFormat="1"/>
    <row r="62762" spans="1:3" s="566" customFormat="1"/>
    <row r="62763" spans="1:3" s="566" customFormat="1"/>
    <row r="62764" spans="1:3" s="566" customFormat="1"/>
    <row r="62765" spans="1:3" s="566" customFormat="1"/>
    <row r="62766" spans="1:3" s="566" customFormat="1"/>
    <row r="62767" spans="1:3" s="566" customFormat="1"/>
    <row r="62768" spans="1:3" s="566" customFormat="1"/>
    <row r="62769" spans="1:3" s="566" customFormat="1"/>
    <row r="62770" spans="1:3" s="566" customFormat="1"/>
    <row r="62771" spans="1:3" s="566" customFormat="1"/>
    <row r="62772" spans="1:3" s="566" customFormat="1"/>
    <row r="62773" spans="1:3" s="566" customFormat="1"/>
    <row r="62774" spans="1:3" s="566" customFormat="1"/>
    <row r="62775" spans="1:3" s="566" customFormat="1"/>
    <row r="62776" spans="1:3" s="566" customFormat="1"/>
    <row r="62777" spans="1:3" s="566" customFormat="1"/>
    <row r="62778" spans="1:3" s="566" customFormat="1"/>
    <row r="62779" spans="1:3" s="566" customFormat="1"/>
    <row r="62780" spans="1:3" s="566" customFormat="1"/>
    <row r="62781" spans="1:3" s="566" customFormat="1"/>
    <row r="62782" spans="1:3" s="566" customFormat="1"/>
    <row r="62783" spans="1:3" s="566" customFormat="1"/>
    <row r="62784" spans="1:3" s="566" customFormat="1"/>
    <row r="62785" spans="1:3" s="566" customFormat="1"/>
    <row r="62786" spans="1:3" s="566" customFormat="1"/>
    <row r="62787" spans="1:3" s="566" customFormat="1"/>
    <row r="62788" spans="1:3" s="566" customFormat="1"/>
    <row r="62789" spans="1:3" s="566" customFormat="1"/>
    <row r="62790" spans="1:3" s="566" customFormat="1"/>
    <row r="62791" spans="1:3" s="566" customFormat="1"/>
    <row r="62792" spans="1:3" s="566" customFormat="1"/>
    <row r="62793" spans="1:3" s="566" customFormat="1"/>
    <row r="62794" spans="1:3" s="566" customFormat="1"/>
    <row r="62795" spans="1:3" s="566" customFormat="1"/>
    <row r="62796" spans="1:3" s="566" customFormat="1"/>
    <row r="62797" spans="1:3" s="566" customFormat="1"/>
    <row r="62798" spans="1:3" s="566" customFormat="1"/>
    <row r="62799" spans="1:3" s="566" customFormat="1"/>
    <row r="62800" spans="1:3" s="566" customFormat="1"/>
    <row r="62801" spans="1:3" s="566" customFormat="1"/>
    <row r="62802" spans="1:3" s="566" customFormat="1"/>
    <row r="62803" spans="1:3" s="566" customFormat="1"/>
    <row r="62804" spans="1:3" s="566" customFormat="1"/>
    <row r="62805" spans="1:3" s="566" customFormat="1"/>
    <row r="62806" spans="1:3" s="566" customFormat="1"/>
    <row r="62807" spans="1:3" s="566" customFormat="1"/>
    <row r="62808" spans="1:3" s="566" customFormat="1"/>
    <row r="62809" spans="1:3" s="566" customFormat="1"/>
    <row r="62810" spans="1:3" s="566" customFormat="1"/>
    <row r="62811" spans="1:3" s="566" customFormat="1"/>
    <row r="62812" spans="1:3" s="566" customFormat="1"/>
    <row r="62813" spans="1:3" s="566" customFormat="1"/>
    <row r="62814" spans="1:3" s="566" customFormat="1"/>
    <row r="62815" spans="1:3" s="566" customFormat="1"/>
    <row r="62816" spans="1:3" s="566" customFormat="1"/>
    <row r="62817" spans="1:3" s="566" customFormat="1"/>
    <row r="62818" spans="1:3" s="566" customFormat="1"/>
    <row r="62819" spans="1:3" s="566" customFormat="1"/>
    <row r="62820" spans="1:3" s="566" customFormat="1"/>
    <row r="62821" spans="1:3" s="566" customFormat="1"/>
    <row r="62822" spans="1:3" s="566" customFormat="1"/>
    <row r="62823" spans="1:3" s="566" customFormat="1"/>
    <row r="62824" spans="1:3" s="566" customFormat="1"/>
    <row r="62825" spans="1:3" s="566" customFormat="1"/>
    <row r="62826" spans="1:3" s="566" customFormat="1"/>
    <row r="62827" spans="1:3" s="566" customFormat="1"/>
    <row r="62828" spans="1:3" s="566" customFormat="1"/>
    <row r="62829" spans="1:3" s="566" customFormat="1"/>
    <row r="62830" spans="1:3" s="566" customFormat="1"/>
    <row r="62831" spans="1:3" s="566" customFormat="1"/>
    <row r="62832" spans="1:3" s="566" customFormat="1"/>
    <row r="62833" spans="1:3" s="566" customFormat="1"/>
    <row r="62834" spans="1:3" s="566" customFormat="1"/>
    <row r="62835" spans="1:3" s="566" customFormat="1"/>
    <row r="62836" spans="1:3" s="566" customFormat="1"/>
    <row r="62837" spans="1:3" s="566" customFormat="1"/>
    <row r="62838" spans="1:3" s="566" customFormat="1"/>
    <row r="62839" spans="1:3" s="566" customFormat="1"/>
    <row r="62840" spans="1:3" s="566" customFormat="1"/>
    <row r="62841" spans="1:3" s="566" customFormat="1"/>
    <row r="62842" spans="1:3" s="566" customFormat="1"/>
    <row r="62843" spans="1:3" s="566" customFormat="1"/>
    <row r="62844" spans="1:3" s="566" customFormat="1"/>
    <row r="62845" spans="1:3" s="566" customFormat="1"/>
    <row r="62846" spans="1:3" s="566" customFormat="1"/>
    <row r="62847" spans="1:3" s="566" customFormat="1"/>
    <row r="62848" spans="1:3" s="566" customFormat="1"/>
    <row r="62849" spans="1:3" s="566" customFormat="1"/>
    <row r="62850" spans="1:3" s="566" customFormat="1"/>
    <row r="62851" spans="1:3" s="566" customFormat="1"/>
    <row r="62852" spans="1:3" s="566" customFormat="1"/>
    <row r="62853" spans="1:3" s="566" customFormat="1"/>
    <row r="62854" spans="1:3" s="566" customFormat="1"/>
    <row r="62855" spans="1:3" s="566" customFormat="1"/>
    <row r="62856" spans="1:3" s="566" customFormat="1"/>
    <row r="62857" spans="1:3" s="566" customFormat="1"/>
    <row r="62858" spans="1:3" s="566" customFormat="1"/>
    <row r="62859" spans="1:3" s="566" customFormat="1"/>
    <row r="62860" spans="1:3" s="566" customFormat="1"/>
    <row r="62861" spans="1:3" s="566" customFormat="1"/>
    <row r="62862" spans="1:3" s="566" customFormat="1"/>
    <row r="62863" spans="1:3" s="566" customFormat="1"/>
    <row r="62864" spans="1:3" s="566" customFormat="1"/>
    <row r="62865" spans="1:3" s="566" customFormat="1"/>
    <row r="62866" spans="1:3" s="566" customFormat="1"/>
    <row r="62867" spans="1:3" s="566" customFormat="1"/>
    <row r="62868" spans="1:3" s="566" customFormat="1"/>
    <row r="62869" spans="1:3" s="566" customFormat="1"/>
    <row r="62870" spans="1:3" s="566" customFormat="1"/>
    <row r="62871" spans="1:3" s="566" customFormat="1"/>
    <row r="62872" spans="1:3" s="566" customFormat="1"/>
    <row r="62873" spans="1:3" s="566" customFormat="1"/>
    <row r="62874" spans="1:3" s="566" customFormat="1"/>
    <row r="62875" spans="1:3" s="566" customFormat="1"/>
    <row r="62876" spans="1:3" s="566" customFormat="1"/>
    <row r="62877" spans="1:3" s="566" customFormat="1"/>
    <row r="62878" spans="1:3" s="566" customFormat="1"/>
    <row r="62879" spans="1:3" s="566" customFormat="1"/>
    <row r="62880" spans="1:3" s="566" customFormat="1"/>
    <row r="62881" spans="1:3" s="566" customFormat="1"/>
    <row r="62882" spans="1:3" s="566" customFormat="1"/>
    <row r="62883" spans="1:3" s="566" customFormat="1"/>
    <row r="62884" spans="1:3" s="566" customFormat="1"/>
    <row r="62885" spans="1:3" s="566" customFormat="1"/>
    <row r="62886" spans="1:3" s="566" customFormat="1"/>
    <row r="62887" spans="1:3" s="566" customFormat="1"/>
    <row r="62888" spans="1:3" s="566" customFormat="1"/>
    <row r="62889" spans="1:3" s="566" customFormat="1"/>
    <row r="62890" spans="1:3" s="566" customFormat="1"/>
    <row r="62891" spans="1:3" s="566" customFormat="1"/>
    <row r="62892" spans="1:3" s="566" customFormat="1"/>
    <row r="62893" spans="1:3" s="566" customFormat="1"/>
    <row r="62894" spans="1:3" s="566" customFormat="1"/>
    <row r="62895" spans="1:3" s="566" customFormat="1"/>
    <row r="62896" spans="1:3" s="566" customFormat="1"/>
    <row r="62897" spans="1:3" s="566" customFormat="1"/>
    <row r="62898" spans="1:3" s="566" customFormat="1"/>
    <row r="62899" spans="1:3" s="566" customFormat="1"/>
    <row r="62900" spans="1:3" s="566" customFormat="1"/>
    <row r="62901" spans="1:3" s="566" customFormat="1"/>
    <row r="62902" spans="1:3" s="566" customFormat="1"/>
    <row r="62903" spans="1:3" s="566" customFormat="1"/>
    <row r="62904" spans="1:3" s="566" customFormat="1"/>
    <row r="62905" spans="1:3" s="566" customFormat="1"/>
    <row r="62906" spans="1:3" s="566" customFormat="1"/>
    <row r="62907" spans="1:3" s="566" customFormat="1"/>
    <row r="62908" spans="1:3" s="566" customFormat="1"/>
    <row r="62909" spans="1:3" s="566" customFormat="1"/>
    <row r="62910" spans="1:3" s="566" customFormat="1"/>
    <row r="62911" spans="1:3" s="566" customFormat="1"/>
    <row r="62912" spans="1:3" s="566" customFormat="1"/>
    <row r="62913" spans="1:3" s="566" customFormat="1"/>
    <row r="62914" spans="1:3" s="566" customFormat="1"/>
    <row r="62915" spans="1:3" s="566" customFormat="1"/>
    <row r="62916" spans="1:3" s="566" customFormat="1"/>
    <row r="62917" spans="1:3" s="566" customFormat="1"/>
    <row r="62918" spans="1:3" s="566" customFormat="1"/>
    <row r="62919" spans="1:3" s="566" customFormat="1"/>
    <row r="62920" spans="1:3" s="566" customFormat="1"/>
    <row r="62921" spans="1:3" s="566" customFormat="1"/>
    <row r="62922" spans="1:3" s="566" customFormat="1"/>
    <row r="62923" spans="1:3" s="566" customFormat="1"/>
    <row r="62924" spans="1:3" s="566" customFormat="1"/>
    <row r="62925" spans="1:3" s="566" customFormat="1"/>
    <row r="62926" spans="1:3" s="566" customFormat="1"/>
    <row r="62927" spans="1:3" s="566" customFormat="1"/>
    <row r="62928" spans="1:3" s="566" customFormat="1"/>
    <row r="62929" spans="1:3" s="566" customFormat="1"/>
    <row r="62930" spans="1:3" s="566" customFormat="1"/>
    <row r="62931" spans="1:3" s="566" customFormat="1"/>
    <row r="62932" spans="1:3" s="566" customFormat="1"/>
    <row r="62933" spans="1:3" s="566" customFormat="1"/>
    <row r="62934" spans="1:3" s="566" customFormat="1"/>
    <row r="62935" spans="1:3" s="566" customFormat="1"/>
    <row r="62936" spans="1:3" s="566" customFormat="1"/>
    <row r="62937" spans="1:3" s="566" customFormat="1"/>
    <row r="62938" spans="1:3" s="566" customFormat="1"/>
    <row r="62939" spans="1:3" s="566" customFormat="1"/>
    <row r="62940" spans="1:3" s="566" customFormat="1"/>
    <row r="62941" spans="1:3" s="566" customFormat="1"/>
    <row r="62942" spans="1:3" s="566" customFormat="1"/>
    <row r="62943" spans="1:3" s="566" customFormat="1"/>
    <row r="62944" spans="1:3" s="566" customFormat="1"/>
    <row r="62945" spans="1:3" s="566" customFormat="1"/>
    <row r="62946" spans="1:3" s="566" customFormat="1"/>
    <row r="62947" spans="1:3" s="566" customFormat="1"/>
    <row r="62948" spans="1:3" s="566" customFormat="1"/>
    <row r="62949" spans="1:3" s="566" customFormat="1"/>
    <row r="62950" spans="1:3" s="566" customFormat="1"/>
    <row r="62951" spans="1:3" s="566" customFormat="1"/>
    <row r="62952" spans="1:3" s="566" customFormat="1"/>
    <row r="62953" spans="1:3" s="566" customFormat="1"/>
    <row r="62954" spans="1:3" s="566" customFormat="1"/>
    <row r="62955" spans="1:3" s="566" customFormat="1"/>
    <row r="62956" spans="1:3" s="566" customFormat="1"/>
    <row r="62957" spans="1:3" s="566" customFormat="1"/>
    <row r="62958" spans="1:3" s="566" customFormat="1"/>
    <row r="62959" spans="1:3" s="566" customFormat="1"/>
    <row r="62960" spans="1:3" s="566" customFormat="1"/>
    <row r="62961" spans="1:3" s="566" customFormat="1"/>
    <row r="62962" spans="1:3" s="566" customFormat="1"/>
    <row r="62963" spans="1:3" s="566" customFormat="1"/>
    <row r="62964" spans="1:3" s="566" customFormat="1"/>
    <row r="62965" spans="1:3" s="566" customFormat="1"/>
    <row r="62966" spans="1:3" s="566" customFormat="1"/>
    <row r="62967" spans="1:3" s="566" customFormat="1"/>
    <row r="62968" spans="1:3" s="566" customFormat="1"/>
    <row r="62969" spans="1:3" s="566" customFormat="1"/>
    <row r="62970" spans="1:3" s="566" customFormat="1"/>
    <row r="62971" spans="1:3" s="566" customFormat="1"/>
    <row r="62972" spans="1:3" s="566" customFormat="1"/>
    <row r="62973" spans="1:3" s="566" customFormat="1"/>
    <row r="62974" spans="1:3" s="566" customFormat="1"/>
    <row r="62975" spans="1:3" s="566" customFormat="1"/>
    <row r="62976" spans="1:3" s="566" customFormat="1"/>
    <row r="62977" spans="1:3" s="566" customFormat="1"/>
    <row r="62978" spans="1:3" s="566" customFormat="1"/>
    <row r="62979" spans="1:3" s="566" customFormat="1"/>
    <row r="62980" spans="1:3" s="566" customFormat="1"/>
    <row r="62981" spans="1:3" s="566" customFormat="1"/>
    <row r="62982" spans="1:3" s="566" customFormat="1"/>
    <row r="62983" spans="1:3" s="566" customFormat="1"/>
    <row r="62984" spans="1:3" s="566" customFormat="1"/>
    <row r="62985" spans="1:3" s="566" customFormat="1"/>
    <row r="62986" spans="1:3" s="566" customFormat="1"/>
    <row r="62987" spans="1:3" s="566" customFormat="1"/>
    <row r="62988" spans="1:3" s="566" customFormat="1"/>
    <row r="62989" spans="1:3" s="566" customFormat="1"/>
    <row r="62990" spans="1:3" s="566" customFormat="1"/>
    <row r="62991" spans="1:3" s="566" customFormat="1"/>
    <row r="62992" spans="1:3" s="566" customFormat="1"/>
    <row r="62993" spans="1:3" s="566" customFormat="1"/>
    <row r="62994" spans="1:3" s="566" customFormat="1"/>
    <row r="62995" spans="1:3" s="566" customFormat="1"/>
    <row r="62996" spans="1:3" s="566" customFormat="1"/>
    <row r="62997" spans="1:3" s="566" customFormat="1"/>
    <row r="62998" spans="1:3" s="566" customFormat="1"/>
    <row r="62999" spans="1:3" s="566" customFormat="1"/>
    <row r="63000" spans="1:3" s="566" customFormat="1"/>
    <row r="63001" spans="1:3" s="566" customFormat="1"/>
    <row r="63002" spans="1:3" s="566" customFormat="1"/>
    <row r="63003" spans="1:3" s="566" customFormat="1"/>
    <row r="63004" spans="1:3" s="566" customFormat="1"/>
    <row r="63005" spans="1:3" s="566" customFormat="1"/>
    <row r="63006" spans="1:3" s="566" customFormat="1"/>
    <row r="63007" spans="1:3" s="566" customFormat="1"/>
    <row r="63008" spans="1:3" s="566" customFormat="1"/>
    <row r="63009" spans="1:3" s="566" customFormat="1"/>
    <row r="63010" spans="1:3" s="566" customFormat="1"/>
    <row r="63011" spans="1:3" s="566" customFormat="1"/>
    <row r="63012" spans="1:3" s="566" customFormat="1"/>
    <row r="63013" spans="1:3" s="566" customFormat="1"/>
    <row r="63014" spans="1:3" s="566" customFormat="1"/>
    <row r="63015" spans="1:3" s="566" customFormat="1"/>
    <row r="63016" spans="1:3" s="566" customFormat="1"/>
    <row r="63017" spans="1:3" s="566" customFormat="1"/>
    <row r="63018" spans="1:3" s="566" customFormat="1"/>
    <row r="63019" spans="1:3" s="566" customFormat="1"/>
    <row r="63020" spans="1:3" s="566" customFormat="1"/>
    <row r="63021" spans="1:3" s="566" customFormat="1"/>
    <row r="63022" spans="1:3" s="566" customFormat="1"/>
    <row r="63023" spans="1:3" s="566" customFormat="1"/>
    <row r="63024" spans="1:3" s="566" customFormat="1"/>
    <row r="63025" spans="1:3" s="566" customFormat="1"/>
    <row r="63026" spans="1:3" s="566" customFormat="1"/>
    <row r="63027" spans="1:3" s="566" customFormat="1"/>
    <row r="63028" spans="1:3" s="566" customFormat="1"/>
    <row r="63029" spans="1:3" s="566" customFormat="1"/>
    <row r="63030" spans="1:3" s="566" customFormat="1"/>
    <row r="63031" spans="1:3" s="566" customFormat="1"/>
    <row r="63032" spans="1:3" s="566" customFormat="1"/>
    <row r="63033" spans="1:3" s="566" customFormat="1"/>
    <row r="63034" spans="1:3" s="566" customFormat="1"/>
    <row r="63035" spans="1:3" s="566" customFormat="1"/>
    <row r="63036" spans="1:3" s="566" customFormat="1"/>
    <row r="63037" spans="1:3" s="566" customFormat="1"/>
    <row r="63038" spans="1:3" s="566" customFormat="1"/>
    <row r="63039" spans="1:3" s="566" customFormat="1"/>
    <row r="63040" spans="1:3" s="566" customFormat="1"/>
    <row r="63041" spans="1:3" s="566" customFormat="1"/>
    <row r="63042" spans="1:3" s="566" customFormat="1"/>
    <row r="63043" spans="1:3" s="566" customFormat="1"/>
    <row r="63044" spans="1:3" s="566" customFormat="1"/>
    <row r="63045" spans="1:3" s="566" customFormat="1"/>
    <row r="63046" spans="1:3" s="566" customFormat="1"/>
    <row r="63047" spans="1:3" s="566" customFormat="1"/>
    <row r="63048" spans="1:3" s="566" customFormat="1"/>
    <row r="63049" spans="1:3" s="566" customFormat="1"/>
    <row r="63050" spans="1:3" s="566" customFormat="1"/>
    <row r="63051" spans="1:3" s="566" customFormat="1"/>
    <row r="63052" spans="1:3" s="566" customFormat="1"/>
    <row r="63053" spans="1:3" s="566" customFormat="1"/>
    <row r="63054" spans="1:3" s="566" customFormat="1"/>
    <row r="63055" spans="1:3" s="566" customFormat="1"/>
    <row r="63056" spans="1:3" s="566" customFormat="1"/>
    <row r="63057" spans="1:3" s="566" customFormat="1"/>
    <row r="63058" spans="1:3" s="566" customFormat="1"/>
    <row r="63059" spans="1:3" s="566" customFormat="1"/>
    <row r="63060" spans="1:3" s="566" customFormat="1"/>
    <row r="63061" spans="1:3" s="566" customFormat="1"/>
    <row r="63062" spans="1:3" s="566" customFormat="1"/>
    <row r="63063" spans="1:3" s="566" customFormat="1"/>
    <row r="63064" spans="1:3" s="566" customFormat="1"/>
    <row r="63065" spans="1:3" s="566" customFormat="1"/>
    <row r="63066" spans="1:3" s="566" customFormat="1"/>
    <row r="63067" spans="1:3" s="566" customFormat="1"/>
    <row r="63068" spans="1:3" s="566" customFormat="1"/>
    <row r="63069" spans="1:3" s="566" customFormat="1"/>
    <row r="63070" spans="1:3" s="566" customFormat="1"/>
    <row r="63071" spans="1:3" s="566" customFormat="1"/>
    <row r="63072" spans="1:3" s="566" customFormat="1"/>
    <row r="63073" spans="1:3" s="566" customFormat="1"/>
    <row r="63074" spans="1:3" s="566" customFormat="1"/>
    <row r="63075" spans="1:3" s="566" customFormat="1"/>
    <row r="63076" spans="1:3" s="566" customFormat="1"/>
    <row r="63077" spans="1:3" s="566" customFormat="1"/>
    <row r="63078" spans="1:3" s="566" customFormat="1"/>
    <row r="63079" spans="1:3" s="566" customFormat="1"/>
    <row r="63080" spans="1:3" s="566" customFormat="1"/>
    <row r="63081" spans="1:3" s="566" customFormat="1"/>
    <row r="63082" spans="1:3" s="566" customFormat="1"/>
    <row r="63083" spans="1:3" s="566" customFormat="1"/>
    <row r="63084" spans="1:3" s="566" customFormat="1"/>
    <row r="63085" spans="1:3" s="566" customFormat="1"/>
    <row r="63086" spans="1:3" s="566" customFormat="1"/>
    <row r="63087" spans="1:3" s="566" customFormat="1"/>
    <row r="63088" spans="1:3" s="566" customFormat="1"/>
    <row r="63089" spans="1:3" s="566" customFormat="1"/>
    <row r="63090" spans="1:3" s="566" customFormat="1"/>
    <row r="63091" spans="1:3" s="566" customFormat="1"/>
    <row r="63092" spans="1:3" s="566" customFormat="1"/>
    <row r="63093" spans="1:3" s="566" customFormat="1"/>
    <row r="63094" spans="1:3" s="566" customFormat="1"/>
    <row r="63095" spans="1:3" s="566" customFormat="1"/>
    <row r="63096" spans="1:3" s="566" customFormat="1"/>
    <row r="63097" spans="1:3" s="566" customFormat="1"/>
    <row r="63098" spans="1:3" s="566" customFormat="1"/>
    <row r="63099" spans="1:3" s="566" customFormat="1"/>
    <row r="63100" spans="1:3" s="566" customFormat="1"/>
    <row r="63101" spans="1:3" s="566" customFormat="1"/>
    <row r="63102" spans="1:3" s="566" customFormat="1"/>
    <row r="63103" spans="1:3" s="566" customFormat="1"/>
    <row r="63104" spans="1:3" s="566" customFormat="1"/>
    <row r="63105" spans="1:3" s="566" customFormat="1"/>
    <row r="63106" spans="1:3" s="566" customFormat="1"/>
    <row r="63107" spans="1:3" s="566" customFormat="1"/>
    <row r="63108" spans="1:3" s="566" customFormat="1"/>
    <row r="63109" spans="1:3" s="566" customFormat="1"/>
    <row r="63110" spans="1:3" s="566" customFormat="1"/>
    <row r="63111" spans="1:3" s="566" customFormat="1"/>
    <row r="63112" spans="1:3" s="566" customFormat="1"/>
    <row r="63113" spans="1:3" s="566" customFormat="1"/>
    <row r="63114" spans="1:3" s="566" customFormat="1"/>
    <row r="63115" spans="1:3" s="566" customFormat="1"/>
    <row r="63116" spans="1:3" s="566" customFormat="1"/>
    <row r="63117" spans="1:3" s="566" customFormat="1"/>
    <row r="63118" spans="1:3" s="566" customFormat="1"/>
    <row r="63119" spans="1:3" s="566" customFormat="1"/>
    <row r="63120" spans="1:3" s="566" customFormat="1"/>
    <row r="63121" spans="1:3" s="566" customFormat="1"/>
    <row r="63122" spans="1:3" s="566" customFormat="1"/>
    <row r="63123" spans="1:3" s="566" customFormat="1"/>
    <row r="63124" spans="1:3" s="566" customFormat="1"/>
    <row r="63125" spans="1:3" s="566" customFormat="1"/>
    <row r="63126" spans="1:3" s="566" customFormat="1"/>
    <row r="63127" spans="1:3" s="566" customFormat="1"/>
    <row r="63128" spans="1:3" s="566" customFormat="1"/>
    <row r="63129" spans="1:3" s="566" customFormat="1"/>
    <row r="63130" spans="1:3" s="566" customFormat="1"/>
    <row r="63131" spans="1:3" s="566" customFormat="1"/>
    <row r="63132" spans="1:3" s="566" customFormat="1"/>
    <row r="63133" spans="1:3" s="566" customFormat="1"/>
    <row r="63134" spans="1:3" s="566" customFormat="1"/>
    <row r="63135" spans="1:3" s="566" customFormat="1"/>
    <row r="63136" spans="1:3" s="566" customFormat="1"/>
    <row r="63137" spans="1:3" s="566" customFormat="1"/>
    <row r="63138" spans="1:3" s="566" customFormat="1"/>
    <row r="63139" spans="1:3" s="566" customFormat="1"/>
    <row r="63140" spans="1:3" s="566" customFormat="1"/>
    <row r="63141" spans="1:3" s="566" customFormat="1"/>
    <row r="63142" spans="1:3" s="566" customFormat="1"/>
    <row r="63143" spans="1:3" s="566" customFormat="1"/>
    <row r="63144" spans="1:3" s="566" customFormat="1"/>
    <row r="63145" spans="1:3" s="566" customFormat="1"/>
    <row r="63146" spans="1:3" s="566" customFormat="1"/>
    <row r="63147" spans="1:3" s="566" customFormat="1"/>
    <row r="63148" spans="1:3" s="566" customFormat="1"/>
    <row r="63149" spans="1:3" s="566" customFormat="1"/>
    <row r="63150" spans="1:3" s="566" customFormat="1"/>
    <row r="63151" spans="1:3" s="566" customFormat="1"/>
    <row r="63152" spans="1:3" s="566" customFormat="1"/>
    <row r="63153" spans="1:3" s="566" customFormat="1"/>
    <row r="63154" spans="1:3" s="566" customFormat="1"/>
    <row r="63155" spans="1:3" s="566" customFormat="1"/>
    <row r="63156" spans="1:3" s="566" customFormat="1"/>
    <row r="63157" spans="1:3" s="566" customFormat="1"/>
    <row r="63158" spans="1:3" s="566" customFormat="1"/>
    <row r="63159" spans="1:3" s="566" customFormat="1"/>
    <row r="63160" spans="1:3" s="566" customFormat="1"/>
    <row r="63161" spans="1:3" s="566" customFormat="1"/>
    <row r="63162" spans="1:3" s="566" customFormat="1"/>
    <row r="63163" spans="1:3" s="566" customFormat="1"/>
    <row r="63164" spans="1:3" s="566" customFormat="1"/>
    <row r="63165" spans="1:3" s="566" customFormat="1"/>
    <row r="63166" spans="1:3" s="566" customFormat="1"/>
    <row r="63167" spans="1:3" s="566" customFormat="1"/>
    <row r="63168" spans="1:3" s="566" customFormat="1"/>
    <row r="63169" spans="1:3" s="566" customFormat="1"/>
    <row r="63170" spans="1:3" s="566" customFormat="1"/>
    <row r="63171" spans="1:3" s="566" customFormat="1"/>
    <row r="63172" spans="1:3" s="566" customFormat="1"/>
    <row r="63173" spans="1:3" s="566" customFormat="1"/>
    <row r="63174" spans="1:3" s="566" customFormat="1"/>
    <row r="63175" spans="1:3" s="566" customFormat="1"/>
    <row r="63176" spans="1:3" s="566" customFormat="1"/>
    <row r="63177" spans="1:3" s="566" customFormat="1"/>
    <row r="63178" spans="1:3" s="566" customFormat="1"/>
    <row r="63179" spans="1:3" s="566" customFormat="1"/>
    <row r="63180" spans="1:3" s="566" customFormat="1"/>
    <row r="63181" spans="1:3" s="566" customFormat="1"/>
    <row r="63182" spans="1:3" s="566" customFormat="1"/>
    <row r="63183" spans="1:3" s="566" customFormat="1"/>
    <row r="63184" spans="1:3" s="566" customFormat="1"/>
    <row r="63185" spans="1:3" s="566" customFormat="1"/>
    <row r="63186" spans="1:3" s="566" customFormat="1"/>
    <row r="63187" spans="1:3" s="566" customFormat="1"/>
    <row r="63188" spans="1:3" s="566" customFormat="1"/>
    <row r="63189" spans="1:3" s="566" customFormat="1"/>
    <row r="63190" spans="1:3" s="566" customFormat="1"/>
    <row r="63191" spans="1:3" s="566" customFormat="1"/>
    <row r="63192" spans="1:3" s="566" customFormat="1"/>
    <row r="63193" spans="1:3" s="566" customFormat="1"/>
    <row r="63194" spans="1:3" s="566" customFormat="1"/>
    <row r="63195" spans="1:3" s="566" customFormat="1"/>
    <row r="63196" spans="1:3" s="566" customFormat="1"/>
    <row r="63197" spans="1:3" s="566" customFormat="1"/>
    <row r="63198" spans="1:3" s="566" customFormat="1"/>
    <row r="63199" spans="1:3" s="566" customFormat="1"/>
    <row r="63200" spans="1:3" s="566" customFormat="1"/>
    <row r="63201" spans="1:3" s="566" customFormat="1"/>
    <row r="63202" spans="1:3" s="566" customFormat="1"/>
    <row r="63203" spans="1:3" s="566" customFormat="1"/>
    <row r="63204" spans="1:3" s="566" customFormat="1"/>
    <row r="63205" spans="1:3" s="566" customFormat="1"/>
    <row r="63206" spans="1:3" s="566" customFormat="1"/>
    <row r="63207" spans="1:3" s="566" customFormat="1"/>
    <row r="63208" spans="1:3" s="566" customFormat="1"/>
    <row r="63209" spans="1:3" s="566" customFormat="1"/>
    <row r="63210" spans="1:3" s="566" customFormat="1"/>
    <row r="63211" spans="1:3" s="566" customFormat="1"/>
    <row r="63212" spans="1:3" s="566" customFormat="1"/>
    <row r="63213" spans="1:3" s="566" customFormat="1"/>
    <row r="63214" spans="1:3" s="566" customFormat="1"/>
    <row r="63215" spans="1:3" s="566" customFormat="1"/>
    <row r="63216" spans="1:3" s="566" customFormat="1"/>
    <row r="63217" spans="1:3" s="566" customFormat="1"/>
    <row r="63218" spans="1:3" s="566" customFormat="1"/>
    <row r="63219" spans="1:3" s="566" customFormat="1"/>
    <row r="63220" spans="1:3" s="566" customFormat="1"/>
    <row r="63221" spans="1:3" s="566" customFormat="1"/>
    <row r="63222" spans="1:3" s="566" customFormat="1"/>
    <row r="63223" spans="1:3" s="566" customFormat="1"/>
    <row r="63224" spans="1:3" s="566" customFormat="1"/>
    <row r="63225" spans="1:3" s="566" customFormat="1"/>
    <row r="63226" spans="1:3" s="566" customFormat="1"/>
    <row r="63227" spans="1:3" s="566" customFormat="1"/>
    <row r="63228" spans="1:3" s="566" customFormat="1"/>
    <row r="63229" spans="1:3" s="566" customFormat="1"/>
    <row r="63230" spans="1:3" s="566" customFormat="1"/>
    <row r="63231" spans="1:3" s="566" customFormat="1"/>
    <row r="63232" spans="1:3" s="566" customFormat="1"/>
    <row r="63233" spans="1:3" s="566" customFormat="1"/>
    <row r="63234" spans="1:3" s="566" customFormat="1"/>
    <row r="63235" spans="1:3" s="566" customFormat="1"/>
    <row r="63236" spans="1:3" s="566" customFormat="1"/>
    <row r="63237" spans="1:3" s="566" customFormat="1"/>
    <row r="63238" spans="1:3" s="566" customFormat="1"/>
    <row r="63239" spans="1:3" s="566" customFormat="1"/>
    <row r="63240" spans="1:3" s="566" customFormat="1"/>
    <row r="63241" spans="1:3" s="566" customFormat="1"/>
    <row r="63242" spans="1:3" s="566" customFormat="1"/>
    <row r="63243" spans="1:3" s="566" customFormat="1"/>
    <row r="63244" spans="1:3" s="566" customFormat="1"/>
    <row r="63245" spans="1:3" s="566" customFormat="1"/>
    <row r="63246" spans="1:3" s="566" customFormat="1"/>
    <row r="63247" spans="1:3" s="566" customFormat="1"/>
    <row r="63248" spans="1:3" s="566" customFormat="1"/>
    <row r="63249" spans="1:3" s="566" customFormat="1"/>
    <row r="63250" spans="1:3" s="566" customFormat="1"/>
    <row r="63251" spans="1:3" s="566" customFormat="1"/>
    <row r="63252" spans="1:3" s="566" customFormat="1"/>
    <row r="63253" spans="1:3" s="566" customFormat="1"/>
    <row r="63254" spans="1:3" s="566" customFormat="1"/>
    <row r="63255" spans="1:3" s="566" customFormat="1"/>
    <row r="63256" spans="1:3" s="566" customFormat="1"/>
    <row r="63257" spans="1:3" s="566" customFormat="1"/>
    <row r="63258" spans="1:3" s="566" customFormat="1"/>
    <row r="63259" spans="1:3" s="566" customFormat="1"/>
    <row r="63260" spans="1:3" s="566" customFormat="1"/>
    <row r="63261" spans="1:3" s="566" customFormat="1"/>
    <row r="63262" spans="1:3" s="566" customFormat="1"/>
    <row r="63263" spans="1:3" s="566" customFormat="1"/>
    <row r="63264" spans="1:3" s="566" customFormat="1"/>
    <row r="63265" spans="1:3" s="566" customFormat="1"/>
    <row r="63266" spans="1:3" s="566" customFormat="1"/>
    <row r="63267" spans="1:3" s="566" customFormat="1"/>
    <row r="63268" spans="1:3" s="566" customFormat="1"/>
    <row r="63269" spans="1:3" s="566" customFormat="1"/>
    <row r="63270" spans="1:3" s="566" customFormat="1"/>
    <row r="63271" spans="1:3" s="566" customFormat="1"/>
    <row r="63272" spans="1:3" s="566" customFormat="1"/>
    <row r="63273" spans="1:3" s="566" customFormat="1"/>
    <row r="63274" spans="1:3" s="566" customFormat="1"/>
    <row r="63275" spans="1:3" s="566" customFormat="1"/>
    <row r="63276" spans="1:3" s="566" customFormat="1"/>
    <row r="63277" spans="1:3" s="566" customFormat="1"/>
    <row r="63278" spans="1:3" s="566" customFormat="1"/>
    <row r="63279" spans="1:3" s="566" customFormat="1"/>
    <row r="63280" spans="1:3" s="566" customFormat="1"/>
    <row r="63281" spans="1:3" s="566" customFormat="1"/>
    <row r="63282" spans="1:3" s="566" customFormat="1"/>
    <row r="63283" spans="1:3" s="566" customFormat="1"/>
    <row r="63284" spans="1:3" s="566" customFormat="1"/>
    <row r="63285" spans="1:3" s="566" customFormat="1"/>
    <row r="63286" spans="1:3" s="566" customFormat="1"/>
    <row r="63287" spans="1:3" s="566" customFormat="1"/>
    <row r="63288" spans="1:3" s="566" customFormat="1"/>
    <row r="63289" spans="1:3" s="566" customFormat="1"/>
    <row r="63290" spans="1:3" s="566" customFormat="1"/>
    <row r="63291" spans="1:3" s="566" customFormat="1"/>
    <row r="63292" spans="1:3" s="566" customFormat="1"/>
    <row r="63293" spans="1:3" s="566" customFormat="1"/>
    <row r="63294" spans="1:3" s="566" customFormat="1"/>
    <row r="63295" spans="1:3" s="566" customFormat="1"/>
    <row r="63296" spans="1:3" s="566" customFormat="1"/>
    <row r="63297" spans="1:3" s="566" customFormat="1"/>
    <row r="63298" spans="1:3" s="566" customFormat="1"/>
    <row r="63299" spans="1:3" s="566" customFormat="1"/>
    <row r="63300" spans="1:3" s="566" customFormat="1"/>
    <row r="63301" spans="1:3" s="566" customFormat="1"/>
    <row r="63302" spans="1:3" s="566" customFormat="1"/>
    <row r="63303" spans="1:3" s="566" customFormat="1"/>
    <row r="63304" spans="1:3" s="566" customFormat="1"/>
    <row r="63305" spans="1:3" s="566" customFormat="1"/>
    <row r="63306" spans="1:3" s="566" customFormat="1"/>
    <row r="63307" spans="1:3" s="566" customFormat="1"/>
    <row r="63308" spans="1:3" s="566" customFormat="1"/>
    <row r="63309" spans="1:3" s="566" customFormat="1"/>
    <row r="63310" spans="1:3" s="566" customFormat="1"/>
    <row r="63311" spans="1:3" s="566" customFormat="1"/>
    <row r="63312" spans="1:3" s="566" customFormat="1"/>
    <row r="63313" spans="1:3" s="566" customFormat="1"/>
    <row r="63314" spans="1:3" s="566" customFormat="1"/>
    <row r="63315" spans="1:3" s="566" customFormat="1"/>
    <row r="63316" spans="1:3" s="566" customFormat="1"/>
    <row r="63317" spans="1:3" s="566" customFormat="1"/>
    <row r="63318" spans="1:3" s="566" customFormat="1"/>
    <row r="63319" spans="1:3" s="566" customFormat="1"/>
    <row r="63320" spans="1:3" s="566" customFormat="1"/>
    <row r="63321" spans="1:3" s="566" customFormat="1"/>
    <row r="63322" spans="1:3" s="566" customFormat="1"/>
    <row r="63323" spans="1:3" s="566" customFormat="1"/>
    <row r="63324" spans="1:3" s="566" customFormat="1"/>
    <row r="63325" spans="1:3" s="566" customFormat="1"/>
    <row r="63326" spans="1:3" s="566" customFormat="1"/>
    <row r="63327" spans="1:3" s="566" customFormat="1"/>
    <row r="63328" spans="1:3" s="566" customFormat="1"/>
    <row r="63329" spans="1:3" s="566" customFormat="1"/>
    <row r="63330" spans="1:3" s="566" customFormat="1"/>
    <row r="63331" spans="1:3" s="566" customFormat="1"/>
    <row r="63332" spans="1:3" s="566" customFormat="1"/>
    <row r="63333" spans="1:3" s="566" customFormat="1"/>
    <row r="63334" spans="1:3" s="566" customFormat="1"/>
    <row r="63335" spans="1:3" s="566" customFormat="1"/>
    <row r="63336" spans="1:3" s="566" customFormat="1"/>
    <row r="63337" spans="1:3" s="566" customFormat="1"/>
    <row r="63338" spans="1:3" s="566" customFormat="1"/>
    <row r="63339" spans="1:3" s="566" customFormat="1"/>
    <row r="63340" spans="1:3" s="566" customFormat="1"/>
    <row r="63341" spans="1:3" s="566" customFormat="1"/>
    <row r="63342" spans="1:3" s="566" customFormat="1"/>
    <row r="63343" spans="1:3" s="566" customFormat="1"/>
    <row r="63344" spans="1:3" s="566" customFormat="1"/>
    <row r="63345" spans="1:3" s="566" customFormat="1"/>
    <row r="63346" spans="1:3" s="566" customFormat="1"/>
    <row r="63347" spans="1:3" s="566" customFormat="1"/>
    <row r="63348" spans="1:3" s="566" customFormat="1"/>
    <row r="63349" spans="1:3" s="566" customFormat="1"/>
    <row r="63350" spans="1:3" s="566" customFormat="1"/>
    <row r="63351" spans="1:3" s="566" customFormat="1"/>
    <row r="63352" spans="1:3" s="566" customFormat="1"/>
    <row r="63353" spans="1:3" s="566" customFormat="1"/>
    <row r="63354" spans="1:3" s="566" customFormat="1"/>
    <row r="63355" spans="1:3" s="566" customFormat="1"/>
    <row r="63356" spans="1:3" s="566" customFormat="1"/>
    <row r="63357" spans="1:3" s="566" customFormat="1"/>
    <row r="63358" spans="1:3" s="566" customFormat="1"/>
    <row r="63359" spans="1:3" s="566" customFormat="1"/>
    <row r="63360" spans="1:3" s="566" customFormat="1"/>
    <row r="63361" spans="1:3" s="566" customFormat="1"/>
    <row r="63362" spans="1:3" s="566" customFormat="1"/>
    <row r="63363" spans="1:3" s="566" customFormat="1"/>
    <row r="63364" spans="1:3" s="566" customFormat="1"/>
    <row r="63365" spans="1:3" s="566" customFormat="1"/>
    <row r="63366" spans="1:3" s="566" customFormat="1"/>
    <row r="63367" spans="1:3" s="566" customFormat="1"/>
    <row r="63368" spans="1:3" s="566" customFormat="1"/>
    <row r="63369" spans="1:3" s="566" customFormat="1"/>
    <row r="63370" spans="1:3" s="566" customFormat="1"/>
    <row r="63371" spans="1:3" s="566" customFormat="1"/>
    <row r="63372" spans="1:3" s="566" customFormat="1"/>
    <row r="63373" spans="1:3" s="566" customFormat="1"/>
    <row r="63374" spans="1:3" s="566" customFormat="1"/>
    <row r="63375" spans="1:3" s="566" customFormat="1"/>
    <row r="63376" spans="1:3" s="566" customFormat="1"/>
    <row r="63377" spans="1:3" s="566" customFormat="1"/>
    <row r="63378" spans="1:3" s="566" customFormat="1"/>
    <row r="63379" spans="1:3" s="566" customFormat="1"/>
    <row r="63380" spans="1:3" s="566" customFormat="1"/>
    <row r="63381" spans="1:3" s="566" customFormat="1"/>
    <row r="63382" spans="1:3" s="566" customFormat="1"/>
    <row r="63383" spans="1:3" s="566" customFormat="1"/>
    <row r="63384" spans="1:3" s="566" customFormat="1"/>
    <row r="63385" spans="1:3" s="566" customFormat="1"/>
    <row r="63386" spans="1:3" s="566" customFormat="1"/>
    <row r="63387" spans="1:3" s="566" customFormat="1"/>
    <row r="63388" spans="1:3" s="566" customFormat="1"/>
    <row r="63389" spans="1:3" s="566" customFormat="1"/>
    <row r="63390" spans="1:3" s="566" customFormat="1"/>
    <row r="63391" spans="1:3" s="566" customFormat="1"/>
    <row r="63392" spans="1:3" s="566" customFormat="1"/>
    <row r="63393" spans="1:3" s="566" customFormat="1"/>
    <row r="63394" spans="1:3" s="566" customFormat="1"/>
    <row r="63395" spans="1:3" s="566" customFormat="1"/>
    <row r="63396" spans="1:3" s="566" customFormat="1"/>
    <row r="63397" spans="1:3" s="566" customFormat="1"/>
    <row r="63398" spans="1:3" s="566" customFormat="1"/>
    <row r="63399" spans="1:3" s="566" customFormat="1"/>
    <row r="63400" spans="1:3" s="566" customFormat="1"/>
    <row r="63401" spans="1:3" s="566" customFormat="1"/>
    <row r="63402" spans="1:3" s="566" customFormat="1"/>
    <row r="63403" spans="1:3" s="566" customFormat="1"/>
    <row r="63404" spans="1:3" s="566" customFormat="1"/>
    <row r="63405" spans="1:3" s="566" customFormat="1"/>
    <row r="63406" spans="1:3" s="566" customFormat="1"/>
    <row r="63407" spans="1:3" s="566" customFormat="1"/>
    <row r="63408" spans="1:3" s="566" customFormat="1"/>
    <row r="63409" spans="1:3" s="566" customFormat="1"/>
    <row r="63410" spans="1:3" s="566" customFormat="1"/>
    <row r="63411" spans="1:3" s="566" customFormat="1"/>
    <row r="63412" spans="1:3" s="566" customFormat="1"/>
    <row r="63413" spans="1:3" s="566" customFormat="1"/>
    <row r="63414" spans="1:3" s="566" customFormat="1"/>
    <row r="63415" spans="1:3" s="566" customFormat="1"/>
    <row r="63416" spans="1:3" s="566" customFormat="1"/>
    <row r="63417" spans="1:3" s="566" customFormat="1"/>
    <row r="63418" spans="1:3" s="566" customFormat="1"/>
    <row r="63419" spans="1:3" s="566" customFormat="1"/>
    <row r="63420" spans="1:3" s="566" customFormat="1"/>
    <row r="63421" spans="1:3" s="566" customFormat="1"/>
    <row r="63422" spans="1:3" s="566" customFormat="1"/>
    <row r="63423" spans="1:3" s="566" customFormat="1"/>
    <row r="63424" spans="1:3" s="566" customFormat="1"/>
    <row r="63425" spans="1:3" s="566" customFormat="1"/>
    <row r="63426" spans="1:3" s="566" customFormat="1"/>
    <row r="63427" spans="1:3" s="566" customFormat="1"/>
    <row r="63428" spans="1:3" s="566" customFormat="1"/>
    <row r="63429" spans="1:3" s="566" customFormat="1"/>
    <row r="63430" spans="1:3" s="566" customFormat="1"/>
    <row r="63431" spans="1:3" s="566" customFormat="1"/>
    <row r="63432" spans="1:3" s="566" customFormat="1"/>
    <row r="63433" spans="1:3" s="566" customFormat="1"/>
    <row r="63434" spans="1:3" s="566" customFormat="1"/>
    <row r="63435" spans="1:3" s="566" customFormat="1"/>
    <row r="63436" spans="1:3" s="566" customFormat="1"/>
    <row r="63437" spans="1:3" s="566" customFormat="1"/>
    <row r="63438" spans="1:3" s="566" customFormat="1"/>
    <row r="63439" spans="1:3" s="566" customFormat="1"/>
    <row r="63440" spans="1:3" s="566" customFormat="1"/>
    <row r="63441" spans="1:3" s="566" customFormat="1"/>
    <row r="63442" spans="1:3" s="566" customFormat="1"/>
    <row r="63443" spans="1:3" s="566" customFormat="1"/>
    <row r="63444" spans="1:3" s="566" customFormat="1"/>
    <row r="63445" spans="1:3" s="566" customFormat="1"/>
    <row r="63446" spans="1:3" s="566" customFormat="1"/>
    <row r="63447" spans="1:3" s="566" customFormat="1"/>
    <row r="63448" spans="1:3" s="566" customFormat="1"/>
    <row r="63449" spans="1:3" s="566" customFormat="1"/>
    <row r="63450" spans="1:3" s="566" customFormat="1"/>
    <row r="63451" spans="1:3" s="566" customFormat="1"/>
    <row r="63452" spans="1:3" s="566" customFormat="1"/>
    <row r="63453" spans="1:3" s="566" customFormat="1"/>
    <row r="63454" spans="1:3" s="566" customFormat="1"/>
    <row r="63455" spans="1:3" s="566" customFormat="1"/>
    <row r="63456" spans="1:3" s="566" customFormat="1"/>
    <row r="63457" spans="1:3" s="566" customFormat="1"/>
    <row r="63458" spans="1:3" s="566" customFormat="1"/>
    <row r="63459" spans="1:3" s="566" customFormat="1"/>
    <row r="63460" spans="1:3" s="566" customFormat="1"/>
    <row r="63461" spans="1:3" s="566" customFormat="1"/>
    <row r="63462" spans="1:3" s="566" customFormat="1"/>
    <row r="63463" spans="1:3" s="566" customFormat="1"/>
    <row r="63464" spans="1:3" s="566" customFormat="1"/>
    <row r="63465" spans="1:3" s="566" customFormat="1"/>
    <row r="63466" spans="1:3" s="566" customFormat="1"/>
    <row r="63467" spans="1:3" s="566" customFormat="1"/>
    <row r="63468" spans="1:3" s="566" customFormat="1"/>
    <row r="63469" spans="1:3" s="566" customFormat="1"/>
    <row r="63470" spans="1:3" s="566" customFormat="1"/>
    <row r="63471" spans="1:3" s="566" customFormat="1"/>
    <row r="63472" spans="1:3" s="566" customFormat="1"/>
    <row r="63473" spans="1:3" s="566" customFormat="1"/>
    <row r="63474" spans="1:3" s="566" customFormat="1"/>
    <row r="63475" spans="1:3" s="566" customFormat="1"/>
    <row r="63476" spans="1:3" s="566" customFormat="1"/>
    <row r="63477" spans="1:3" s="566" customFormat="1"/>
    <row r="63478" spans="1:3" s="566" customFormat="1"/>
    <row r="63479" spans="1:3" s="566" customFormat="1"/>
    <row r="63480" spans="1:3" s="566" customFormat="1"/>
    <row r="63481" spans="1:3" s="566" customFormat="1"/>
    <row r="63482" spans="1:3" s="566" customFormat="1"/>
    <row r="63483" spans="1:3" s="566" customFormat="1"/>
    <row r="63484" spans="1:3" s="566" customFormat="1"/>
    <row r="63485" spans="1:3" s="566" customFormat="1"/>
    <row r="63486" spans="1:3" s="566" customFormat="1"/>
    <row r="63487" spans="1:3" s="566" customFormat="1"/>
    <row r="63488" spans="1:3" s="566" customFormat="1"/>
    <row r="63489" spans="1:3" s="566" customFormat="1"/>
    <row r="63490" spans="1:3" s="566" customFormat="1"/>
    <row r="63491" spans="1:3" s="566" customFormat="1"/>
    <row r="63492" spans="1:3" s="566" customFormat="1"/>
    <row r="63493" spans="1:3" s="566" customFormat="1"/>
    <row r="63494" spans="1:3" s="566" customFormat="1"/>
    <row r="63495" spans="1:3" s="566" customFormat="1"/>
    <row r="63496" spans="1:3" s="566" customFormat="1"/>
    <row r="63497" spans="1:3" s="566" customFormat="1"/>
    <row r="63498" spans="1:3" s="566" customFormat="1"/>
    <row r="63499" spans="1:3" s="566" customFormat="1"/>
    <row r="63500" spans="1:3" s="566" customFormat="1"/>
    <row r="63501" spans="1:3" s="566" customFormat="1"/>
    <row r="63502" spans="1:3" s="566" customFormat="1"/>
    <row r="63503" spans="1:3" s="566" customFormat="1"/>
    <row r="63504" spans="1:3" s="566" customFormat="1"/>
    <row r="63505" spans="1:3" s="566" customFormat="1"/>
    <row r="63506" spans="1:3" s="566" customFormat="1"/>
    <row r="63507" spans="1:3" s="566" customFormat="1"/>
    <row r="63508" spans="1:3" s="566" customFormat="1"/>
    <row r="63509" spans="1:3" s="566" customFormat="1"/>
    <row r="63510" spans="1:3" s="566" customFormat="1"/>
    <row r="63511" spans="1:3" s="566" customFormat="1"/>
    <row r="63512" spans="1:3" s="566" customFormat="1"/>
    <row r="63513" spans="1:3" s="566" customFormat="1"/>
    <row r="63514" spans="1:3" s="566" customFormat="1"/>
    <row r="63515" spans="1:3" s="566" customFormat="1"/>
    <row r="63516" spans="1:3" s="566" customFormat="1"/>
    <row r="63517" spans="1:3" s="566" customFormat="1"/>
    <row r="63518" spans="1:3" s="566" customFormat="1"/>
    <row r="63519" spans="1:3" s="566" customFormat="1"/>
    <row r="63520" spans="1:3" s="566" customFormat="1"/>
    <row r="63521" spans="1:3" s="566" customFormat="1"/>
    <row r="63522" spans="1:3" s="566" customFormat="1"/>
    <row r="63523" spans="1:3" s="566" customFormat="1"/>
    <row r="63524" spans="1:3" s="566" customFormat="1"/>
    <row r="63525" spans="1:3" s="566" customFormat="1"/>
    <row r="63526" spans="1:3" s="566" customFormat="1"/>
    <row r="63527" spans="1:3" s="566" customFormat="1"/>
    <row r="63528" spans="1:3" s="566" customFormat="1"/>
    <row r="63529" spans="1:3" s="566" customFormat="1"/>
    <row r="63530" spans="1:3" s="566" customFormat="1"/>
    <row r="63531" spans="1:3" s="566" customFormat="1"/>
    <row r="63532" spans="1:3" s="566" customFormat="1"/>
    <row r="63533" spans="1:3" s="566" customFormat="1"/>
    <row r="63534" spans="1:3" s="566" customFormat="1"/>
    <row r="63535" spans="1:3" s="566" customFormat="1"/>
    <row r="63536" spans="1:3" s="566" customFormat="1"/>
    <row r="63537" spans="1:3" s="566" customFormat="1"/>
    <row r="63538" spans="1:3" s="566" customFormat="1"/>
    <row r="63539" spans="1:3" s="566" customFormat="1"/>
    <row r="63540" spans="1:3" s="566" customFormat="1"/>
    <row r="63541" spans="1:3" s="566" customFormat="1"/>
    <row r="63542" spans="1:3" s="566" customFormat="1"/>
    <row r="63543" spans="1:3" s="566" customFormat="1"/>
    <row r="63544" spans="1:3" s="566" customFormat="1"/>
    <row r="63545" spans="1:3" s="566" customFormat="1"/>
    <row r="63546" spans="1:3" s="566" customFormat="1"/>
    <row r="63547" spans="1:3" s="566" customFormat="1"/>
    <row r="63548" spans="1:3" s="566" customFormat="1"/>
    <row r="63549" spans="1:3" s="566" customFormat="1"/>
    <row r="63550" spans="1:3" s="566" customFormat="1"/>
    <row r="63551" spans="1:3" s="566" customFormat="1"/>
    <row r="63552" spans="1:3" s="566" customFormat="1"/>
    <row r="63553" spans="1:3" s="566" customFormat="1"/>
    <row r="63554" spans="1:3" s="566" customFormat="1"/>
    <row r="63555" spans="1:3" s="566" customFormat="1"/>
    <row r="63556" spans="1:3" s="566" customFormat="1"/>
    <row r="63557" spans="1:3" s="566" customFormat="1"/>
    <row r="63558" spans="1:3" s="566" customFormat="1"/>
    <row r="63559" spans="1:3" s="566" customFormat="1"/>
    <row r="63560" spans="1:3" s="566" customFormat="1"/>
    <row r="63561" spans="1:3" s="566" customFormat="1"/>
    <row r="63562" spans="1:3" s="566" customFormat="1"/>
    <row r="63563" spans="1:3" s="566" customFormat="1"/>
    <row r="63564" spans="1:3" s="566" customFormat="1"/>
    <row r="63565" spans="1:3" s="566" customFormat="1"/>
    <row r="63566" spans="1:3" s="566" customFormat="1"/>
    <row r="63567" spans="1:3" s="566" customFormat="1"/>
    <row r="63568" spans="1:3" s="566" customFormat="1"/>
    <row r="63569" spans="1:3" s="566" customFormat="1"/>
    <row r="63570" spans="1:3" s="566" customFormat="1"/>
    <row r="63571" spans="1:3" s="566" customFormat="1"/>
    <row r="63572" spans="1:3" s="566" customFormat="1"/>
    <row r="63573" spans="1:3" s="566" customFormat="1"/>
    <row r="63574" spans="1:3" s="566" customFormat="1"/>
    <row r="63575" spans="1:3" s="566" customFormat="1"/>
    <row r="63576" spans="1:3" s="566" customFormat="1"/>
    <row r="63577" spans="1:3" s="566" customFormat="1"/>
    <row r="63578" spans="1:3" s="566" customFormat="1"/>
    <row r="63579" spans="1:3" s="566" customFormat="1"/>
    <row r="63580" spans="1:3" s="566" customFormat="1"/>
    <row r="63581" spans="1:3" s="566" customFormat="1"/>
    <row r="63582" spans="1:3" s="566" customFormat="1"/>
    <row r="63583" spans="1:3" s="566" customFormat="1"/>
    <row r="63584" spans="1:3" s="566" customFormat="1"/>
    <row r="63585" spans="1:3" s="566" customFormat="1"/>
    <row r="63586" spans="1:3" s="566" customFormat="1"/>
    <row r="63587" spans="1:3" s="566" customFormat="1"/>
    <row r="63588" spans="1:3" s="566" customFormat="1"/>
    <row r="63589" spans="1:3" s="566" customFormat="1"/>
    <row r="63590" spans="1:3" s="566" customFormat="1"/>
    <row r="63591" spans="1:3" s="566" customFormat="1"/>
    <row r="63592" spans="1:3" s="566" customFormat="1"/>
    <row r="63593" spans="1:3" s="566" customFormat="1"/>
    <row r="63594" spans="1:3" s="566" customFormat="1"/>
    <row r="63595" spans="1:3" s="566" customFormat="1"/>
    <row r="63596" spans="1:3" s="566" customFormat="1"/>
    <row r="63597" spans="1:3" s="566" customFormat="1"/>
    <row r="63598" spans="1:3" s="566" customFormat="1"/>
    <row r="63599" spans="1:3" s="566" customFormat="1"/>
    <row r="63600" spans="1:3" s="566" customFormat="1"/>
    <row r="63601" spans="1:3" s="566" customFormat="1"/>
    <row r="63602" spans="1:3" s="566" customFormat="1"/>
    <row r="63603" spans="1:3" s="566" customFormat="1"/>
    <row r="63604" spans="1:3" s="566" customFormat="1"/>
    <row r="63605" spans="1:3" s="566" customFormat="1"/>
    <row r="63606" spans="1:3" s="566" customFormat="1"/>
    <row r="63607" spans="1:3" s="566" customFormat="1"/>
    <row r="63608" spans="1:3" s="566" customFormat="1"/>
    <row r="63609" spans="1:3" s="566" customFormat="1"/>
    <row r="63610" spans="1:3" s="566" customFormat="1"/>
    <row r="63611" spans="1:3" s="566" customFormat="1"/>
    <row r="63612" spans="1:3" s="566" customFormat="1"/>
    <row r="63613" spans="1:3" s="566" customFormat="1"/>
    <row r="63614" spans="1:3" s="566" customFormat="1"/>
    <row r="63615" spans="1:3" s="566" customFormat="1"/>
    <row r="63616" spans="1:3" s="566" customFormat="1"/>
    <row r="63617" spans="1:3" s="566" customFormat="1"/>
    <row r="63618" spans="1:3" s="566" customFormat="1"/>
    <row r="63619" spans="1:3" s="566" customFormat="1"/>
    <row r="63620" spans="1:3" s="566" customFormat="1"/>
    <row r="63621" spans="1:3" s="566" customFormat="1"/>
    <row r="63622" spans="1:3" s="566" customFormat="1"/>
    <row r="63623" spans="1:3" s="566" customFormat="1"/>
    <row r="63624" spans="1:3" s="566" customFormat="1"/>
    <row r="63625" spans="1:3" s="566" customFormat="1"/>
    <row r="63626" spans="1:3" s="566" customFormat="1"/>
    <row r="63627" spans="1:3" s="566" customFormat="1"/>
    <row r="63628" spans="1:3" s="566" customFormat="1"/>
    <row r="63629" spans="1:3" s="566" customFormat="1"/>
    <row r="63630" spans="1:3" s="566" customFormat="1"/>
    <row r="63631" spans="1:3" s="566" customFormat="1"/>
    <row r="63632" spans="1:3" s="566" customFormat="1"/>
    <row r="63633" spans="1:3" s="566" customFormat="1"/>
    <row r="63634" spans="1:3" s="566" customFormat="1"/>
    <row r="63635" spans="1:3" s="566" customFormat="1"/>
    <row r="63636" spans="1:3" s="566" customFormat="1"/>
    <row r="63637" spans="1:3" s="566" customFormat="1"/>
    <row r="63638" spans="1:3" s="566" customFormat="1"/>
    <row r="63639" spans="1:3" s="566" customFormat="1"/>
    <row r="63640" spans="1:3" s="566" customFormat="1"/>
    <row r="63641" spans="1:3" s="566" customFormat="1"/>
    <row r="63642" spans="1:3" s="566" customFormat="1"/>
    <row r="63643" spans="1:3" s="566" customFormat="1"/>
    <row r="63644" spans="1:3" s="566" customFormat="1"/>
    <row r="63645" spans="1:3" s="566" customFormat="1"/>
    <row r="63646" spans="1:3" s="566" customFormat="1"/>
    <row r="63647" spans="1:3" s="566" customFormat="1"/>
    <row r="63648" spans="1:3" s="566" customFormat="1"/>
    <row r="63649" spans="1:3" s="566" customFormat="1"/>
    <row r="63650" spans="1:3" s="566" customFormat="1"/>
    <row r="63651" spans="1:3" s="566" customFormat="1"/>
    <row r="63652" spans="1:3" s="566" customFormat="1"/>
    <row r="63653" spans="1:3" s="566" customFormat="1"/>
    <row r="63654" spans="1:3" s="566" customFormat="1"/>
    <row r="63655" spans="1:3" s="566" customFormat="1"/>
    <row r="63656" spans="1:3" s="566" customFormat="1"/>
    <row r="63657" spans="1:3" s="566" customFormat="1"/>
    <row r="63658" spans="1:3" s="566" customFormat="1"/>
    <row r="63659" spans="1:3" s="566" customFormat="1"/>
    <row r="63660" spans="1:3" s="566" customFormat="1"/>
    <row r="63661" spans="1:3" s="566" customFormat="1"/>
    <row r="63662" spans="1:3" s="566" customFormat="1"/>
    <row r="63663" spans="1:3" s="566" customFormat="1"/>
    <row r="63664" spans="1:3" s="566" customFormat="1"/>
    <row r="63665" spans="1:3" s="566" customFormat="1"/>
    <row r="63666" spans="1:3" s="566" customFormat="1"/>
    <row r="63667" spans="1:3" s="566" customFormat="1"/>
    <row r="63668" spans="1:3" s="566" customFormat="1"/>
    <row r="63669" spans="1:3" s="566" customFormat="1"/>
    <row r="63670" spans="1:3" s="566" customFormat="1"/>
    <row r="63671" spans="1:3" s="566" customFormat="1"/>
    <row r="63672" spans="1:3" s="566" customFormat="1"/>
    <row r="63673" spans="1:3" s="566" customFormat="1"/>
    <row r="63674" spans="1:3" s="566" customFormat="1"/>
    <row r="63675" spans="1:3" s="566" customFormat="1"/>
    <row r="63676" spans="1:3" s="566" customFormat="1"/>
    <row r="63677" spans="1:3" s="566" customFormat="1"/>
    <row r="63678" spans="1:3" s="566" customFormat="1"/>
    <row r="63679" spans="1:3" s="566" customFormat="1"/>
    <row r="63680" spans="1:3" s="566" customFormat="1"/>
    <row r="63681" spans="1:3" s="566" customFormat="1"/>
    <row r="63682" spans="1:3" s="566" customFormat="1"/>
    <row r="63683" spans="1:3" s="566" customFormat="1"/>
    <row r="63684" spans="1:3" s="566" customFormat="1"/>
    <row r="63685" spans="1:3" s="566" customFormat="1"/>
    <row r="63686" spans="1:3" s="566" customFormat="1"/>
    <row r="63687" spans="1:3" s="566" customFormat="1"/>
    <row r="63688" spans="1:3" s="566" customFormat="1"/>
    <row r="63689" spans="1:3" s="566" customFormat="1"/>
    <row r="63690" spans="1:3" s="566" customFormat="1"/>
    <row r="63691" spans="1:3" s="566" customFormat="1"/>
    <row r="63692" spans="1:3" s="566" customFormat="1"/>
    <row r="63693" spans="1:3" s="566" customFormat="1"/>
    <row r="63694" spans="1:3" s="566" customFormat="1"/>
    <row r="63695" spans="1:3" s="566" customFormat="1"/>
    <row r="63696" spans="1:3" s="566" customFormat="1"/>
    <row r="63697" spans="1:3" s="566" customFormat="1"/>
    <row r="63698" spans="1:3" s="566" customFormat="1"/>
    <row r="63699" spans="1:3" s="566" customFormat="1"/>
    <row r="63700" spans="1:3" s="566" customFormat="1"/>
    <row r="63701" spans="1:3" s="566" customFormat="1"/>
    <row r="63702" spans="1:3" s="566" customFormat="1"/>
    <row r="63703" spans="1:3" s="566" customFormat="1"/>
    <row r="63704" spans="1:3" s="566" customFormat="1"/>
    <row r="63705" spans="1:3" s="566" customFormat="1"/>
    <row r="63706" spans="1:3" s="566" customFormat="1"/>
    <row r="63707" spans="1:3" s="566" customFormat="1"/>
    <row r="63708" spans="1:3" s="566" customFormat="1"/>
    <row r="63709" spans="1:3" s="566" customFormat="1"/>
    <row r="63710" spans="1:3" s="566" customFormat="1"/>
    <row r="63711" spans="1:3" s="566" customFormat="1"/>
    <row r="63712" spans="1:3" s="566" customFormat="1"/>
    <row r="63713" spans="1:3" s="566" customFormat="1"/>
    <row r="63714" spans="1:3" s="566" customFormat="1"/>
    <row r="63715" spans="1:3" s="566" customFormat="1"/>
    <row r="63716" spans="1:3" s="566" customFormat="1"/>
    <row r="63717" spans="1:3" s="566" customFormat="1"/>
    <row r="63718" spans="1:3" s="566" customFormat="1"/>
    <row r="63719" spans="1:3" s="566" customFormat="1"/>
    <row r="63720" spans="1:3" s="566" customFormat="1"/>
    <row r="63721" spans="1:3" s="566" customFormat="1"/>
    <row r="63722" spans="1:3" s="566" customFormat="1"/>
    <row r="63723" spans="1:3" s="566" customFormat="1"/>
    <row r="63724" spans="1:3" s="566" customFormat="1"/>
    <row r="63725" spans="1:3" s="566" customFormat="1"/>
    <row r="63726" spans="1:3" s="566" customFormat="1"/>
    <row r="63727" spans="1:3" s="566" customFormat="1"/>
    <row r="63728" spans="1:3" s="566" customFormat="1"/>
    <row r="63729" spans="1:3" s="566" customFormat="1"/>
    <row r="63730" spans="1:3" s="566" customFormat="1"/>
    <row r="63731" spans="1:3" s="566" customFormat="1"/>
    <row r="63732" spans="1:3" s="566" customFormat="1"/>
    <row r="63733" spans="1:3" s="566" customFormat="1"/>
    <row r="63734" spans="1:3" s="566" customFormat="1"/>
    <row r="63735" spans="1:3" s="566" customFormat="1"/>
    <row r="63736" spans="1:3" s="566" customFormat="1"/>
    <row r="63737" spans="1:3" s="566" customFormat="1"/>
    <row r="63738" spans="1:3" s="566" customFormat="1"/>
    <row r="63739" spans="1:3" s="566" customFormat="1"/>
    <row r="63740" spans="1:3" s="566" customFormat="1"/>
    <row r="63741" spans="1:3" s="566" customFormat="1"/>
    <row r="63742" spans="1:3" s="566" customFormat="1"/>
    <row r="63743" spans="1:3" s="566" customFormat="1"/>
    <row r="63744" spans="1:3" s="566" customFormat="1"/>
    <row r="63745" spans="1:3" s="566" customFormat="1"/>
    <row r="63746" spans="1:3" s="566" customFormat="1"/>
    <row r="63747" spans="1:3" s="566" customFormat="1"/>
    <row r="63748" spans="1:3" s="566" customFormat="1"/>
    <row r="63749" spans="1:3" s="566" customFormat="1"/>
    <row r="63750" spans="1:3" s="566" customFormat="1"/>
    <row r="63751" spans="1:3" s="566" customFormat="1"/>
    <row r="63752" spans="1:3" s="566" customFormat="1"/>
    <row r="63753" spans="1:3" s="566" customFormat="1"/>
    <row r="63754" spans="1:3" s="566" customFormat="1"/>
    <row r="63755" spans="1:3" s="566" customFormat="1"/>
    <row r="63756" spans="1:3" s="566" customFormat="1"/>
    <row r="63757" spans="1:3" s="566" customFormat="1"/>
    <row r="63758" spans="1:3" s="566" customFormat="1"/>
    <row r="63759" spans="1:3" s="566" customFormat="1"/>
    <row r="63760" spans="1:3" s="566" customFormat="1"/>
    <row r="63761" spans="1:3" s="566" customFormat="1"/>
    <row r="63762" spans="1:3" s="566" customFormat="1"/>
    <row r="63763" spans="1:3" s="566" customFormat="1"/>
    <row r="63764" spans="1:3" s="566" customFormat="1"/>
    <row r="63765" spans="1:3" s="566" customFormat="1"/>
    <row r="63766" spans="1:3" s="566" customFormat="1"/>
    <row r="63767" spans="1:3" s="566" customFormat="1"/>
    <row r="63768" spans="1:3" s="566" customFormat="1"/>
    <row r="63769" spans="1:3" s="566" customFormat="1"/>
    <row r="63770" spans="1:3" s="566" customFormat="1"/>
    <row r="63771" spans="1:3" s="566" customFormat="1"/>
    <row r="63772" spans="1:3" s="566" customFormat="1"/>
    <row r="63773" spans="1:3" s="566" customFormat="1"/>
    <row r="63774" spans="1:3" s="566" customFormat="1"/>
    <row r="63775" spans="1:3" s="566" customFormat="1"/>
    <row r="63776" spans="1:3" s="566" customFormat="1"/>
    <row r="63777" spans="1:3" s="566" customFormat="1"/>
    <row r="63778" spans="1:3" s="566" customFormat="1"/>
    <row r="63779" spans="1:3" s="566" customFormat="1"/>
    <row r="63780" spans="1:3" s="566" customFormat="1"/>
    <row r="63781" spans="1:3" s="566" customFormat="1"/>
    <row r="63782" spans="1:3" s="566" customFormat="1"/>
    <row r="63783" spans="1:3" s="566" customFormat="1"/>
    <row r="63784" spans="1:3" s="566" customFormat="1"/>
    <row r="63785" spans="1:3" s="566" customFormat="1"/>
    <row r="63786" spans="1:3" s="566" customFormat="1"/>
    <row r="63787" spans="1:3" s="566" customFormat="1"/>
    <row r="63788" spans="1:3" s="566" customFormat="1"/>
    <row r="63789" spans="1:3" s="566" customFormat="1"/>
    <row r="63790" spans="1:3" s="566" customFormat="1"/>
    <row r="63791" spans="1:3" s="566" customFormat="1"/>
    <row r="63792" spans="1:3" s="566" customFormat="1"/>
    <row r="63793" spans="1:3" s="566" customFormat="1"/>
    <row r="63794" spans="1:3" s="566" customFormat="1"/>
    <row r="63795" spans="1:3" s="566" customFormat="1"/>
    <row r="63796" spans="1:3" s="566" customFormat="1"/>
    <row r="63797" spans="1:3" s="566" customFormat="1"/>
    <row r="63798" spans="1:3" s="566" customFormat="1"/>
    <row r="63799" spans="1:3" s="566" customFormat="1"/>
    <row r="63800" spans="1:3" s="566" customFormat="1"/>
    <row r="63801" spans="1:3" s="566" customFormat="1"/>
    <row r="63802" spans="1:3" s="566" customFormat="1"/>
    <row r="63803" spans="1:3" s="566" customFormat="1"/>
    <row r="63804" spans="1:3" s="566" customFormat="1"/>
    <row r="63805" spans="1:3" s="566" customFormat="1"/>
    <row r="63806" spans="1:3" s="566" customFormat="1"/>
    <row r="63807" spans="1:3" s="566" customFormat="1"/>
    <row r="63808" spans="1:3" s="566" customFormat="1"/>
    <row r="63809" spans="1:3" s="566" customFormat="1"/>
    <row r="63810" spans="1:3" s="566" customFormat="1"/>
    <row r="63811" spans="1:3" s="566" customFormat="1"/>
    <row r="63812" spans="1:3" s="566" customFormat="1"/>
    <row r="63813" spans="1:3" s="566" customFormat="1"/>
    <row r="63814" spans="1:3" s="566" customFormat="1"/>
    <row r="63815" spans="1:3" s="566" customFormat="1"/>
    <row r="63816" spans="1:3" s="566" customFormat="1"/>
    <row r="63817" spans="1:3" s="566" customFormat="1"/>
    <row r="63818" spans="1:3" s="566" customFormat="1"/>
    <row r="63819" spans="1:3" s="566" customFormat="1"/>
    <row r="63820" spans="1:3" s="566" customFormat="1"/>
    <row r="63821" spans="1:3" s="566" customFormat="1"/>
    <row r="63822" spans="1:3" s="566" customFormat="1"/>
    <row r="63823" spans="1:3" s="566" customFormat="1"/>
    <row r="63824" spans="1:3" s="566" customFormat="1"/>
    <row r="63825" spans="1:3" s="566" customFormat="1"/>
    <row r="63826" spans="1:3" s="566" customFormat="1"/>
    <row r="63827" spans="1:3" s="566" customFormat="1"/>
    <row r="63828" spans="1:3" s="566" customFormat="1"/>
    <row r="63829" spans="1:3" s="566" customFormat="1"/>
    <row r="63830" spans="1:3" s="566" customFormat="1"/>
    <row r="63831" spans="1:3" s="566" customFormat="1"/>
    <row r="63832" spans="1:3" s="566" customFormat="1"/>
    <row r="63833" spans="1:3" s="566" customFormat="1"/>
    <row r="63834" spans="1:3" s="566" customFormat="1"/>
    <row r="63835" spans="1:3" s="566" customFormat="1"/>
    <row r="63836" spans="1:3" s="566" customFormat="1"/>
    <row r="63837" spans="1:3" s="566" customFormat="1"/>
    <row r="63838" spans="1:3" s="566" customFormat="1"/>
    <row r="63839" spans="1:3" s="566" customFormat="1"/>
    <row r="63840" spans="1:3" s="566" customFormat="1"/>
    <row r="63841" spans="1:3" s="566" customFormat="1"/>
    <row r="63842" spans="1:3" s="566" customFormat="1"/>
    <row r="63843" spans="1:3" s="566" customFormat="1"/>
    <row r="63844" spans="1:3" s="566" customFormat="1"/>
    <row r="63845" spans="1:3" s="566" customFormat="1"/>
    <row r="63846" spans="1:3" s="566" customFormat="1"/>
    <row r="63847" spans="1:3" s="566" customFormat="1"/>
    <row r="63848" spans="1:3" s="566" customFormat="1"/>
    <row r="63849" spans="1:3" s="566" customFormat="1"/>
    <row r="63850" spans="1:3" s="566" customFormat="1"/>
    <row r="63851" spans="1:3" s="566" customFormat="1"/>
    <row r="63852" spans="1:3" s="566" customFormat="1"/>
    <row r="63853" spans="1:3" s="566" customFormat="1"/>
    <row r="63854" spans="1:3" s="566" customFormat="1"/>
    <row r="63855" spans="1:3" s="566" customFormat="1"/>
    <row r="63856" spans="1:3" s="566" customFormat="1"/>
    <row r="63857" spans="1:3" s="566" customFormat="1"/>
    <row r="63858" spans="1:3" s="566" customFormat="1"/>
    <row r="63859" spans="1:3" s="566" customFormat="1"/>
    <row r="63860" spans="1:3" s="566" customFormat="1"/>
    <row r="63861" spans="1:3" s="566" customFormat="1"/>
    <row r="63862" spans="1:3" s="566" customFormat="1"/>
    <row r="63863" spans="1:3" s="566" customFormat="1"/>
    <row r="63864" spans="1:3" s="566" customFormat="1"/>
    <row r="63865" spans="1:3" s="566" customFormat="1"/>
    <row r="63866" spans="1:3" s="566" customFormat="1"/>
    <row r="63867" spans="1:3" s="566" customFormat="1"/>
    <row r="63868" spans="1:3" s="566" customFormat="1"/>
    <row r="63869" spans="1:3" s="566" customFormat="1"/>
    <row r="63870" spans="1:3" s="566" customFormat="1"/>
    <row r="63871" spans="1:3" s="566" customFormat="1"/>
    <row r="63872" spans="1:3" s="566" customFormat="1"/>
    <row r="63873" spans="1:3" s="566" customFormat="1"/>
    <row r="63874" spans="1:3" s="566" customFormat="1"/>
    <row r="63875" spans="1:3" s="566" customFormat="1"/>
    <row r="63876" spans="1:3" s="566" customFormat="1"/>
    <row r="63877" spans="1:3" s="566" customFormat="1"/>
    <row r="63878" spans="1:3" s="566" customFormat="1"/>
    <row r="63879" spans="1:3" s="566" customFormat="1"/>
    <row r="63880" spans="1:3" s="566" customFormat="1"/>
    <row r="63881" spans="1:3" s="566" customFormat="1"/>
    <row r="63882" spans="1:3" s="566" customFormat="1"/>
    <row r="63883" spans="1:3" s="566" customFormat="1"/>
    <row r="63884" spans="1:3" s="566" customFormat="1"/>
    <row r="63885" spans="1:3" s="566" customFormat="1"/>
    <row r="63886" spans="1:3" s="566" customFormat="1"/>
    <row r="63887" spans="1:3" s="566" customFormat="1"/>
    <row r="63888" spans="1:3" s="566" customFormat="1"/>
    <row r="63889" spans="1:3" s="566" customFormat="1"/>
    <row r="63890" spans="1:3" s="566" customFormat="1"/>
    <row r="63891" spans="1:3" s="566" customFormat="1"/>
    <row r="63892" spans="1:3" s="566" customFormat="1"/>
    <row r="63893" spans="1:3" s="566" customFormat="1"/>
    <row r="63894" spans="1:3" s="566" customFormat="1"/>
    <row r="63895" spans="1:3" s="566" customFormat="1"/>
    <row r="63896" spans="1:3" s="566" customFormat="1"/>
    <row r="63897" spans="1:3" s="566" customFormat="1"/>
    <row r="63898" spans="1:3" s="566" customFormat="1"/>
    <row r="63899" spans="1:3" s="566" customFormat="1"/>
    <row r="63900" spans="1:3" s="566" customFormat="1"/>
    <row r="63901" spans="1:3" s="566" customFormat="1"/>
    <row r="63902" spans="1:3" s="566" customFormat="1"/>
    <row r="63903" spans="1:3" s="566" customFormat="1"/>
    <row r="63904" spans="1:3" s="566" customFormat="1"/>
    <row r="63905" spans="1:3" s="566" customFormat="1"/>
    <row r="63906" spans="1:3" s="566" customFormat="1"/>
    <row r="63907" spans="1:3" s="566" customFormat="1"/>
    <row r="63908" spans="1:3" s="566" customFormat="1"/>
    <row r="63909" spans="1:3" s="566" customFormat="1"/>
    <row r="63910" spans="1:3" s="566" customFormat="1"/>
    <row r="63911" spans="1:3" s="566" customFormat="1"/>
    <row r="63912" spans="1:3" s="566" customFormat="1"/>
    <row r="63913" spans="1:3" s="566" customFormat="1"/>
    <row r="63914" spans="1:3" s="566" customFormat="1"/>
    <row r="63915" spans="1:3" s="566" customFormat="1"/>
    <row r="63916" spans="1:3" s="566" customFormat="1"/>
    <row r="63917" spans="1:3" s="566" customFormat="1"/>
    <row r="63918" spans="1:3" s="566" customFormat="1"/>
    <row r="63919" spans="1:3" s="566" customFormat="1"/>
    <row r="63920" spans="1:3" s="566" customFormat="1"/>
    <row r="63921" spans="1:3" s="566" customFormat="1"/>
    <row r="63922" spans="1:3" s="566" customFormat="1"/>
    <row r="63923" spans="1:3" s="566" customFormat="1"/>
    <row r="63924" spans="1:3" s="566" customFormat="1"/>
    <row r="63925" spans="1:3" s="566" customFormat="1"/>
    <row r="63926" spans="1:3" s="566" customFormat="1"/>
    <row r="63927" spans="1:3" s="566" customFormat="1"/>
    <row r="63928" spans="1:3" s="566" customFormat="1"/>
    <row r="63929" spans="1:3" s="566" customFormat="1"/>
    <row r="63930" spans="1:3" s="566" customFormat="1"/>
    <row r="63931" spans="1:3" s="566" customFormat="1"/>
    <row r="63932" spans="1:3" s="566" customFormat="1"/>
    <row r="63933" spans="1:3" s="566" customFormat="1"/>
    <row r="63934" spans="1:3" s="566" customFormat="1"/>
    <row r="63935" spans="1:3" s="566" customFormat="1"/>
    <row r="63936" spans="1:3" s="566" customFormat="1"/>
    <row r="63937" spans="1:3" s="566" customFormat="1"/>
    <row r="63938" spans="1:3" s="566" customFormat="1"/>
    <row r="63939" spans="1:3" s="566" customFormat="1"/>
    <row r="63940" spans="1:3" s="566" customFormat="1"/>
    <row r="63941" spans="1:3" s="566" customFormat="1"/>
    <row r="63942" spans="1:3" s="566" customFormat="1"/>
    <row r="63943" spans="1:3" s="566" customFormat="1"/>
    <row r="63944" spans="1:3" s="566" customFormat="1"/>
    <row r="63945" spans="1:3" s="566" customFormat="1"/>
    <row r="63946" spans="1:3" s="566" customFormat="1"/>
    <row r="63947" spans="1:3" s="566" customFormat="1"/>
    <row r="63948" spans="1:3" s="566" customFormat="1"/>
    <row r="63949" spans="1:3" s="566" customFormat="1"/>
    <row r="63950" spans="1:3" s="566" customFormat="1"/>
    <row r="63951" spans="1:3" s="566" customFormat="1"/>
    <row r="63952" spans="1:3" s="566" customFormat="1"/>
    <row r="63953" spans="1:3" s="566" customFormat="1"/>
    <row r="63954" spans="1:3" s="566" customFormat="1"/>
    <row r="63955" spans="1:3" s="566" customFormat="1"/>
    <row r="63956" spans="1:3" s="566" customFormat="1"/>
    <row r="63957" spans="1:3" s="566" customFormat="1"/>
    <row r="63958" spans="1:3" s="566" customFormat="1"/>
    <row r="63959" spans="1:3" s="566" customFormat="1"/>
    <row r="63960" spans="1:3" s="566" customFormat="1"/>
    <row r="63961" spans="1:3" s="566" customFormat="1"/>
    <row r="63962" spans="1:3" s="566" customFormat="1"/>
    <row r="63963" spans="1:3" s="566" customFormat="1"/>
    <row r="63964" spans="1:3" s="566" customFormat="1"/>
    <row r="63965" spans="1:3" s="566" customFormat="1"/>
    <row r="63966" spans="1:3" s="566" customFormat="1"/>
    <row r="63967" spans="1:3" s="566" customFormat="1"/>
    <row r="63968" spans="1:3" s="566" customFormat="1"/>
    <row r="63969" spans="1:3" s="566" customFormat="1"/>
    <row r="63970" spans="1:3" s="566" customFormat="1"/>
    <row r="63971" spans="1:3" s="566" customFormat="1"/>
    <row r="63972" spans="1:3" s="566" customFormat="1"/>
    <row r="63973" spans="1:3" s="566" customFormat="1"/>
    <row r="63974" spans="1:3" s="566" customFormat="1"/>
    <row r="63975" spans="1:3" s="566" customFormat="1"/>
    <row r="63976" spans="1:3" s="566" customFormat="1"/>
    <row r="63977" spans="1:3" s="566" customFormat="1"/>
    <row r="63978" spans="1:3" s="566" customFormat="1"/>
    <row r="63979" spans="1:3" s="566" customFormat="1"/>
    <row r="63980" spans="1:3" s="566" customFormat="1"/>
    <row r="63981" spans="1:3" s="566" customFormat="1"/>
    <row r="63982" spans="1:3" s="566" customFormat="1"/>
    <row r="63983" spans="1:3" s="566" customFormat="1"/>
    <row r="63984" spans="1:3" s="566" customFormat="1"/>
    <row r="63985" spans="1:3" s="566" customFormat="1"/>
    <row r="63986" spans="1:3" s="566" customFormat="1"/>
    <row r="63987" spans="1:3" s="566" customFormat="1"/>
    <row r="63988" spans="1:3" s="566" customFormat="1"/>
    <row r="63989" spans="1:3" s="566" customFormat="1"/>
    <row r="63990" spans="1:3" s="566" customFormat="1"/>
    <row r="63991" spans="1:3" s="566" customFormat="1"/>
    <row r="63992" spans="1:3" s="566" customFormat="1"/>
    <row r="63993" spans="1:3" s="566" customFormat="1"/>
    <row r="63994" spans="1:3" s="566" customFormat="1"/>
    <row r="63995" spans="1:3" s="566" customFormat="1"/>
    <row r="63996" spans="1:3" s="566" customFormat="1"/>
    <row r="63997" spans="1:3" s="566" customFormat="1"/>
    <row r="63998" spans="1:3" s="566" customFormat="1"/>
    <row r="63999" spans="1:3" s="566" customFormat="1"/>
    <row r="64000" spans="1:3" s="566" customFormat="1"/>
    <row r="64001" spans="1:3" s="566" customFormat="1"/>
    <row r="64002" spans="1:3" s="566" customFormat="1"/>
    <row r="64003" spans="1:3" s="566" customFormat="1"/>
    <row r="64004" spans="1:3" s="566" customFormat="1"/>
    <row r="64005" spans="1:3" s="566" customFormat="1"/>
    <row r="64006" spans="1:3" s="566" customFormat="1"/>
    <row r="64007" spans="1:3" s="566" customFormat="1"/>
    <row r="64008" spans="1:3" s="566" customFormat="1"/>
    <row r="64009" spans="1:3" s="566" customFormat="1"/>
    <row r="64010" spans="1:3" s="566" customFormat="1"/>
    <row r="64011" spans="1:3" s="566" customFormat="1"/>
    <row r="64012" spans="1:3" s="566" customFormat="1"/>
    <row r="64013" spans="1:3" s="566" customFormat="1"/>
    <row r="64014" spans="1:3" s="566" customFormat="1"/>
    <row r="64015" spans="1:3" s="566" customFormat="1"/>
    <row r="64016" spans="1:3" s="566" customFormat="1"/>
    <row r="64017" spans="1:3" s="566" customFormat="1"/>
    <row r="64018" spans="1:3" s="566" customFormat="1"/>
    <row r="64019" spans="1:3" s="566" customFormat="1"/>
    <row r="64020" spans="1:3" s="566" customFormat="1"/>
    <row r="64021" spans="1:3" s="566" customFormat="1"/>
    <row r="64022" spans="1:3" s="566" customFormat="1"/>
    <row r="64023" spans="1:3" s="566" customFormat="1"/>
    <row r="64024" spans="1:3" s="566" customFormat="1"/>
    <row r="64025" spans="1:3" s="566" customFormat="1"/>
    <row r="64026" spans="1:3" s="566" customFormat="1"/>
    <row r="64027" spans="1:3" s="566" customFormat="1"/>
    <row r="64028" spans="1:3" s="566" customFormat="1"/>
    <row r="64029" spans="1:3" s="566" customFormat="1"/>
    <row r="64030" spans="1:3" s="566" customFormat="1"/>
    <row r="64031" spans="1:3" s="566" customFormat="1"/>
    <row r="64032" spans="1:3" s="566" customFormat="1"/>
    <row r="64033" spans="1:3" s="566" customFormat="1"/>
    <row r="64034" spans="1:3" s="566" customFormat="1"/>
    <row r="64035" spans="1:3" s="566" customFormat="1"/>
    <row r="64036" spans="1:3" s="566" customFormat="1"/>
    <row r="64037" spans="1:3" s="566" customFormat="1"/>
    <row r="64038" spans="1:3" s="566" customFormat="1"/>
    <row r="64039" spans="1:3" s="566" customFormat="1"/>
    <row r="64040" spans="1:3" s="566" customFormat="1"/>
    <row r="64041" spans="1:3" s="566" customFormat="1"/>
    <row r="64042" spans="1:3" s="566" customFormat="1"/>
    <row r="64043" spans="1:3" s="566" customFormat="1"/>
    <row r="64044" spans="1:3" s="566" customFormat="1"/>
    <row r="64045" spans="1:3" s="566" customFormat="1"/>
    <row r="64046" spans="1:3" s="566" customFormat="1"/>
    <row r="64047" spans="1:3" s="566" customFormat="1"/>
    <row r="64048" spans="1:3" s="566" customFormat="1"/>
    <row r="64049" spans="1:3" s="566" customFormat="1"/>
    <row r="64050" spans="1:3" s="566" customFormat="1"/>
    <row r="64051" spans="1:3" s="566" customFormat="1"/>
    <row r="64052" spans="1:3" s="566" customFormat="1"/>
    <row r="64053" spans="1:3" s="566" customFormat="1"/>
    <row r="64054" spans="1:3" s="566" customFormat="1"/>
    <row r="64055" spans="1:3" s="566" customFormat="1"/>
    <row r="64056" spans="1:3" s="566" customFormat="1"/>
    <row r="64057" spans="1:3" s="566" customFormat="1"/>
    <row r="64058" spans="1:3" s="566" customFormat="1"/>
    <row r="64059" spans="1:3" s="566" customFormat="1"/>
    <row r="64060" spans="1:3" s="566" customFormat="1"/>
    <row r="64061" spans="1:3" s="566" customFormat="1"/>
    <row r="64062" spans="1:3" s="566" customFormat="1"/>
    <row r="64063" spans="1:3" s="566" customFormat="1"/>
    <row r="64064" spans="1:3" s="566" customFormat="1"/>
    <row r="64065" spans="1:3" s="566" customFormat="1"/>
    <row r="64066" spans="1:3" s="566" customFormat="1"/>
    <row r="64067" spans="1:3" s="566" customFormat="1"/>
    <row r="64068" spans="1:3" s="566" customFormat="1"/>
    <row r="64069" spans="1:3" s="566" customFormat="1"/>
    <row r="64070" spans="1:3" s="566" customFormat="1"/>
    <row r="64071" spans="1:3" s="566" customFormat="1"/>
    <row r="64072" spans="1:3" s="566" customFormat="1"/>
    <row r="64073" spans="1:3" s="566" customFormat="1"/>
    <row r="64074" spans="1:3" s="566" customFormat="1"/>
    <row r="64075" spans="1:3" s="566" customFormat="1"/>
    <row r="64076" spans="1:3" s="566" customFormat="1"/>
    <row r="64077" spans="1:3" s="566" customFormat="1"/>
    <row r="64078" spans="1:3" s="566" customFormat="1"/>
    <row r="64079" spans="1:3" s="566" customFormat="1"/>
    <row r="64080" spans="1:3" s="566" customFormat="1"/>
    <row r="64081" spans="1:3" s="566" customFormat="1"/>
    <row r="64082" spans="1:3" s="566" customFormat="1"/>
    <row r="64083" spans="1:3" s="566" customFormat="1"/>
    <row r="64084" spans="1:3" s="566" customFormat="1"/>
    <row r="64085" spans="1:3" s="566" customFormat="1"/>
    <row r="64086" spans="1:3" s="566" customFormat="1"/>
    <row r="64087" spans="1:3" s="566" customFormat="1"/>
    <row r="64088" spans="1:3" s="566" customFormat="1"/>
    <row r="64089" spans="1:3" s="566" customFormat="1"/>
    <row r="64090" spans="1:3" s="566" customFormat="1"/>
    <row r="64091" spans="1:3" s="566" customFormat="1"/>
    <row r="64092" spans="1:3" s="566" customFormat="1"/>
    <row r="64093" spans="1:3" s="566" customFormat="1"/>
    <row r="64094" spans="1:3" s="566" customFormat="1"/>
    <row r="64095" spans="1:3" s="566" customFormat="1"/>
    <row r="64096" spans="1:3" s="566" customFormat="1"/>
    <row r="64097" spans="1:3" s="566" customFormat="1"/>
    <row r="64098" spans="1:3" s="566" customFormat="1"/>
    <row r="64099" spans="1:3" s="566" customFormat="1"/>
    <row r="64100" spans="1:3" s="566" customFormat="1"/>
    <row r="64101" spans="1:3" s="566" customFormat="1"/>
    <row r="64102" spans="1:3" s="566" customFormat="1"/>
    <row r="64103" spans="1:3" s="566" customFormat="1"/>
    <row r="64104" spans="1:3" s="566" customFormat="1"/>
    <row r="64105" spans="1:3" s="566" customFormat="1"/>
    <row r="64106" spans="1:3" s="566" customFormat="1"/>
    <row r="64107" spans="1:3" s="566" customFormat="1"/>
    <row r="64108" spans="1:3" s="566" customFormat="1"/>
    <row r="64109" spans="1:3" s="566" customFormat="1"/>
    <row r="64110" spans="1:3" s="566" customFormat="1"/>
    <row r="64111" spans="1:3" s="566" customFormat="1"/>
    <row r="64112" spans="1:3" s="566" customFormat="1"/>
    <row r="64113" spans="1:3" s="566" customFormat="1"/>
    <row r="64114" spans="1:3" s="566" customFormat="1"/>
    <row r="64115" spans="1:3" s="566" customFormat="1"/>
    <row r="64116" spans="1:3" s="566" customFormat="1"/>
    <row r="64117" spans="1:3" s="566" customFormat="1"/>
    <row r="64118" spans="1:3" s="566" customFormat="1"/>
    <row r="64119" spans="1:3" s="566" customFormat="1"/>
    <row r="64120" spans="1:3" s="566" customFormat="1"/>
    <row r="64121" spans="1:3" s="566" customFormat="1"/>
    <row r="64122" spans="1:3" s="566" customFormat="1"/>
    <row r="64123" spans="1:3" s="566" customFormat="1"/>
    <row r="64124" spans="1:3" s="566" customFormat="1"/>
    <row r="64125" spans="1:3" s="566" customFormat="1"/>
    <row r="64126" spans="1:3" s="566" customFormat="1"/>
    <row r="64127" spans="1:3" s="566" customFormat="1"/>
    <row r="64128" spans="1:3" s="566" customFormat="1"/>
    <row r="64129" spans="1:3" s="566" customFormat="1"/>
    <row r="64130" spans="1:3" s="566" customFormat="1"/>
    <row r="64131" spans="1:3" s="566" customFormat="1"/>
    <row r="64132" spans="1:3" s="566" customFormat="1"/>
    <row r="64133" spans="1:3" s="566" customFormat="1"/>
    <row r="64134" spans="1:3" s="566" customFormat="1"/>
    <row r="64135" spans="1:3" s="566" customFormat="1"/>
    <row r="64136" spans="1:3" s="566" customFormat="1"/>
    <row r="64137" spans="1:3" s="566" customFormat="1"/>
    <row r="64138" spans="1:3" s="566" customFormat="1"/>
    <row r="64139" spans="1:3" s="566" customFormat="1"/>
    <row r="64140" spans="1:3" s="566" customFormat="1"/>
    <row r="64141" spans="1:3" s="566" customFormat="1"/>
    <row r="64142" spans="1:3" s="566" customFormat="1"/>
    <row r="64143" spans="1:3" s="566" customFormat="1"/>
    <row r="64144" spans="1:3" s="566" customFormat="1"/>
    <row r="64145" spans="1:3" s="566" customFormat="1"/>
    <row r="64146" spans="1:3" s="566" customFormat="1"/>
    <row r="64147" spans="1:3" s="566" customFormat="1"/>
    <row r="64148" spans="1:3" s="566" customFormat="1"/>
    <row r="64149" spans="1:3" s="566" customFormat="1"/>
    <row r="64150" spans="1:3" s="566" customFormat="1"/>
    <row r="64151" spans="1:3" s="566" customFormat="1"/>
    <row r="64152" spans="1:3" s="566" customFormat="1"/>
    <row r="64153" spans="1:3" s="566" customFormat="1"/>
    <row r="64154" spans="1:3" s="566" customFormat="1"/>
    <row r="64155" spans="1:3" s="566" customFormat="1"/>
    <row r="64156" spans="1:3" s="566" customFormat="1"/>
    <row r="64157" spans="1:3" s="566" customFormat="1"/>
    <row r="64158" spans="1:3" s="566" customFormat="1"/>
    <row r="64159" spans="1:3" s="566" customFormat="1"/>
    <row r="64160" spans="1:3" s="566" customFormat="1"/>
    <row r="64161" spans="1:3" s="566" customFormat="1"/>
    <row r="64162" spans="1:3" s="566" customFormat="1"/>
    <row r="64163" spans="1:3" s="566" customFormat="1"/>
    <row r="64164" spans="1:3" s="566" customFormat="1"/>
    <row r="64165" spans="1:3" s="566" customFormat="1"/>
    <row r="64166" spans="1:3" s="566" customFormat="1"/>
    <row r="64167" spans="1:3" s="566" customFormat="1"/>
    <row r="64168" spans="1:3" s="566" customFormat="1"/>
    <row r="64169" spans="1:3" s="566" customFormat="1"/>
    <row r="64170" spans="1:3" s="566" customFormat="1"/>
    <row r="64171" spans="1:3" s="566" customFormat="1"/>
    <row r="64172" spans="1:3" s="566" customFormat="1"/>
    <row r="64173" spans="1:3" s="566" customFormat="1"/>
    <row r="64174" spans="1:3" s="566" customFormat="1"/>
    <row r="64175" spans="1:3" s="566" customFormat="1"/>
    <row r="64176" spans="1:3" s="566" customFormat="1"/>
    <row r="64177" spans="1:3" s="566" customFormat="1"/>
    <row r="64178" spans="1:3" s="566" customFormat="1"/>
    <row r="64179" spans="1:3" s="566" customFormat="1"/>
    <row r="64180" spans="1:3" s="566" customFormat="1"/>
    <row r="64181" spans="1:3" s="566" customFormat="1"/>
    <row r="64182" spans="1:3" s="566" customFormat="1"/>
    <row r="64183" spans="1:3" s="566" customFormat="1"/>
    <row r="64184" spans="1:3" s="566" customFormat="1"/>
    <row r="64185" spans="1:3" s="566" customFormat="1"/>
    <row r="64186" spans="1:3" s="566" customFormat="1"/>
    <row r="64187" spans="1:3" s="566" customFormat="1"/>
    <row r="64188" spans="1:3" s="566" customFormat="1"/>
    <row r="64189" spans="1:3" s="566" customFormat="1"/>
    <row r="64190" spans="1:3" s="566" customFormat="1"/>
    <row r="64191" spans="1:3" s="566" customFormat="1"/>
    <row r="64192" spans="1:3" s="566" customFormat="1"/>
    <row r="64193" spans="1:3" s="566" customFormat="1"/>
    <row r="64194" spans="1:3" s="566" customFormat="1"/>
    <row r="64195" spans="1:3" s="566" customFormat="1"/>
    <row r="64196" spans="1:3" s="566" customFormat="1"/>
    <row r="64197" spans="1:3" s="566" customFormat="1"/>
    <row r="64198" spans="1:3" s="566" customFormat="1"/>
    <row r="64199" spans="1:3" s="566" customFormat="1"/>
    <row r="64200" spans="1:3" s="566" customFormat="1"/>
    <row r="64201" spans="1:3" s="566" customFormat="1"/>
    <row r="64202" spans="1:3" s="566" customFormat="1"/>
    <row r="64203" spans="1:3" s="566" customFormat="1"/>
    <row r="64204" spans="1:3" s="566" customFormat="1"/>
    <row r="64205" spans="1:3" s="566" customFormat="1"/>
    <row r="64206" spans="1:3" s="566" customFormat="1"/>
    <row r="64207" spans="1:3" s="566" customFormat="1"/>
    <row r="64208" spans="1:3" s="566" customFormat="1"/>
    <row r="64209" spans="1:3" s="566" customFormat="1"/>
    <row r="64210" spans="1:3" s="566" customFormat="1"/>
    <row r="64211" spans="1:3" s="566" customFormat="1"/>
    <row r="64212" spans="1:3" s="566" customFormat="1"/>
    <row r="64213" spans="1:3" s="566" customFormat="1"/>
    <row r="64214" spans="1:3" s="566" customFormat="1"/>
    <row r="64215" spans="1:3" s="566" customFormat="1"/>
    <row r="64216" spans="1:3" s="566" customFormat="1"/>
    <row r="64217" spans="1:3" s="566" customFormat="1"/>
    <row r="64218" spans="1:3" s="566" customFormat="1"/>
    <row r="64219" spans="1:3" s="566" customFormat="1"/>
    <row r="64220" spans="1:3" s="566" customFormat="1"/>
    <row r="64221" spans="1:3" s="566" customFormat="1"/>
    <row r="64222" spans="1:3" s="566" customFormat="1"/>
    <row r="64223" spans="1:3" s="566" customFormat="1"/>
    <row r="64224" spans="1:3" s="566" customFormat="1"/>
    <row r="64225" spans="1:3" s="566" customFormat="1"/>
    <row r="64226" spans="1:3" s="566" customFormat="1"/>
    <row r="64227" spans="1:3" s="566" customFormat="1"/>
    <row r="64228" spans="1:3" s="566" customFormat="1"/>
    <row r="64229" spans="1:3" s="566" customFormat="1"/>
    <row r="64230" spans="1:3" s="566" customFormat="1"/>
    <row r="64231" spans="1:3" s="566" customFormat="1"/>
    <row r="64232" spans="1:3" s="566" customFormat="1"/>
    <row r="64233" spans="1:3" s="566" customFormat="1"/>
    <row r="64234" spans="1:3" s="566" customFormat="1"/>
    <row r="64235" spans="1:3" s="566" customFormat="1"/>
    <row r="64236" spans="1:3" s="566" customFormat="1"/>
    <row r="64237" spans="1:3" s="566" customFormat="1"/>
    <row r="64238" spans="1:3" s="566" customFormat="1"/>
    <row r="64239" spans="1:3" s="566" customFormat="1"/>
    <row r="64240" spans="1:3" s="566" customFormat="1"/>
    <row r="64241" spans="1:3" s="566" customFormat="1"/>
    <row r="64242" spans="1:3" s="566" customFormat="1"/>
    <row r="64243" spans="1:3" s="566" customFormat="1"/>
    <row r="64244" spans="1:3" s="566" customFormat="1"/>
    <row r="64245" spans="1:3" s="566" customFormat="1"/>
    <row r="64246" spans="1:3" s="566" customFormat="1"/>
    <row r="64247" spans="1:3" s="566" customFormat="1"/>
    <row r="64248" spans="1:3" s="566" customFormat="1"/>
    <row r="64249" spans="1:3" s="566" customFormat="1"/>
    <row r="64250" spans="1:3" s="566" customFormat="1"/>
    <row r="64251" spans="1:3" s="566" customFormat="1"/>
    <row r="64252" spans="1:3" s="566" customFormat="1"/>
    <row r="64253" spans="1:3" s="566" customFormat="1"/>
    <row r="64254" spans="1:3" s="566" customFormat="1"/>
    <row r="64255" spans="1:3" s="566" customFormat="1"/>
    <row r="64256" spans="1:3" s="566" customFormat="1"/>
    <row r="64257" spans="1:3" s="566" customFormat="1"/>
    <row r="64258" spans="1:3" s="566" customFormat="1"/>
    <row r="64259" spans="1:3" s="566" customFormat="1"/>
    <row r="64260" spans="1:3" s="566" customFormat="1"/>
    <row r="64261" spans="1:3" s="566" customFormat="1"/>
    <row r="64262" spans="1:3" s="566" customFormat="1"/>
    <row r="64263" spans="1:3" s="566" customFormat="1"/>
    <row r="64264" spans="1:3" s="566" customFormat="1"/>
    <row r="64265" spans="1:3" s="566" customFormat="1"/>
    <row r="64266" spans="1:3" s="566" customFormat="1"/>
    <row r="64267" spans="1:3" s="566" customFormat="1"/>
    <row r="64268" spans="1:3" s="566" customFormat="1"/>
    <row r="64269" spans="1:3" s="566" customFormat="1"/>
    <row r="64270" spans="1:3" s="566" customFormat="1"/>
    <row r="64271" spans="1:3" s="566" customFormat="1"/>
    <row r="64272" spans="1:3" s="566" customFormat="1"/>
    <row r="64273" spans="1:3" s="566" customFormat="1"/>
    <row r="64274" spans="1:3" s="566" customFormat="1"/>
    <row r="64275" spans="1:3" s="566" customFormat="1"/>
    <row r="64276" spans="1:3" s="566" customFormat="1"/>
    <row r="64277" spans="1:3" s="566" customFormat="1"/>
    <row r="64278" spans="1:3" s="566" customFormat="1"/>
    <row r="64279" spans="1:3" s="566" customFormat="1"/>
    <row r="64280" spans="1:3" s="566" customFormat="1"/>
    <row r="64281" spans="1:3" s="566" customFormat="1"/>
    <row r="64282" spans="1:3" s="566" customFormat="1"/>
    <row r="64283" spans="1:3" s="566" customFormat="1"/>
    <row r="64284" spans="1:3" s="566" customFormat="1"/>
    <row r="64285" spans="1:3" s="566" customFormat="1"/>
    <row r="64286" spans="1:3" s="566" customFormat="1"/>
    <row r="64287" spans="1:3" s="566" customFormat="1"/>
    <row r="64288" spans="1:3" s="566" customFormat="1"/>
    <row r="64289" spans="1:3" s="566" customFormat="1"/>
    <row r="64290" spans="1:3" s="566" customFormat="1"/>
    <row r="64291" spans="1:3" s="566" customFormat="1"/>
    <row r="64292" spans="1:3" s="566" customFormat="1"/>
    <row r="64293" spans="1:3" s="566" customFormat="1"/>
    <row r="64294" spans="1:3" s="566" customFormat="1"/>
    <row r="64295" spans="1:3" s="566" customFormat="1"/>
    <row r="64296" spans="1:3" s="566" customFormat="1"/>
    <row r="64297" spans="1:3" s="566" customFormat="1"/>
    <row r="64298" spans="1:3" s="566" customFormat="1"/>
    <row r="64299" spans="1:3" s="566" customFormat="1"/>
    <row r="64300" spans="1:3" s="566" customFormat="1"/>
    <row r="64301" spans="1:3" s="566" customFormat="1"/>
    <row r="64302" spans="1:3" s="566" customFormat="1"/>
    <row r="64303" spans="1:3" s="566" customFormat="1"/>
    <row r="64304" spans="1:3" s="566" customFormat="1"/>
    <row r="64305" spans="1:3" s="566" customFormat="1"/>
    <row r="64306" spans="1:3" s="566" customFormat="1"/>
    <row r="64307" spans="1:3" s="566" customFormat="1"/>
    <row r="64308" spans="1:3" s="566" customFormat="1"/>
    <row r="64309" spans="1:3" s="566" customFormat="1"/>
    <row r="64310" spans="1:3" s="566" customFormat="1"/>
    <row r="64311" spans="1:3" s="566" customFormat="1"/>
    <row r="64312" spans="1:3" s="566" customFormat="1"/>
    <row r="64313" spans="1:3" s="566" customFormat="1"/>
    <row r="64314" spans="1:3" s="566" customFormat="1"/>
    <row r="64315" spans="1:3" s="566" customFormat="1"/>
    <row r="64316" spans="1:3" s="566" customFormat="1"/>
    <row r="64317" spans="1:3" s="566" customFormat="1"/>
    <row r="64318" spans="1:3" s="566" customFormat="1"/>
    <row r="64319" spans="1:3" s="566" customFormat="1"/>
    <row r="64320" spans="1:3" s="566" customFormat="1"/>
    <row r="64321" spans="1:3" s="566" customFormat="1"/>
    <row r="64322" spans="1:3" s="566" customFormat="1"/>
    <row r="64323" spans="1:3" s="566" customFormat="1"/>
    <row r="64324" spans="1:3" s="566" customFormat="1"/>
    <row r="64325" spans="1:3" s="566" customFormat="1"/>
    <row r="64326" spans="1:3" s="566" customFormat="1"/>
    <row r="64327" spans="1:3" s="566" customFormat="1"/>
    <row r="64328" spans="1:3" s="566" customFormat="1"/>
    <row r="64329" spans="1:3" s="566" customFormat="1"/>
    <row r="64330" spans="1:3" s="566" customFormat="1"/>
    <row r="64331" spans="1:3" s="566" customFormat="1"/>
    <row r="64332" spans="1:3" s="566" customFormat="1"/>
    <row r="64333" spans="1:3" s="566" customFormat="1"/>
    <row r="64334" spans="1:3" s="566" customFormat="1"/>
    <row r="64335" spans="1:3" s="566" customFormat="1"/>
    <row r="64336" spans="1:3" s="566" customFormat="1"/>
    <row r="64337" spans="1:3" s="566" customFormat="1"/>
    <row r="64338" spans="1:3" s="566" customFormat="1"/>
    <row r="64339" spans="1:3" s="566" customFormat="1"/>
    <row r="64340" spans="1:3" s="566" customFormat="1"/>
    <row r="64341" spans="1:3" s="566" customFormat="1"/>
    <row r="64342" spans="1:3" s="566" customFormat="1"/>
    <row r="64343" spans="1:3" s="566" customFormat="1"/>
    <row r="64344" spans="1:3" s="566" customFormat="1"/>
    <row r="64345" spans="1:3" s="566" customFormat="1"/>
    <row r="64346" spans="1:3" s="566" customFormat="1"/>
    <row r="64347" spans="1:3" s="566" customFormat="1"/>
    <row r="64348" spans="1:3" s="566" customFormat="1"/>
    <row r="64349" spans="1:3" s="566" customFormat="1"/>
    <row r="64350" spans="1:3" s="566" customFormat="1"/>
    <row r="64351" spans="1:3" s="566" customFormat="1"/>
    <row r="64352" spans="1:3" s="566" customFormat="1"/>
    <row r="64353" spans="1:3" s="566" customFormat="1"/>
    <row r="64354" spans="1:3" s="566" customFormat="1"/>
    <row r="64355" spans="1:3" s="566" customFormat="1"/>
    <row r="64356" spans="1:3" s="566" customFormat="1"/>
    <row r="64357" spans="1:3" s="566" customFormat="1"/>
    <row r="64358" spans="1:3" s="566" customFormat="1"/>
    <row r="64359" spans="1:3" s="566" customFormat="1"/>
    <row r="64360" spans="1:3" s="566" customFormat="1"/>
    <row r="64361" spans="1:3" s="566" customFormat="1"/>
    <row r="64362" spans="1:3" s="566" customFormat="1"/>
    <row r="64363" spans="1:3" s="566" customFormat="1"/>
    <row r="64364" spans="1:3" s="566" customFormat="1"/>
    <row r="64365" spans="1:3" s="566" customFormat="1"/>
    <row r="64366" spans="1:3" s="566" customFormat="1"/>
    <row r="64367" spans="1:3" s="566" customFormat="1"/>
    <row r="64368" spans="1:3" s="566" customFormat="1"/>
    <row r="64369" spans="1:3" s="566" customFormat="1"/>
    <row r="64370" spans="1:3" s="566" customFormat="1"/>
    <row r="64371" spans="1:3" s="566" customFormat="1"/>
    <row r="64372" spans="1:3" s="566" customFormat="1"/>
    <row r="64373" spans="1:3" s="566" customFormat="1"/>
    <row r="64374" spans="1:3" s="566" customFormat="1"/>
    <row r="64375" spans="1:3" s="566" customFormat="1"/>
    <row r="64376" spans="1:3" s="566" customFormat="1"/>
    <row r="64377" spans="1:3" s="566" customFormat="1"/>
    <row r="64378" spans="1:3" s="566" customFormat="1"/>
    <row r="64379" spans="1:3" s="566" customFormat="1"/>
    <row r="64380" spans="1:3" s="566" customFormat="1"/>
    <row r="64381" spans="1:3" s="566" customFormat="1"/>
    <row r="64382" spans="1:3" s="566" customFormat="1"/>
    <row r="64383" spans="1:3" s="566" customFormat="1"/>
    <row r="64384" spans="1:3" s="566" customFormat="1"/>
    <row r="64385" spans="1:3" s="566" customFormat="1"/>
    <row r="64386" spans="1:3" s="566" customFormat="1"/>
    <row r="64387" spans="1:3" s="566" customFormat="1"/>
    <row r="64388" spans="1:3" s="566" customFormat="1"/>
    <row r="64389" spans="1:3" s="566" customFormat="1"/>
    <row r="64390" spans="1:3" s="566" customFormat="1"/>
    <row r="64391" spans="1:3" s="566" customFormat="1"/>
    <row r="64392" spans="1:3" s="566" customFormat="1"/>
    <row r="64393" spans="1:3" s="566" customFormat="1"/>
    <row r="64394" spans="1:3" s="566" customFormat="1"/>
    <row r="64395" spans="1:3" s="566" customFormat="1"/>
    <row r="64396" spans="1:3" s="566" customFormat="1"/>
    <row r="64397" spans="1:3" s="566" customFormat="1"/>
    <row r="64398" spans="1:3" s="566" customFormat="1"/>
    <row r="64399" spans="1:3" s="566" customFormat="1"/>
    <row r="64400" spans="1:3" s="566" customFormat="1"/>
    <row r="64401" spans="1:3" s="566" customFormat="1"/>
    <row r="64402" spans="1:3" s="566" customFormat="1"/>
    <row r="64403" spans="1:3" s="566" customFormat="1"/>
    <row r="64404" spans="1:3" s="566" customFormat="1"/>
    <row r="64405" spans="1:3" s="566" customFormat="1"/>
    <row r="64406" spans="1:3" s="566" customFormat="1"/>
    <row r="64407" spans="1:3" s="566" customFormat="1"/>
    <row r="64408" spans="1:3" s="566" customFormat="1"/>
    <row r="64409" spans="1:3" s="566" customFormat="1"/>
    <row r="64410" spans="1:3" s="566" customFormat="1"/>
    <row r="64411" spans="1:3" s="566" customFormat="1"/>
    <row r="64412" spans="1:3" s="566" customFormat="1"/>
    <row r="64413" spans="1:3" s="566" customFormat="1"/>
    <row r="64414" spans="1:3" s="566" customFormat="1"/>
    <row r="64415" spans="1:3" s="566" customFormat="1"/>
    <row r="64416" spans="1:3" s="566" customFormat="1"/>
    <row r="64417" spans="1:3" s="566" customFormat="1"/>
    <row r="64418" spans="1:3" s="566" customFormat="1"/>
    <row r="64419" spans="1:3" s="566" customFormat="1"/>
    <row r="64420" spans="1:3" s="566" customFormat="1"/>
    <row r="64421" spans="1:3" s="566" customFormat="1"/>
    <row r="64422" spans="1:3" s="566" customFormat="1"/>
    <row r="64423" spans="1:3" s="566" customFormat="1"/>
    <row r="64424" spans="1:3" s="566" customFormat="1"/>
    <row r="64425" spans="1:3" s="566" customFormat="1"/>
    <row r="64426" spans="1:3" s="566" customFormat="1"/>
    <row r="64427" spans="1:3" s="566" customFormat="1"/>
    <row r="64428" spans="1:3" s="566" customFormat="1"/>
    <row r="64429" spans="1:3" s="566" customFormat="1"/>
    <row r="64430" spans="1:3" s="566" customFormat="1"/>
    <row r="64431" spans="1:3" s="566" customFormat="1"/>
    <row r="64432" spans="1:3" s="566" customFormat="1"/>
    <row r="64433" spans="1:3" s="566" customFormat="1"/>
    <row r="64434" spans="1:3" s="566" customFormat="1"/>
    <row r="64435" spans="1:3" s="566" customFormat="1"/>
    <row r="64436" spans="1:3" s="566" customFormat="1"/>
    <row r="64437" spans="1:3" s="566" customFormat="1"/>
    <row r="64438" spans="1:3" s="566" customFormat="1"/>
    <row r="64439" spans="1:3" s="566" customFormat="1"/>
    <row r="64440" spans="1:3" s="566" customFormat="1"/>
    <row r="64441" spans="1:3" s="566" customFormat="1"/>
    <row r="64442" spans="1:3" s="566" customFormat="1"/>
    <row r="64443" spans="1:3" s="566" customFormat="1"/>
    <row r="64444" spans="1:3" s="566" customFormat="1"/>
    <row r="64445" spans="1:3" s="566" customFormat="1"/>
    <row r="64446" spans="1:3" s="566" customFormat="1"/>
    <row r="64447" spans="1:3" s="566" customFormat="1"/>
    <row r="64448" spans="1:3" s="566" customFormat="1"/>
    <row r="64449" spans="1:3" s="566" customFormat="1"/>
    <row r="64450" spans="1:3" s="566" customFormat="1"/>
    <row r="64451" spans="1:3" s="566" customFormat="1"/>
    <row r="64452" spans="1:3" s="566" customFormat="1"/>
    <row r="64453" spans="1:3" s="566" customFormat="1"/>
    <row r="64454" spans="1:3" s="566" customFormat="1"/>
    <row r="64455" spans="1:3" s="566" customFormat="1"/>
    <row r="64456" spans="1:3" s="566" customFormat="1"/>
    <row r="64457" spans="1:3" s="566" customFormat="1"/>
    <row r="64458" spans="1:3" s="566" customFormat="1"/>
    <row r="64459" spans="1:3" s="566" customFormat="1"/>
    <row r="64460" spans="1:3" s="566" customFormat="1"/>
    <row r="64461" spans="1:3" s="566" customFormat="1"/>
    <row r="64462" spans="1:3" s="566" customFormat="1"/>
    <row r="64463" spans="1:3" s="566" customFormat="1"/>
    <row r="64464" spans="1:3" s="566" customFormat="1"/>
    <row r="64465" spans="1:3" s="566" customFormat="1"/>
    <row r="64466" spans="1:3" s="566" customFormat="1"/>
    <row r="64467" spans="1:3" s="566" customFormat="1"/>
    <row r="64468" spans="1:3" s="566" customFormat="1"/>
    <row r="64469" spans="1:3" s="566" customFormat="1"/>
    <row r="64470" spans="1:3" s="566" customFormat="1"/>
    <row r="64471" spans="1:3" s="566" customFormat="1"/>
    <row r="64472" spans="1:3" s="566" customFormat="1"/>
    <row r="64473" spans="1:3" s="566" customFormat="1"/>
    <row r="64474" spans="1:3" s="566" customFormat="1"/>
    <row r="64475" spans="1:3" s="566" customFormat="1"/>
    <row r="64476" spans="1:3" s="566" customFormat="1"/>
    <row r="64477" spans="1:3" s="566" customFormat="1"/>
    <row r="64478" spans="1:3" s="566" customFormat="1"/>
    <row r="64479" spans="1:3" s="566" customFormat="1"/>
    <row r="64480" spans="1:3" s="566" customFormat="1"/>
    <row r="64481" spans="1:3" s="566" customFormat="1"/>
    <row r="64482" spans="1:3" s="566" customFormat="1"/>
    <row r="64483" spans="1:3" s="566" customFormat="1"/>
    <row r="64484" spans="1:3" s="566" customFormat="1"/>
    <row r="64485" spans="1:3" s="566" customFormat="1"/>
    <row r="64486" spans="1:3" s="566" customFormat="1"/>
    <row r="64487" spans="1:3" s="566" customFormat="1"/>
    <row r="64488" spans="1:3" s="566" customFormat="1"/>
    <row r="64489" spans="1:3" s="566" customFormat="1"/>
    <row r="64490" spans="1:3" s="566" customFormat="1"/>
    <row r="64491" spans="1:3" s="566" customFormat="1"/>
    <row r="64492" spans="1:3" s="566" customFormat="1"/>
    <row r="64493" spans="1:3" s="566" customFormat="1"/>
    <row r="64494" spans="1:3" s="566" customFormat="1"/>
    <row r="64495" spans="1:3" s="566" customFormat="1"/>
    <row r="64496" spans="1:3" s="566" customFormat="1"/>
    <row r="64497" spans="1:3" s="566" customFormat="1"/>
    <row r="64498" spans="1:3" s="566" customFormat="1"/>
    <row r="64499" spans="1:3" s="566" customFormat="1"/>
    <row r="64500" spans="1:3" s="566" customFormat="1"/>
    <row r="64501" spans="1:3" s="566" customFormat="1"/>
    <row r="64502" spans="1:3" s="566" customFormat="1"/>
    <row r="64503" spans="1:3" s="566" customFormat="1"/>
    <row r="64504" spans="1:3" s="566" customFormat="1"/>
    <row r="64505" spans="1:3" s="566" customFormat="1"/>
    <row r="64506" spans="1:3" s="566" customFormat="1"/>
    <row r="64507" spans="1:3" s="566" customFormat="1"/>
    <row r="64508" spans="1:3" s="566" customFormat="1"/>
    <row r="64509" spans="1:3" s="566" customFormat="1"/>
    <row r="64510" spans="1:3" s="566" customFormat="1"/>
    <row r="64511" spans="1:3" s="566" customFormat="1"/>
    <row r="64512" spans="1:3" s="566" customFormat="1"/>
    <row r="64513" spans="1:3" s="566" customFormat="1"/>
    <row r="64514" spans="1:3" s="566" customFormat="1"/>
    <row r="64515" spans="1:3" s="566" customFormat="1"/>
    <row r="64516" spans="1:3" s="566" customFormat="1"/>
    <row r="64517" spans="1:3" s="566" customFormat="1"/>
    <row r="64518" spans="1:3" s="566" customFormat="1"/>
    <row r="64519" spans="1:3" s="566" customFormat="1"/>
    <row r="64520" spans="1:3" s="566" customFormat="1"/>
    <row r="64521" spans="1:3" s="566" customFormat="1"/>
    <row r="64522" spans="1:3" s="566" customFormat="1"/>
    <row r="64523" spans="1:3" s="566" customFormat="1"/>
    <row r="64524" spans="1:3" s="566" customFormat="1"/>
    <row r="64525" spans="1:3" s="566" customFormat="1"/>
    <row r="64526" spans="1:3" s="566" customFormat="1"/>
    <row r="64527" spans="1:3" s="566" customFormat="1"/>
    <row r="64528" spans="1:3" s="566" customFormat="1"/>
    <row r="64529" spans="1:3" s="566" customFormat="1"/>
    <row r="64530" spans="1:3" s="566" customFormat="1"/>
    <row r="64531" spans="1:3" s="566" customFormat="1"/>
    <row r="64532" spans="1:3" s="566" customFormat="1"/>
    <row r="64533" spans="1:3" s="566" customFormat="1"/>
    <row r="64534" spans="1:3" s="566" customFormat="1"/>
    <row r="64535" spans="1:3" s="566" customFormat="1"/>
    <row r="64536" spans="1:3" s="566" customFormat="1"/>
    <row r="64537" spans="1:3" s="566" customFormat="1"/>
    <row r="64538" spans="1:3" s="566" customFormat="1"/>
    <row r="64539" spans="1:3" s="566" customFormat="1"/>
    <row r="64540" spans="1:3" s="566" customFormat="1"/>
    <row r="64541" spans="1:3" s="566" customFormat="1"/>
    <row r="64542" spans="1:3" s="566" customFormat="1"/>
    <row r="64543" spans="1:3" s="566" customFormat="1"/>
    <row r="64544" spans="1:3" s="566" customFormat="1"/>
    <row r="64545" spans="1:3" s="566" customFormat="1"/>
    <row r="64546" spans="1:3" s="566" customFormat="1"/>
    <row r="64547" spans="1:3" s="566" customFormat="1"/>
    <row r="64548" spans="1:3" s="566" customFormat="1"/>
    <row r="64549" spans="1:3" s="566" customFormat="1"/>
    <row r="64550" spans="1:3" s="566" customFormat="1"/>
    <row r="64551" spans="1:3" s="566" customFormat="1"/>
    <row r="64552" spans="1:3" s="566" customFormat="1"/>
    <row r="64553" spans="1:3" s="566" customFormat="1"/>
    <row r="64554" spans="1:3" s="566" customFormat="1"/>
    <row r="64555" spans="1:3" s="566" customFormat="1"/>
    <row r="64556" spans="1:3" s="566" customFormat="1"/>
    <row r="64557" spans="1:3" s="566" customFormat="1"/>
    <row r="64558" spans="1:3" s="566" customFormat="1"/>
    <row r="64559" spans="1:3" s="566" customFormat="1"/>
    <row r="64560" spans="1:3" s="566" customFormat="1"/>
    <row r="64561" spans="1:3" s="566" customFormat="1"/>
    <row r="64562" spans="1:3" s="566" customFormat="1"/>
    <row r="64563" spans="1:3" s="566" customFormat="1"/>
    <row r="64564" spans="1:3" s="566" customFormat="1"/>
    <row r="64565" spans="1:3" s="566" customFormat="1"/>
    <row r="64566" spans="1:3" s="566" customFormat="1"/>
    <row r="64567" spans="1:3" s="566" customFormat="1"/>
    <row r="64568" spans="1:3" s="566" customFormat="1"/>
    <row r="64569" spans="1:3" s="566" customFormat="1"/>
    <row r="64570" spans="1:3" s="566" customFormat="1"/>
    <row r="64571" spans="1:3" s="566" customFormat="1"/>
    <row r="64572" spans="1:3" s="566" customFormat="1"/>
    <row r="64573" spans="1:3" s="566" customFormat="1"/>
    <row r="64574" spans="1:3" s="566" customFormat="1"/>
    <row r="64575" spans="1:3" s="566" customFormat="1"/>
    <row r="64576" spans="1:3" s="566" customFormat="1"/>
    <row r="64577" spans="1:3" s="566" customFormat="1"/>
    <row r="64578" spans="1:3" s="566" customFormat="1"/>
    <row r="64579" spans="1:3" s="566" customFormat="1"/>
    <row r="64580" spans="1:3" s="566" customFormat="1"/>
    <row r="64581" spans="1:3" s="566" customFormat="1"/>
    <row r="64582" spans="1:3" s="566" customFormat="1"/>
    <row r="64583" spans="1:3" s="566" customFormat="1"/>
    <row r="64584" spans="1:3" s="566" customFormat="1"/>
    <row r="64585" spans="1:3" s="566" customFormat="1"/>
    <row r="64586" spans="1:3" s="566" customFormat="1"/>
    <row r="64587" spans="1:3" s="566" customFormat="1"/>
    <row r="64588" spans="1:3" s="566" customFormat="1"/>
    <row r="64589" spans="1:3" s="566" customFormat="1"/>
    <row r="64590" spans="1:3" s="566" customFormat="1"/>
    <row r="64591" spans="1:3" s="566" customFormat="1"/>
    <row r="64592" spans="1:3" s="566" customFormat="1"/>
    <row r="64593" spans="1:3" s="566" customFormat="1"/>
    <row r="64594" spans="1:3" s="566" customFormat="1"/>
    <row r="64595" spans="1:3" s="566" customFormat="1"/>
    <row r="64596" spans="1:3" s="566" customFormat="1"/>
    <row r="64597" spans="1:3" s="566" customFormat="1"/>
    <row r="64598" spans="1:3" s="566" customFormat="1"/>
    <row r="64599" spans="1:3" s="566" customFormat="1"/>
    <row r="64600" spans="1:3" s="566" customFormat="1"/>
    <row r="64601" spans="1:3" s="566" customFormat="1"/>
    <row r="64602" spans="1:3" s="566" customFormat="1"/>
    <row r="64603" spans="1:3" s="566" customFormat="1"/>
    <row r="64604" spans="1:3" s="566" customFormat="1"/>
    <row r="64605" spans="1:3" s="566" customFormat="1"/>
    <row r="64606" spans="1:3" s="566" customFormat="1"/>
    <row r="64607" spans="1:3" s="566" customFormat="1"/>
    <row r="64608" spans="1:3" s="566" customFormat="1"/>
    <row r="64609" spans="1:3" s="566" customFormat="1"/>
    <row r="64610" spans="1:3" s="566" customFormat="1"/>
    <row r="64611" spans="1:3" s="566" customFormat="1"/>
    <row r="64612" spans="1:3" s="566" customFormat="1"/>
    <row r="64613" spans="1:3" s="566" customFormat="1"/>
    <row r="64614" spans="1:3" s="566" customFormat="1"/>
    <row r="64615" spans="1:3" s="566" customFormat="1"/>
    <row r="64616" spans="1:3" s="566" customFormat="1"/>
    <row r="64617" spans="1:3" s="566" customFormat="1"/>
    <row r="64618" spans="1:3" s="566" customFormat="1"/>
    <row r="64619" spans="1:3" s="566" customFormat="1"/>
    <row r="64620" spans="1:3" s="566" customFormat="1"/>
    <row r="64621" spans="1:3" s="566" customFormat="1"/>
    <row r="64622" spans="1:3" s="566" customFormat="1"/>
    <row r="64623" spans="1:3" s="566" customFormat="1"/>
    <row r="64624" spans="1:3" s="566" customFormat="1"/>
    <row r="64625" spans="1:3" s="566" customFormat="1"/>
    <row r="64626" spans="1:3" s="566" customFormat="1"/>
    <row r="64627" spans="1:3" s="566" customFormat="1"/>
    <row r="64628" spans="1:3" s="566" customFormat="1"/>
    <row r="64629" spans="1:3" s="566" customFormat="1"/>
    <row r="64630" spans="1:3" s="566" customFormat="1"/>
    <row r="64631" spans="1:3" s="566" customFormat="1"/>
    <row r="64632" spans="1:3" s="566" customFormat="1"/>
    <row r="64633" spans="1:3" s="566" customFormat="1"/>
    <row r="64634" spans="1:3" s="566" customFormat="1"/>
    <row r="64635" spans="1:3" s="566" customFormat="1"/>
    <row r="64636" spans="1:3" s="566" customFormat="1"/>
    <row r="64637" spans="1:3" s="566" customFormat="1"/>
    <row r="64638" spans="1:3" s="566" customFormat="1"/>
    <row r="64639" spans="1:3" s="566" customFormat="1"/>
    <row r="64640" spans="1:3" s="566" customFormat="1"/>
    <row r="64641" spans="1:3" s="566" customFormat="1"/>
    <row r="64642" spans="1:3" s="566" customFormat="1"/>
    <row r="64643" spans="1:3" s="566" customFormat="1"/>
    <row r="64644" spans="1:3" s="566" customFormat="1"/>
    <row r="64645" spans="1:3" s="566" customFormat="1"/>
    <row r="64646" spans="1:3" s="566" customFormat="1"/>
    <row r="64647" spans="1:3" s="566" customFormat="1"/>
    <row r="64648" spans="1:3" s="566" customFormat="1"/>
    <row r="64649" spans="1:3" s="566" customFormat="1"/>
    <row r="64650" spans="1:3" s="566" customFormat="1"/>
    <row r="64651" spans="1:3" s="566" customFormat="1"/>
    <row r="64652" spans="1:3" s="566" customFormat="1"/>
    <row r="64653" spans="1:3" s="566" customFormat="1"/>
    <row r="64654" spans="1:3" s="566" customFormat="1"/>
    <row r="64655" spans="1:3" s="566" customFormat="1"/>
    <row r="64656" spans="1:3" s="566" customFormat="1"/>
    <row r="64657" spans="1:3" s="566" customFormat="1"/>
    <row r="64658" spans="1:3" s="566" customFormat="1"/>
    <row r="64659" spans="1:3" s="566" customFormat="1"/>
    <row r="64660" spans="1:3" s="566" customFormat="1"/>
    <row r="64661" spans="1:3" s="566" customFormat="1"/>
    <row r="64662" spans="1:3" s="566" customFormat="1"/>
    <row r="64663" spans="1:3" s="566" customFormat="1"/>
    <row r="64664" spans="1:3" s="566" customFormat="1"/>
    <row r="64665" spans="1:3" s="566" customFormat="1"/>
    <row r="64666" spans="1:3" s="566" customFormat="1"/>
    <row r="64667" spans="1:3" s="566" customFormat="1"/>
    <row r="64668" spans="1:3" s="566" customFormat="1"/>
    <row r="64669" spans="1:3" s="566" customFormat="1"/>
    <row r="64670" spans="1:3" s="566" customFormat="1"/>
    <row r="64671" spans="1:3" s="566" customFormat="1"/>
    <row r="64672" spans="1:3" s="566" customFormat="1"/>
    <row r="64673" spans="1:3" s="566" customFormat="1"/>
    <row r="64674" spans="1:3" s="566" customFormat="1"/>
    <row r="64675" spans="1:3" s="566" customFormat="1"/>
    <row r="64676" spans="1:3" s="566" customFormat="1"/>
    <row r="64677" spans="1:3" s="566" customFormat="1"/>
    <row r="64678" spans="1:3" s="566" customFormat="1"/>
    <row r="64679" spans="1:3" s="566" customFormat="1"/>
    <row r="64680" spans="1:3" s="566" customFormat="1"/>
    <row r="64681" spans="1:3" s="566" customFormat="1"/>
    <row r="64682" spans="1:3" s="566" customFormat="1"/>
    <row r="64683" spans="1:3" s="566" customFormat="1"/>
    <row r="64684" spans="1:3" s="566" customFormat="1"/>
    <row r="64685" spans="1:3" s="566" customFormat="1"/>
    <row r="64686" spans="1:3" s="566" customFormat="1"/>
    <row r="64687" spans="1:3" s="566" customFormat="1"/>
    <row r="64688" spans="1:3" s="566" customFormat="1"/>
    <row r="64689" spans="1:3" s="566" customFormat="1"/>
    <row r="64690" spans="1:3" s="566" customFormat="1"/>
    <row r="64691" spans="1:3" s="566" customFormat="1"/>
    <row r="64692" spans="1:3" s="566" customFormat="1"/>
    <row r="64693" spans="1:3" s="566" customFormat="1"/>
    <row r="64694" spans="1:3" s="566" customFormat="1"/>
    <row r="64695" spans="1:3" s="566" customFormat="1"/>
    <row r="64696" spans="1:3" s="566" customFormat="1"/>
    <row r="64697" spans="1:3" s="566" customFormat="1"/>
    <row r="64698" spans="1:3" s="566" customFormat="1"/>
    <row r="64699" spans="1:3" s="566" customFormat="1"/>
    <row r="64700" spans="1:3" s="566" customFormat="1"/>
    <row r="64701" spans="1:3" s="566" customFormat="1"/>
    <row r="64702" spans="1:3" s="566" customFormat="1"/>
    <row r="64703" spans="1:3" s="566" customFormat="1"/>
    <row r="64704" spans="1:3" s="566" customFormat="1"/>
    <row r="64705" spans="1:3" s="566" customFormat="1"/>
    <row r="64706" spans="1:3" s="566" customFormat="1"/>
    <row r="64707" spans="1:3" s="566" customFormat="1"/>
    <row r="64708" spans="1:3" s="566" customFormat="1"/>
    <row r="64709" spans="1:3" s="566" customFormat="1"/>
    <row r="64710" spans="1:3" s="566" customFormat="1"/>
    <row r="64711" spans="1:3" s="566" customFormat="1"/>
    <row r="64712" spans="1:3" s="566" customFormat="1"/>
    <row r="64713" spans="1:3" s="566" customFormat="1"/>
    <row r="64714" spans="1:3" s="566" customFormat="1"/>
    <row r="64715" spans="1:3" s="566" customFormat="1"/>
    <row r="64716" spans="1:3" s="566" customFormat="1"/>
    <row r="64717" spans="1:3" s="566" customFormat="1"/>
    <row r="64718" spans="1:3" s="566" customFormat="1"/>
    <row r="64719" spans="1:3" s="566" customFormat="1"/>
    <row r="64720" spans="1:3" s="566" customFormat="1"/>
    <row r="64721" spans="1:3" s="566" customFormat="1"/>
    <row r="64722" spans="1:3" s="566" customFormat="1"/>
    <row r="64723" spans="1:3" s="566" customFormat="1"/>
    <row r="64724" spans="1:3" s="566" customFormat="1"/>
    <row r="64725" spans="1:3" s="566" customFormat="1"/>
    <row r="64726" spans="1:3" s="566" customFormat="1"/>
    <row r="64727" spans="1:3" s="566" customFormat="1"/>
    <row r="64728" spans="1:3" s="566" customFormat="1"/>
    <row r="64729" spans="1:3" s="566" customFormat="1"/>
    <row r="64730" spans="1:3" s="566" customFormat="1"/>
    <row r="64731" spans="1:3" s="566" customFormat="1"/>
    <row r="64732" spans="1:3" s="566" customFormat="1"/>
    <row r="64733" spans="1:3" s="566" customFormat="1"/>
    <row r="64734" spans="1:3" s="566" customFormat="1"/>
    <row r="64735" spans="1:3" s="566" customFormat="1"/>
    <row r="64736" spans="1:3" s="566" customFormat="1"/>
    <row r="64737" spans="1:3" s="566" customFormat="1"/>
    <row r="64738" spans="1:3" s="566" customFormat="1"/>
    <row r="64739" spans="1:3" s="566" customFormat="1"/>
    <row r="64740" spans="1:3" s="566" customFormat="1"/>
    <row r="64741" spans="1:3" s="566" customFormat="1"/>
    <row r="64742" spans="1:3" s="566" customFormat="1"/>
    <row r="64743" spans="1:3" s="566" customFormat="1"/>
    <row r="64744" spans="1:3" s="566" customFormat="1"/>
    <row r="64745" spans="1:3" s="566" customFormat="1"/>
    <row r="64746" spans="1:3" s="566" customFormat="1"/>
    <row r="64747" spans="1:3" s="566" customFormat="1"/>
    <row r="64748" spans="1:3" s="566" customFormat="1"/>
    <row r="64749" spans="1:3" s="566" customFormat="1"/>
    <row r="64750" spans="1:3" s="566" customFormat="1"/>
    <row r="64751" spans="1:3" s="566" customFormat="1"/>
    <row r="64752" spans="1:3" s="566" customFormat="1"/>
    <row r="64753" spans="1:3" s="566" customFormat="1"/>
    <row r="64754" spans="1:3" s="566" customFormat="1"/>
    <row r="64755" spans="1:3" s="566" customFormat="1"/>
    <row r="64756" spans="1:3" s="566" customFormat="1"/>
    <row r="64757" spans="1:3" s="566" customFormat="1"/>
    <row r="64758" spans="1:3" s="566" customFormat="1"/>
    <row r="64759" spans="1:3" s="566" customFormat="1"/>
    <row r="64760" spans="1:3" s="566" customFormat="1"/>
    <row r="64761" spans="1:3" s="566" customFormat="1"/>
    <row r="64762" spans="1:3" s="566" customFormat="1"/>
    <row r="64763" spans="1:3" s="566" customFormat="1"/>
    <row r="64764" spans="1:3" s="566" customFormat="1"/>
    <row r="64765" spans="1:3" s="566" customFormat="1"/>
    <row r="64766" spans="1:3" s="566" customFormat="1"/>
    <row r="64767" spans="1:3" s="566" customFormat="1"/>
    <row r="64768" spans="1:3" s="566" customFormat="1"/>
    <row r="64769" spans="1:3" s="566" customFormat="1"/>
    <row r="64770" spans="1:3" s="566" customFormat="1"/>
    <row r="64771" spans="1:3" s="566" customFormat="1"/>
    <row r="64772" spans="1:3" s="566" customFormat="1"/>
    <row r="64773" spans="1:3" s="566" customFormat="1"/>
    <row r="64774" spans="1:3" s="566" customFormat="1"/>
    <row r="64775" spans="1:3" s="566" customFormat="1"/>
    <row r="64776" spans="1:3" s="566" customFormat="1"/>
    <row r="64777" spans="1:3" s="566" customFormat="1"/>
    <row r="64778" spans="1:3" s="566" customFormat="1"/>
    <row r="64779" spans="1:3" s="566" customFormat="1"/>
    <row r="64780" spans="1:3" s="566" customFormat="1"/>
    <row r="64781" spans="1:3" s="566" customFormat="1"/>
    <row r="64782" spans="1:3" s="566" customFormat="1"/>
    <row r="64783" spans="1:3" s="566" customFormat="1"/>
    <row r="64784" spans="1:3" s="566" customFormat="1"/>
    <row r="64785" spans="1:3" s="566" customFormat="1"/>
    <row r="64786" spans="1:3" s="566" customFormat="1"/>
    <row r="64787" spans="1:3" s="566" customFormat="1"/>
    <row r="64788" spans="1:3" s="566" customFormat="1"/>
    <row r="64789" spans="1:3" s="566" customFormat="1"/>
    <row r="64790" spans="1:3" s="566" customFormat="1"/>
    <row r="64791" spans="1:3" s="566" customFormat="1"/>
    <row r="64792" spans="1:3" s="566" customFormat="1"/>
    <row r="64793" spans="1:3" s="566" customFormat="1"/>
    <row r="64794" spans="1:3" s="566" customFormat="1"/>
    <row r="64795" spans="1:3" s="566" customFormat="1"/>
    <row r="64796" spans="1:3" s="566" customFormat="1"/>
    <row r="64797" spans="1:3" s="566" customFormat="1"/>
    <row r="64798" spans="1:3" s="566" customFormat="1"/>
    <row r="64799" spans="1:3" s="566" customFormat="1"/>
    <row r="64800" spans="1:3" s="566" customFormat="1"/>
    <row r="64801" spans="1:3" s="566" customFormat="1"/>
    <row r="64802" spans="1:3" s="566" customFormat="1"/>
    <row r="64803" spans="1:3" s="566" customFormat="1"/>
    <row r="64804" spans="1:3" s="566" customFormat="1"/>
    <row r="64805" spans="1:3" s="566" customFormat="1"/>
    <row r="64806" spans="1:3" s="566" customFormat="1"/>
    <row r="64807" spans="1:3" s="566" customFormat="1"/>
    <row r="64808" spans="1:3" s="566" customFormat="1"/>
    <row r="64809" spans="1:3" s="566" customFormat="1"/>
    <row r="64810" spans="1:3" s="566" customFormat="1"/>
    <row r="64811" spans="1:3" s="566" customFormat="1"/>
    <row r="64812" spans="1:3" s="566" customFormat="1"/>
    <row r="64813" spans="1:3" s="566" customFormat="1"/>
    <row r="64814" spans="1:3" s="566" customFormat="1"/>
    <row r="64815" spans="1:3" s="566" customFormat="1"/>
    <row r="64816" spans="1:3" s="566" customFormat="1"/>
    <row r="64817" spans="1:3" s="566" customFormat="1"/>
    <row r="64818" spans="1:3" s="566" customFormat="1"/>
    <row r="64819" spans="1:3" s="566" customFormat="1"/>
    <row r="64820" spans="1:3" s="566" customFormat="1"/>
    <row r="64821" spans="1:3" s="566" customFormat="1"/>
    <row r="64822" spans="1:3" s="566" customFormat="1"/>
    <row r="64823" spans="1:3" s="566" customFormat="1"/>
    <row r="64824" spans="1:3" s="566" customFormat="1"/>
    <row r="64825" spans="1:3" s="566" customFormat="1"/>
    <row r="64826" spans="1:3" s="566" customFormat="1"/>
    <row r="64827" spans="1:3" s="566" customFormat="1"/>
    <row r="64828" spans="1:3" s="566" customFormat="1"/>
    <row r="64829" spans="1:3" s="566" customFormat="1"/>
    <row r="64830" spans="1:3" s="566" customFormat="1"/>
    <row r="64831" spans="1:3" s="566" customFormat="1"/>
    <row r="64832" spans="1:3" s="566" customFormat="1"/>
    <row r="64833" spans="1:3" s="566" customFormat="1"/>
    <row r="64834" spans="1:3" s="566" customFormat="1"/>
    <row r="64835" spans="1:3" s="566" customFormat="1"/>
    <row r="64836" spans="1:3" s="566" customFormat="1"/>
    <row r="64837" spans="1:3" s="566" customFormat="1"/>
    <row r="64838" spans="1:3" s="566" customFormat="1"/>
    <row r="64839" spans="1:3" s="566" customFormat="1"/>
    <row r="64840" spans="1:3" s="566" customFormat="1"/>
    <row r="64841" spans="1:3" s="566" customFormat="1"/>
    <row r="64842" spans="1:3" s="566" customFormat="1"/>
    <row r="64843" spans="1:3" s="566" customFormat="1"/>
    <row r="64844" spans="1:3" s="566" customFormat="1"/>
    <row r="64845" spans="1:3" s="566" customFormat="1"/>
    <row r="64846" spans="1:3" s="566" customFormat="1"/>
    <row r="64847" spans="1:3" s="566" customFormat="1"/>
    <row r="64848" spans="1:3" s="566" customFormat="1"/>
    <row r="64849" spans="1:3" s="566" customFormat="1"/>
    <row r="64850" spans="1:3" s="566" customFormat="1"/>
    <row r="64851" spans="1:3" s="566" customFormat="1"/>
    <row r="64852" spans="1:3" s="566" customFormat="1"/>
    <row r="64853" spans="1:3" s="566" customFormat="1"/>
    <row r="64854" spans="1:3" s="566" customFormat="1"/>
    <row r="64855" spans="1:3" s="566" customFormat="1"/>
    <row r="64856" spans="1:3" s="566" customFormat="1"/>
    <row r="64857" spans="1:3" s="566" customFormat="1"/>
    <row r="64858" spans="1:3" s="566" customFormat="1"/>
    <row r="64859" spans="1:3" s="566" customFormat="1"/>
    <row r="64860" spans="1:3" s="566" customFormat="1"/>
    <row r="64861" spans="1:3" s="566" customFormat="1"/>
    <row r="64862" spans="1:3" s="566" customFormat="1"/>
    <row r="64863" spans="1:3" s="566" customFormat="1"/>
    <row r="64864" spans="1:3" s="566" customFormat="1"/>
    <row r="64865" spans="1:3" s="566" customFormat="1"/>
    <row r="64866" spans="1:3" s="566" customFormat="1"/>
    <row r="64867" spans="1:3" s="566" customFormat="1"/>
    <row r="64868" spans="1:3" s="566" customFormat="1"/>
    <row r="64869" spans="1:3" s="566" customFormat="1"/>
    <row r="64870" spans="1:3" s="566" customFormat="1"/>
    <row r="64871" spans="1:3" s="566" customFormat="1"/>
    <row r="64872" spans="1:3" s="566" customFormat="1"/>
    <row r="64873" spans="1:3" s="566" customFormat="1"/>
    <row r="64874" spans="1:3" s="566" customFormat="1"/>
    <row r="64875" spans="1:3" s="566" customFormat="1"/>
    <row r="64876" spans="1:3" s="566" customFormat="1"/>
    <row r="64877" spans="1:3" s="566" customFormat="1"/>
    <row r="64878" spans="1:3" s="566" customFormat="1"/>
    <row r="64879" spans="1:3" s="566" customFormat="1"/>
    <row r="64880" spans="1:3" s="566" customFormat="1"/>
    <row r="64881" spans="1:3" s="566" customFormat="1"/>
    <row r="64882" spans="1:3" s="566" customFormat="1"/>
    <row r="64883" spans="1:3" s="566" customFormat="1"/>
    <row r="64884" spans="1:3" s="566" customFormat="1"/>
    <row r="64885" spans="1:3" s="566" customFormat="1"/>
    <row r="64886" spans="1:3" s="566" customFormat="1"/>
    <row r="64887" spans="1:3" s="566" customFormat="1"/>
    <row r="64888" spans="1:3" s="566" customFormat="1"/>
    <row r="64889" spans="1:3" s="566" customFormat="1"/>
    <row r="64890" spans="1:3" s="566" customFormat="1"/>
    <row r="64891" spans="1:3" s="566" customFormat="1"/>
    <row r="64892" spans="1:3" s="566" customFormat="1"/>
    <row r="64893" spans="1:3" s="566" customFormat="1"/>
    <row r="64894" spans="1:3" s="566" customFormat="1"/>
    <row r="64895" spans="1:3" s="566" customFormat="1"/>
    <row r="64896" spans="1:3" s="566" customFormat="1"/>
    <row r="64897" spans="1:3" s="566" customFormat="1"/>
    <row r="64898" spans="1:3" s="566" customFormat="1"/>
    <row r="64899" spans="1:3" s="566" customFormat="1"/>
    <row r="64900" spans="1:3" s="566" customFormat="1"/>
    <row r="64901" spans="1:3" s="566" customFormat="1"/>
    <row r="64902" spans="1:3" s="566" customFormat="1"/>
    <row r="64903" spans="1:3" s="566" customFormat="1"/>
    <row r="64904" spans="1:3" s="566" customFormat="1"/>
    <row r="64905" spans="1:3" s="566" customFormat="1"/>
    <row r="64906" spans="1:3" s="566" customFormat="1"/>
    <row r="64907" spans="1:3" s="566" customFormat="1"/>
    <row r="64908" spans="1:3" s="566" customFormat="1"/>
    <row r="64909" spans="1:3" s="566" customFormat="1"/>
    <row r="64910" spans="1:3" s="566" customFormat="1"/>
    <row r="64911" spans="1:3" s="566" customFormat="1"/>
    <row r="64912" spans="1:3" s="566" customFormat="1"/>
    <row r="64913" spans="1:3" s="566" customFormat="1"/>
    <row r="64914" spans="1:3" s="566" customFormat="1"/>
    <row r="64915" spans="1:3" s="566" customFormat="1"/>
    <row r="64916" spans="1:3" s="566" customFormat="1"/>
    <row r="64917" spans="1:3" s="566" customFormat="1"/>
    <row r="64918" spans="1:3" s="566" customFormat="1"/>
    <row r="64919" spans="1:3" s="566" customFormat="1"/>
    <row r="64920" spans="1:3" s="566" customFormat="1"/>
    <row r="64921" spans="1:3" s="566" customFormat="1"/>
    <row r="64922" spans="1:3" s="566" customFormat="1"/>
    <row r="64923" spans="1:3" s="566" customFormat="1"/>
    <row r="64924" spans="1:3" s="566" customFormat="1"/>
    <row r="64925" spans="1:3" s="566" customFormat="1"/>
    <row r="64926" spans="1:3" s="566" customFormat="1"/>
    <row r="64927" spans="1:3" s="566" customFormat="1"/>
    <row r="64928" spans="1:3" s="566" customFormat="1"/>
    <row r="64929" spans="1:3" s="566" customFormat="1"/>
    <row r="64930" spans="1:3" s="566" customFormat="1"/>
    <row r="64931" spans="1:3" s="566" customFormat="1"/>
    <row r="64932" spans="1:3" s="566" customFormat="1"/>
    <row r="64933" spans="1:3" s="566" customFormat="1"/>
    <row r="64934" spans="1:3" s="566" customFormat="1"/>
    <row r="64935" spans="1:3" s="566" customFormat="1"/>
    <row r="64936" spans="1:3" s="566" customFormat="1"/>
    <row r="64937" spans="1:3" s="566" customFormat="1"/>
    <row r="64938" spans="1:3" s="566" customFormat="1"/>
    <row r="64939" spans="1:3" s="566" customFormat="1"/>
    <row r="64940" spans="1:3" s="566" customFormat="1"/>
    <row r="64941" spans="1:3" s="566" customFormat="1"/>
    <row r="64942" spans="1:3" s="566" customFormat="1"/>
    <row r="64943" spans="1:3" s="566" customFormat="1"/>
    <row r="64944" spans="1:3" s="566" customFormat="1"/>
    <row r="64945" spans="1:3" s="566" customFormat="1"/>
    <row r="64946" spans="1:3" s="566" customFormat="1"/>
    <row r="64947" spans="1:3" s="566" customFormat="1"/>
    <row r="64948" spans="1:3" s="566" customFormat="1"/>
    <row r="64949" spans="1:3" s="566" customFormat="1"/>
    <row r="64950" spans="1:3" s="566" customFormat="1"/>
    <row r="64951" spans="1:3" s="566" customFormat="1"/>
    <row r="64952" spans="1:3" s="566" customFormat="1"/>
    <row r="64953" spans="1:3" s="566" customFormat="1"/>
    <row r="64954" spans="1:3" s="566" customFormat="1"/>
    <row r="64955" spans="1:3" s="566" customFormat="1"/>
    <row r="64956" spans="1:3" s="566" customFormat="1"/>
    <row r="64957" spans="1:3" s="566" customFormat="1"/>
    <row r="64958" spans="1:3" s="566" customFormat="1"/>
    <row r="64959" spans="1:3" s="566" customFormat="1"/>
    <row r="64960" spans="1:3" s="566" customFormat="1"/>
    <row r="64961" spans="1:3" s="566" customFormat="1"/>
    <row r="64962" spans="1:3" s="566" customFormat="1"/>
    <row r="64963" spans="1:3" s="566" customFormat="1"/>
    <row r="64964" spans="1:3" s="566" customFormat="1"/>
    <row r="64965" spans="1:3" s="566" customFormat="1"/>
    <row r="64966" spans="1:3" s="566" customFormat="1"/>
    <row r="64967" spans="1:3" s="566" customFormat="1"/>
    <row r="64968" spans="1:3" s="566" customFormat="1"/>
    <row r="64969" spans="1:3" s="566" customFormat="1"/>
    <row r="64970" spans="1:3" s="566" customFormat="1"/>
    <row r="64971" spans="1:3" s="566" customFormat="1"/>
    <row r="64972" spans="1:3" s="566" customFormat="1"/>
    <row r="64973" spans="1:3" s="566" customFormat="1"/>
    <row r="64974" spans="1:3" s="566" customFormat="1"/>
    <row r="64975" spans="1:3" s="566" customFormat="1"/>
    <row r="64976" spans="1:3" s="566" customFormat="1"/>
    <row r="64977" spans="1:3" s="566" customFormat="1"/>
    <row r="64978" spans="1:3" s="566" customFormat="1"/>
    <row r="64979" spans="1:3" s="566" customFormat="1"/>
    <row r="64980" spans="1:3" s="566" customFormat="1"/>
    <row r="64981" spans="1:3" s="566" customFormat="1"/>
    <row r="64982" spans="1:3" s="566" customFormat="1"/>
    <row r="64983" spans="1:3" s="566" customFormat="1"/>
    <row r="64984" spans="1:3" s="566" customFormat="1"/>
    <row r="64985" spans="1:3" s="566" customFormat="1"/>
    <row r="64986" spans="1:3" s="566" customFormat="1"/>
    <row r="64987" spans="1:3" s="566" customFormat="1"/>
    <row r="64988" spans="1:3" s="566" customFormat="1"/>
    <row r="64989" spans="1:3" s="566" customFormat="1"/>
    <row r="64990" spans="1:3" s="566" customFormat="1"/>
    <row r="64991" spans="1:3" s="566" customFormat="1"/>
    <row r="64992" spans="1:3" s="566" customFormat="1"/>
    <row r="64993" spans="1:3" s="566" customFormat="1"/>
    <row r="64994" spans="1:3" s="566" customFormat="1"/>
    <row r="64995" spans="1:3" s="566" customFormat="1"/>
    <row r="64996" spans="1:3" s="566" customFormat="1"/>
    <row r="64997" spans="1:3" s="566" customFormat="1"/>
    <row r="64998" spans="1:3" s="566" customFormat="1"/>
    <row r="64999" spans="1:3" s="566" customFormat="1"/>
    <row r="65000" spans="1:3" s="566" customFormat="1"/>
    <row r="65001" spans="1:3" s="566" customFormat="1"/>
    <row r="65002" spans="1:3" s="566" customFormat="1"/>
    <row r="65003" spans="1:3" s="566" customFormat="1"/>
    <row r="65004" spans="1:3" s="566" customFormat="1"/>
    <row r="65005" spans="1:3" s="566" customFormat="1"/>
    <row r="65006" spans="1:3" s="566" customFormat="1"/>
    <row r="65007" spans="1:3" s="566" customFormat="1"/>
    <row r="65008" spans="1:3" s="566" customFormat="1"/>
    <row r="65009" spans="1:3" s="566" customFormat="1"/>
    <row r="65010" spans="1:3" s="566" customFormat="1"/>
    <row r="65011" spans="1:3" s="566" customFormat="1"/>
    <row r="65012" spans="1:3" s="566" customFormat="1"/>
    <row r="65013" spans="1:3" s="566" customFormat="1"/>
    <row r="65014" spans="1:3" s="566" customFormat="1"/>
    <row r="65015" spans="1:3" s="566" customFormat="1"/>
    <row r="65016" spans="1:3" s="566" customFormat="1"/>
    <row r="65017" spans="1:3" s="566" customFormat="1"/>
    <row r="65018" spans="1:3" s="566" customFormat="1"/>
    <row r="65019" spans="1:3" s="566" customFormat="1"/>
    <row r="65020" spans="1:3" s="566" customFormat="1"/>
    <row r="65021" spans="1:3" s="566" customFormat="1"/>
    <row r="65022" spans="1:3" s="566" customFormat="1"/>
    <row r="65023" spans="1:3" s="566" customFormat="1"/>
    <row r="65024" spans="1:3" s="566" customFormat="1"/>
    <row r="65025" spans="1:3" s="566" customFormat="1"/>
    <row r="65026" spans="1:3" s="566" customFormat="1"/>
    <row r="65027" spans="1:3" s="566" customFormat="1"/>
    <row r="65028" spans="1:3" s="566" customFormat="1"/>
    <row r="65029" spans="1:3" s="566" customFormat="1"/>
    <row r="65030" spans="1:3" s="566" customFormat="1"/>
    <row r="65031" spans="1:3" s="566" customFormat="1"/>
    <row r="65032" spans="1:3" s="566" customFormat="1"/>
    <row r="65033" spans="1:3" s="566" customFormat="1"/>
    <row r="65034" spans="1:3" s="566" customFormat="1"/>
    <row r="65035" spans="1:3" s="566" customFormat="1"/>
    <row r="65036" spans="1:3" s="566" customFormat="1"/>
    <row r="65037" spans="1:3" s="566" customFormat="1"/>
    <row r="65038" spans="1:3" s="566" customFormat="1"/>
    <row r="65039" spans="1:3" s="566" customFormat="1"/>
    <row r="65040" spans="1:3" s="566" customFormat="1"/>
    <row r="65041" spans="1:3" s="566" customFormat="1"/>
    <row r="65042" spans="1:3" s="566" customFormat="1"/>
    <row r="65043" spans="1:3" s="566" customFormat="1"/>
    <row r="65044" spans="1:3" s="566" customFormat="1"/>
    <row r="65045" spans="1:3" s="566" customFormat="1"/>
    <row r="65046" spans="1:3" s="566" customFormat="1"/>
    <row r="65047" spans="1:3" s="566" customFormat="1"/>
    <row r="65048" spans="1:3" s="566" customFormat="1"/>
    <row r="65049" spans="1:3" s="566" customFormat="1"/>
    <row r="65050" spans="1:3" s="566" customFormat="1"/>
    <row r="65051" spans="1:3" s="566" customFormat="1"/>
    <row r="65052" spans="1:3" s="566" customFormat="1"/>
    <row r="65053" spans="1:3" s="566" customFormat="1"/>
    <row r="65054" spans="1:3" s="566" customFormat="1"/>
    <row r="65055" spans="1:3" s="566" customFormat="1"/>
    <row r="65056" spans="1:3" s="566" customFormat="1"/>
    <row r="65057" spans="1:3" s="566" customFormat="1"/>
    <row r="65058" spans="1:3" s="566" customFormat="1"/>
    <row r="65059" spans="1:3" s="566" customFormat="1"/>
    <row r="65060" spans="1:3" s="566" customFormat="1"/>
    <row r="65061" spans="1:3" s="566" customFormat="1"/>
    <row r="65062" spans="1:3" s="566" customFormat="1"/>
    <row r="65063" spans="1:3" s="566" customFormat="1"/>
    <row r="65064" spans="1:3" s="566" customFormat="1"/>
    <row r="65065" spans="1:3" s="566" customFormat="1"/>
    <row r="65066" spans="1:3" s="566" customFormat="1"/>
    <row r="65067" spans="1:3" s="566" customFormat="1"/>
    <row r="65068" spans="1:3" s="566" customFormat="1"/>
    <row r="65069" spans="1:3" s="566" customFormat="1"/>
    <row r="65070" spans="1:3" s="566" customFormat="1"/>
    <row r="65071" spans="1:3" s="566" customFormat="1"/>
    <row r="65072" spans="1:3" s="566" customFormat="1"/>
    <row r="65073" spans="1:3" s="566" customFormat="1"/>
    <row r="65074" spans="1:3" s="566" customFormat="1"/>
    <row r="65075" spans="1:3" s="566" customFormat="1"/>
    <row r="65076" spans="1:3" s="566" customFormat="1"/>
    <row r="65077" spans="1:3" s="566" customFormat="1"/>
    <row r="65078" spans="1:3" s="566" customFormat="1"/>
    <row r="65079" spans="1:3" s="566" customFormat="1"/>
    <row r="65080" spans="1:3" s="566" customFormat="1"/>
    <row r="65081" spans="1:3" s="566" customFormat="1"/>
    <row r="65082" spans="1:3" s="566" customFormat="1"/>
    <row r="65083" spans="1:3" s="566" customFormat="1"/>
    <row r="65084" spans="1:3" s="566" customFormat="1"/>
    <row r="65085" spans="1:3" s="566" customFormat="1"/>
    <row r="65086" spans="1:3" s="566" customFormat="1"/>
    <row r="65087" spans="1:3" s="566" customFormat="1"/>
    <row r="65088" spans="1:3" s="566" customFormat="1"/>
    <row r="65089" spans="1:3" s="566" customFormat="1"/>
    <row r="65090" spans="1:3" s="566" customFormat="1"/>
    <row r="65091" spans="1:3" s="566" customFormat="1"/>
    <row r="65092" spans="1:3" s="566" customFormat="1"/>
    <row r="65093" spans="1:3" s="566" customFormat="1"/>
    <row r="65094" spans="1:3" s="566" customFormat="1"/>
    <row r="65095" spans="1:3" s="566" customFormat="1"/>
    <row r="65096" spans="1:3" s="566" customFormat="1"/>
    <row r="65097" spans="1:3" s="566" customFormat="1"/>
    <row r="65098" spans="1:3" s="566" customFormat="1"/>
    <row r="65099" spans="1:3" s="566" customFormat="1"/>
    <row r="65100" spans="1:3" s="566" customFormat="1"/>
    <row r="65101" spans="1:3" s="566" customFormat="1"/>
    <row r="65102" spans="1:3" s="566" customFormat="1"/>
    <row r="65103" spans="1:3" s="566" customFormat="1"/>
    <row r="65104" spans="1:3" s="566" customFormat="1"/>
    <row r="65105" spans="1:3" s="566" customFormat="1"/>
    <row r="65106" spans="1:3" s="566" customFormat="1"/>
    <row r="65107" spans="1:3" s="566" customFormat="1"/>
    <row r="65108" spans="1:3" s="566" customFormat="1"/>
    <row r="65109" spans="1:3" s="566" customFormat="1"/>
    <row r="65110" spans="1:3" s="566" customFormat="1"/>
    <row r="65111" spans="1:3" s="566" customFormat="1"/>
    <row r="65112" spans="1:3" s="566" customFormat="1"/>
    <row r="65113" spans="1:3" s="566" customFormat="1"/>
    <row r="65114" spans="1:3" s="566" customFormat="1"/>
    <row r="65115" spans="1:3" s="566" customFormat="1"/>
    <row r="65116" spans="1:3" s="566" customFormat="1"/>
    <row r="65117" spans="1:3" s="566" customFormat="1"/>
    <row r="65118" spans="1:3" s="566" customFormat="1"/>
    <row r="65119" spans="1:3" s="566" customFormat="1"/>
    <row r="65120" spans="1:3" s="566" customFormat="1"/>
    <row r="65121" spans="1:3" s="566" customFormat="1"/>
    <row r="65122" spans="1:3" s="566" customFormat="1"/>
    <row r="65123" spans="1:3" s="566" customFormat="1"/>
    <row r="65124" spans="1:3" s="566" customFormat="1"/>
    <row r="65125" spans="1:3" s="566" customFormat="1"/>
    <row r="65126" spans="1:3" s="566" customFormat="1"/>
    <row r="65127" spans="1:3" s="566" customFormat="1"/>
    <row r="65128" spans="1:3" s="566" customFormat="1"/>
    <row r="65129" spans="1:3" s="566" customFormat="1"/>
    <row r="65130" spans="1:3" s="566" customFormat="1"/>
    <row r="65131" spans="1:3" s="566" customFormat="1"/>
    <row r="65132" spans="1:3" s="566" customFormat="1"/>
    <row r="65133" spans="1:3" s="566" customFormat="1"/>
    <row r="65134" spans="1:3" s="566" customFormat="1"/>
    <row r="65135" spans="1:3" s="566" customFormat="1"/>
    <row r="65136" spans="1:3" s="566" customFormat="1"/>
    <row r="65137" spans="1:3" s="566" customFormat="1"/>
    <row r="65138" spans="1:3" s="566" customFormat="1"/>
    <row r="65139" spans="1:3" s="566" customFormat="1"/>
    <row r="65140" spans="1:3" s="566" customFormat="1"/>
    <row r="65141" spans="1:3" s="566" customFormat="1"/>
    <row r="65142" spans="1:3" s="566" customFormat="1"/>
    <row r="65143" spans="1:3" s="566" customFormat="1"/>
    <row r="65144" spans="1:3" s="566" customFormat="1"/>
    <row r="65145" spans="1:3" s="566" customFormat="1"/>
    <row r="65146" spans="1:3" s="566" customFormat="1"/>
    <row r="65147" spans="1:3" s="566" customFormat="1"/>
    <row r="65148" spans="1:3" s="566" customFormat="1"/>
    <row r="65149" spans="1:3" s="566" customFormat="1"/>
    <row r="65150" spans="1:3" s="566" customFormat="1"/>
    <row r="65151" spans="1:3" s="566" customFormat="1"/>
    <row r="65152" spans="1:3" s="566" customFormat="1"/>
    <row r="65153" spans="1:3" s="566" customFormat="1"/>
    <row r="65154" spans="1:3" s="566" customFormat="1"/>
    <row r="65155" spans="1:3" s="566" customFormat="1"/>
    <row r="65156" spans="1:3" s="566" customFormat="1"/>
    <row r="65157" spans="1:3" s="566" customFormat="1"/>
    <row r="65158" spans="1:3" s="566" customFormat="1"/>
    <row r="65159" spans="1:3" s="566" customFormat="1"/>
    <row r="65160" spans="1:3" s="566" customFormat="1"/>
    <row r="65161" spans="1:3" s="566" customFormat="1"/>
    <row r="65162" spans="1:3" s="566" customFormat="1"/>
    <row r="65163" spans="1:3" s="566" customFormat="1"/>
    <row r="65164" spans="1:3" s="566" customFormat="1"/>
    <row r="65165" spans="1:3" s="566" customFormat="1"/>
    <row r="65166" spans="1:3" s="566" customFormat="1"/>
    <row r="65167" spans="1:3" s="566" customFormat="1"/>
    <row r="65168" spans="1:3" s="566" customFormat="1"/>
    <row r="65169" spans="1:3" s="566" customFormat="1"/>
    <row r="65170" spans="1:3" s="566" customFormat="1"/>
    <row r="65171" spans="1:3" s="566" customFormat="1"/>
    <row r="65172" spans="1:3" s="566" customFormat="1"/>
    <row r="65173" spans="1:3" s="566" customFormat="1"/>
    <row r="65174" spans="1:3" s="566" customFormat="1"/>
    <row r="65175" spans="1:3" s="566" customFormat="1"/>
    <row r="65176" spans="1:3" s="566" customFormat="1"/>
    <row r="65177" spans="1:3" s="566" customFormat="1"/>
    <row r="65178" spans="1:3" s="566" customFormat="1"/>
    <row r="65179" spans="1:3" s="566" customFormat="1"/>
    <row r="65180" spans="1:3" s="566" customFormat="1"/>
    <row r="65181" spans="1:3" s="566" customFormat="1"/>
    <row r="65182" spans="1:3" s="566" customFormat="1"/>
    <row r="65183" spans="1:3" s="566" customFormat="1"/>
    <row r="65184" spans="1:3" s="566" customFormat="1"/>
    <row r="65185" spans="1:3" s="566" customFormat="1"/>
    <row r="65186" spans="1:3" s="566" customFormat="1"/>
    <row r="65187" spans="1:3" s="566" customFormat="1"/>
    <row r="65188" spans="1:3" s="566" customFormat="1"/>
    <row r="65189" spans="1:3" s="566" customFormat="1"/>
    <row r="65190" spans="1:3" s="566" customFormat="1"/>
    <row r="65191" spans="1:3" s="566" customFormat="1"/>
    <row r="65192" spans="1:3" s="566" customFormat="1"/>
    <row r="65193" spans="1:3" s="566" customFormat="1"/>
    <row r="65194" spans="1:3" s="566" customFormat="1"/>
    <row r="65195" spans="1:3" s="566" customFormat="1"/>
    <row r="65196" spans="1:3" s="566" customFormat="1"/>
    <row r="65197" spans="1:3" s="566" customFormat="1"/>
    <row r="65198" spans="1:3" s="566" customFormat="1"/>
    <row r="65199" spans="1:3" s="566" customFormat="1"/>
    <row r="65200" spans="1:3" s="566" customFormat="1"/>
    <row r="65201" spans="1:3" s="566" customFormat="1"/>
    <row r="65202" spans="1:3" s="566" customFormat="1"/>
    <row r="65203" spans="1:3" s="566" customFormat="1"/>
    <row r="65204" spans="1:3" s="566" customFormat="1"/>
    <row r="65205" spans="1:3" s="566" customFormat="1"/>
    <row r="65206" spans="1:3" s="566" customFormat="1"/>
    <row r="65207" spans="1:3" s="566" customFormat="1"/>
    <row r="65208" spans="1:3" s="566" customFormat="1"/>
    <row r="65209" spans="1:3" s="566" customFormat="1"/>
    <row r="65210" spans="1:3" s="566" customFormat="1"/>
    <row r="65211" spans="1:3" s="566" customFormat="1"/>
    <row r="65212" spans="1:3" s="566" customFormat="1"/>
    <row r="65213" spans="1:3" s="566" customFormat="1"/>
    <row r="65214" spans="1:3" s="566" customFormat="1"/>
    <row r="65215" spans="1:3" s="566" customFormat="1"/>
    <row r="65216" spans="1:3" s="566" customFormat="1"/>
    <row r="65217" spans="1:3" s="566" customFormat="1"/>
    <row r="65218" spans="1:3" s="566" customFormat="1"/>
    <row r="65219" spans="1:3" s="566" customFormat="1"/>
    <row r="65220" spans="1:3" s="566" customFormat="1"/>
    <row r="65221" spans="1:3" s="566" customFormat="1"/>
    <row r="65222" spans="1:3" s="566" customFormat="1"/>
    <row r="65223" spans="1:3" s="566" customFormat="1"/>
    <row r="65224" spans="1:3" s="566" customFormat="1"/>
    <row r="65225" spans="1:3" s="566" customFormat="1"/>
    <row r="65226" spans="1:3" s="566" customFormat="1"/>
    <row r="65227" spans="1:3" s="566" customFormat="1"/>
    <row r="65228" spans="1:3" s="566" customFormat="1"/>
    <row r="65229" spans="1:3" s="566" customFormat="1"/>
    <row r="65230" spans="1:3" s="566" customFormat="1"/>
    <row r="65231" spans="1:3" s="566" customFormat="1"/>
    <row r="65232" spans="1:3" s="566" customFormat="1"/>
    <row r="65233" spans="1:3" s="566" customFormat="1"/>
    <row r="65234" spans="1:3" s="566" customFormat="1"/>
    <row r="65235" spans="1:3" s="566" customFormat="1"/>
    <row r="65236" spans="1:3" s="566" customFormat="1"/>
    <row r="65237" spans="1:3" s="566" customFormat="1"/>
    <row r="65238" spans="1:3" s="566" customFormat="1"/>
    <row r="65239" spans="1:3" s="566" customFormat="1"/>
    <row r="65240" spans="1:3" s="566" customFormat="1"/>
    <row r="65241" spans="1:3" s="566" customFormat="1"/>
    <row r="65242" spans="1:3" s="566" customFormat="1"/>
    <row r="65243" spans="1:3" s="566" customFormat="1"/>
    <row r="65244" spans="1:3" s="566" customFormat="1"/>
    <row r="65245" spans="1:3" s="566" customFormat="1"/>
    <row r="65246" spans="1:3" s="566" customFormat="1"/>
    <row r="65247" spans="1:3" s="566" customFormat="1"/>
    <row r="65248" spans="1:3" s="566" customFormat="1"/>
    <row r="65249" spans="1:3" s="566" customFormat="1"/>
    <row r="65250" spans="1:3" s="566" customFormat="1"/>
    <row r="65251" spans="1:3" s="566" customFormat="1"/>
    <row r="65252" spans="1:3" s="566" customFormat="1"/>
    <row r="65253" spans="1:3" s="566" customFormat="1"/>
    <row r="65254" spans="1:3" s="566" customFormat="1"/>
    <row r="65255" spans="1:3" s="566" customFormat="1"/>
    <row r="65256" spans="1:3" s="566" customFormat="1"/>
    <row r="65257" spans="1:3" s="566" customFormat="1"/>
    <row r="65258" spans="1:3" s="566" customFormat="1"/>
    <row r="65259" spans="1:3" s="566" customFormat="1"/>
    <row r="65260" spans="1:3" s="566" customFormat="1"/>
    <row r="65261" spans="1:3" s="566" customFormat="1"/>
    <row r="65262" spans="1:3" s="566" customFormat="1"/>
    <row r="65263" spans="1:3" s="566" customFormat="1"/>
    <row r="65264" spans="1:3" s="566" customFormat="1"/>
    <row r="65265" spans="1:3" s="566" customFormat="1"/>
    <row r="65266" spans="1:3" s="566" customFormat="1"/>
    <row r="65267" spans="1:3" s="566" customFormat="1"/>
    <row r="65268" spans="1:3" s="566" customFormat="1"/>
    <row r="65269" spans="1:3" s="566" customFormat="1"/>
    <row r="65270" spans="1:3" s="566" customFormat="1"/>
    <row r="65271" spans="1:3" s="566" customFormat="1"/>
    <row r="65272" spans="1:3" s="566" customFormat="1"/>
    <row r="65273" spans="1:3" s="566" customFormat="1"/>
    <row r="65274" spans="1:3" s="566" customFormat="1"/>
    <row r="65275" spans="1:3" s="566" customFormat="1"/>
    <row r="65276" spans="1:3" s="566" customFormat="1"/>
    <row r="65277" spans="1:3" s="566" customFormat="1"/>
    <row r="65278" spans="1:3" s="566" customFormat="1"/>
    <row r="65279" spans="1:3" s="566" customFormat="1"/>
    <row r="65280" spans="1:3" s="566" customFormat="1"/>
    <row r="65281" spans="1:3" s="566" customFormat="1"/>
    <row r="65282" spans="1:3" s="566" customFormat="1"/>
    <row r="65283" spans="1:3" s="566" customFormat="1"/>
    <row r="65284" spans="1:3" s="566" customFormat="1"/>
    <row r="65285" spans="1:3" s="566" customFormat="1"/>
    <row r="65286" spans="1:3" s="566" customFormat="1"/>
    <row r="65287" spans="1:3" s="566" customFormat="1"/>
    <row r="65288" spans="1:3" s="566" customFormat="1"/>
    <row r="65289" spans="1:3" s="566" customFormat="1"/>
    <row r="65290" spans="1:3" s="566" customFormat="1"/>
    <row r="65291" spans="1:3" s="566" customFormat="1"/>
    <row r="65292" spans="1:3" s="566" customFormat="1"/>
    <row r="65293" spans="1:3" s="566" customFormat="1"/>
    <row r="65294" spans="1:3" s="566" customFormat="1"/>
    <row r="65295" spans="1:3" s="566" customFormat="1"/>
    <row r="65296" spans="1:3" s="566" customFormat="1"/>
    <row r="65297" spans="1:3" s="566" customFormat="1"/>
    <row r="65298" spans="1:3" s="566" customFormat="1"/>
    <row r="65299" spans="1:3" s="566" customFormat="1"/>
    <row r="65300" spans="1:3" s="566" customFormat="1"/>
    <row r="65301" spans="1:3" s="566" customFormat="1"/>
    <row r="65302" spans="1:3" s="566" customFormat="1"/>
    <row r="65303" spans="1:3" s="566" customFormat="1"/>
    <row r="65304" spans="1:3" s="566" customFormat="1"/>
    <row r="65305" spans="1:3" s="566" customFormat="1"/>
    <row r="65306" spans="1:3" s="566" customFormat="1"/>
    <row r="65307" spans="1:3" s="566" customFormat="1"/>
    <row r="65308" spans="1:3" s="566" customFormat="1"/>
    <row r="65309" spans="1:3" s="566" customFormat="1"/>
    <row r="65310" spans="1:3" s="566" customFormat="1"/>
    <row r="65311" spans="1:3" s="566" customFormat="1"/>
    <row r="65312" spans="1:3" s="566" customFormat="1"/>
    <row r="65313" spans="1:3" s="566" customFormat="1"/>
    <row r="65314" spans="1:3" s="566" customFormat="1"/>
    <row r="65315" spans="1:3" s="566" customFormat="1"/>
    <row r="65316" spans="1:3" s="566" customFormat="1"/>
    <row r="65317" spans="1:3" s="566" customFormat="1"/>
    <row r="65318" spans="1:3" s="566" customFormat="1"/>
    <row r="65319" spans="1:3" s="566" customFormat="1"/>
    <row r="65320" spans="1:3" s="566" customFormat="1"/>
    <row r="65321" spans="1:3" s="566" customFormat="1"/>
    <row r="65322" spans="1:3" s="566" customFormat="1"/>
    <row r="65323" spans="1:3" s="566" customFormat="1"/>
    <row r="65324" spans="1:3" s="566" customFormat="1"/>
    <row r="65325" spans="1:3" s="566" customFormat="1"/>
    <row r="65326" spans="1:3" s="566" customFormat="1"/>
    <row r="65327" spans="1:3" s="566" customFormat="1"/>
    <row r="65328" spans="1:3" s="566" customFormat="1"/>
    <row r="65329" spans="1:3" s="566" customFormat="1"/>
    <row r="65330" spans="1:3" s="566" customFormat="1"/>
    <row r="65331" spans="1:3" s="566" customFormat="1"/>
    <row r="65332" spans="1:3" s="566" customFormat="1"/>
    <row r="65333" spans="1:3" s="566" customFormat="1"/>
    <row r="65334" spans="1:3" s="566" customFormat="1"/>
    <row r="65335" spans="1:3" s="566" customFormat="1"/>
    <row r="65336" spans="1:3" s="566" customFormat="1"/>
    <row r="65337" spans="1:3" s="566" customFormat="1"/>
    <row r="65338" spans="1:3" s="566" customFormat="1"/>
    <row r="65339" spans="1:3" s="566" customFormat="1"/>
    <row r="65340" spans="1:3" s="566" customFormat="1"/>
    <row r="65341" spans="1:3" s="566" customFormat="1"/>
    <row r="65342" spans="1:3" s="566" customFormat="1"/>
    <row r="65343" spans="1:3" s="566" customFormat="1"/>
    <row r="65344" spans="1:3" s="566" customFormat="1"/>
    <row r="65345" spans="1:3" s="566" customFormat="1"/>
    <row r="65346" spans="1:3" s="566" customFormat="1"/>
    <row r="65347" spans="1:3" s="566" customFormat="1"/>
    <row r="65348" spans="1:3" s="566" customFormat="1"/>
    <row r="65349" spans="1:3" s="566" customFormat="1"/>
    <row r="65350" spans="1:3" s="566" customFormat="1"/>
    <row r="65351" spans="1:3" s="566" customFormat="1"/>
    <row r="65352" spans="1:3" s="566" customFormat="1"/>
    <row r="65353" spans="1:3" s="566" customFormat="1"/>
    <row r="65354" spans="1:3" s="566" customFormat="1"/>
    <row r="65355" spans="1:3" s="566" customFormat="1"/>
    <row r="65356" spans="1:3" s="566" customFormat="1"/>
    <row r="65357" spans="1:3" s="566" customFormat="1"/>
    <row r="65358" spans="1:3" s="566" customFormat="1"/>
    <row r="65359" spans="1:3" s="566" customFormat="1"/>
    <row r="65360" spans="1:3" s="566" customFormat="1"/>
    <row r="65361" spans="1:3" s="566" customFormat="1"/>
    <row r="65362" spans="1:3" s="566" customFormat="1"/>
    <row r="65363" spans="1:3" s="566" customFormat="1"/>
    <row r="65364" spans="1:3" s="566" customFormat="1"/>
    <row r="65365" spans="1:3" s="566" customFormat="1"/>
    <row r="65366" spans="1:3" s="566" customFormat="1"/>
    <row r="65367" spans="1:3" s="566" customFormat="1"/>
    <row r="65368" spans="1:3" s="566" customFormat="1"/>
    <row r="65369" spans="1:3" s="566" customFormat="1"/>
    <row r="65370" spans="1:3" s="566" customFormat="1"/>
    <row r="65371" spans="1:3" s="566" customFormat="1"/>
    <row r="65372" spans="1:3" s="566" customFormat="1"/>
    <row r="65373" spans="1:3" s="566" customFormat="1"/>
    <row r="65374" spans="1:3" s="566" customFormat="1"/>
    <row r="65375" spans="1:3" s="566" customFormat="1"/>
    <row r="65376" spans="1:3" s="566" customFormat="1"/>
    <row r="65377" spans="1:3" s="566" customFormat="1"/>
    <row r="65378" spans="1:3" s="566" customFormat="1"/>
    <row r="65379" spans="1:3" s="566" customFormat="1"/>
    <row r="65380" spans="1:3" s="566" customFormat="1"/>
    <row r="65381" spans="1:3" s="566" customFormat="1"/>
    <row r="65382" spans="1:3" s="566" customFormat="1"/>
    <row r="65383" spans="1:3" s="566" customFormat="1"/>
    <row r="65384" spans="1:3" s="566" customFormat="1"/>
    <row r="65385" spans="1:3" s="566" customFormat="1"/>
    <row r="65386" spans="1:3" s="566" customFormat="1"/>
    <row r="65387" spans="1:3" s="566" customFormat="1"/>
    <row r="65388" spans="1:3" s="566" customFormat="1"/>
    <row r="65389" spans="1:3" s="566" customFormat="1"/>
    <row r="65390" spans="1:3" s="566" customFormat="1"/>
    <row r="65391" spans="1:3" s="566" customFormat="1"/>
    <row r="65392" spans="1:3" s="566" customFormat="1"/>
    <row r="65393" spans="1:3" s="566" customFormat="1"/>
    <row r="65394" spans="1:3" s="566" customFormat="1"/>
    <row r="65395" spans="1:3" s="566" customFormat="1"/>
    <row r="65396" spans="1:3" s="566" customFormat="1"/>
    <row r="65397" spans="1:3" s="566" customFormat="1"/>
    <row r="65398" spans="1:3" s="566" customFormat="1"/>
    <row r="65399" spans="1:3" s="566" customFormat="1"/>
    <row r="65400" spans="1:3" s="566" customFormat="1"/>
    <row r="65401" spans="1:3" s="566" customFormat="1"/>
    <row r="65402" spans="1:3" s="566" customFormat="1"/>
    <row r="65403" spans="1:3" s="566" customFormat="1"/>
    <row r="65404" spans="1:3" s="566" customFormat="1"/>
    <row r="65405" spans="1:3" s="566" customFormat="1"/>
    <row r="65406" spans="1:3" s="566" customFormat="1"/>
    <row r="65407" spans="1:3" s="566" customFormat="1"/>
    <row r="65408" spans="1:3" s="566" customFormat="1"/>
    <row r="65409" spans="1:3" s="566" customFormat="1"/>
    <row r="65410" spans="1:3" s="566" customFormat="1"/>
    <row r="65411" spans="1:3" s="566" customFormat="1"/>
    <row r="65412" spans="1:3" s="566" customFormat="1"/>
    <row r="65413" spans="1:3" s="566" customFormat="1"/>
    <row r="65414" spans="1:3" s="566" customFormat="1"/>
    <row r="65415" spans="1:3" s="566" customFormat="1"/>
    <row r="65416" spans="1:3" s="566" customFormat="1"/>
    <row r="65417" spans="1:3" s="566" customFormat="1"/>
    <row r="65418" spans="1:3" s="566" customFormat="1"/>
    <row r="65419" spans="1:3" s="566" customFormat="1"/>
    <row r="65420" spans="1:3" s="566" customFormat="1"/>
    <row r="65421" spans="1:3" s="566" customFormat="1"/>
    <row r="65422" spans="1:3" s="566" customFormat="1"/>
    <row r="65423" spans="1:3" s="566" customFormat="1"/>
    <row r="65424" spans="1:3" s="566" customFormat="1"/>
    <row r="65425" spans="1:3" s="566" customFormat="1"/>
    <row r="65426" spans="1:3" s="566" customFormat="1"/>
    <row r="65427" spans="1:3" s="566" customFormat="1"/>
    <row r="65428" spans="1:3" s="566" customFormat="1"/>
    <row r="65429" spans="1:3" s="566" customFormat="1"/>
    <row r="65430" spans="1:3" s="566" customFormat="1"/>
    <row r="65431" spans="1:3" s="566" customFormat="1"/>
    <row r="65432" spans="1:3" s="566" customFormat="1"/>
    <row r="65433" spans="1:3" s="566" customFormat="1"/>
    <row r="65434" spans="1:3" s="566" customFormat="1"/>
    <row r="65435" spans="1:3" s="566" customFormat="1"/>
    <row r="65436" spans="1:3" s="566" customFormat="1"/>
    <row r="65437" spans="1:3" s="566" customFormat="1"/>
    <row r="65438" spans="1:3" s="566" customFormat="1"/>
    <row r="65439" spans="1:3" s="566" customFormat="1"/>
    <row r="65440" spans="1:3" s="566" customFormat="1"/>
    <row r="65441" spans="1:3" s="566" customFormat="1"/>
    <row r="65442" spans="1:3" s="566" customFormat="1"/>
    <row r="65443" spans="1:3" s="566" customFormat="1"/>
    <row r="65444" spans="1:3" s="566" customFormat="1"/>
    <row r="65445" spans="1:3" s="566" customFormat="1"/>
    <row r="65446" spans="1:3" s="566" customFormat="1"/>
    <row r="65447" spans="1:3" s="566" customFormat="1"/>
    <row r="65448" spans="1:3" s="566" customFormat="1"/>
    <row r="65449" spans="1:3" s="566" customFormat="1"/>
    <row r="65450" spans="1:3" s="566" customFormat="1"/>
    <row r="65451" spans="1:3" s="566" customFormat="1"/>
    <row r="65452" spans="1:3" s="566" customFormat="1"/>
    <row r="65453" spans="1:3" s="566" customFormat="1"/>
    <row r="65454" spans="1:3" s="566" customFormat="1"/>
    <row r="65455" spans="1:3" s="566" customFormat="1"/>
    <row r="65456" spans="1:3" s="566" customFormat="1"/>
    <row r="65457" spans="1:3" s="566" customFormat="1"/>
    <row r="65458" spans="1:3" s="566" customFormat="1"/>
    <row r="65459" spans="1:3" s="566" customFormat="1"/>
    <row r="65460" spans="1:3" s="566" customFormat="1"/>
    <row r="65461" spans="1:3" s="566" customFormat="1"/>
    <row r="65462" spans="1:3" s="566" customFormat="1"/>
    <row r="65463" spans="1:3" s="566" customFormat="1"/>
    <row r="65464" spans="1:3" s="566" customFormat="1"/>
    <row r="65465" spans="1:3" s="566" customFormat="1"/>
    <row r="65466" spans="1:3" s="566" customFormat="1"/>
    <row r="65467" spans="1:3" s="566" customFormat="1"/>
    <row r="65468" spans="1:3" s="566" customFormat="1"/>
    <row r="65469" spans="1:3" s="566" customFormat="1"/>
    <row r="65470" spans="1:3" s="566" customFormat="1"/>
    <row r="65471" spans="1:3" s="566" customFormat="1"/>
    <row r="65472" spans="1:3" s="566" customFormat="1"/>
    <row r="65473" spans="1:3" s="566" customFormat="1"/>
    <row r="65474" spans="1:3" s="566" customFormat="1"/>
    <row r="65475" spans="1:3" s="566" customFormat="1"/>
    <row r="65476" spans="1:3" s="566" customFormat="1"/>
    <row r="65477" spans="1:3" s="566" customFormat="1"/>
    <row r="65478" spans="1:3" s="566" customFormat="1"/>
    <row r="65479" spans="1:3" s="566" customFormat="1"/>
    <row r="65480" spans="1:3" s="566" customFormat="1"/>
    <row r="65481" spans="1:3" s="566" customFormat="1"/>
    <row r="65482" spans="1:3" s="566" customFormat="1"/>
    <row r="65483" spans="1:3" s="566" customFormat="1"/>
    <row r="65484" spans="1:3" s="566" customFormat="1"/>
    <row r="65485" spans="1:3" s="566" customFormat="1"/>
    <row r="65486" spans="1:3" s="566" customFormat="1"/>
    <row r="65487" spans="1:3" s="566" customFormat="1"/>
    <row r="65488" spans="1:3" s="566" customFormat="1"/>
    <row r="65489" spans="1:3" s="566" customFormat="1"/>
    <row r="65490" spans="1:3" s="566" customFormat="1"/>
    <row r="65491" spans="1:3" s="566" customFormat="1"/>
    <row r="65492" spans="1:3" s="566" customFormat="1"/>
    <row r="65493" spans="1:3" s="566" customFormat="1"/>
    <row r="65494" spans="1:3" s="566" customFormat="1"/>
    <row r="65495" spans="1:3" s="566" customFormat="1"/>
    <row r="65496" spans="1:3" s="566" customFormat="1"/>
    <row r="65497" spans="1:3" s="566" customFormat="1"/>
    <row r="65498" spans="1:3" s="566" customFormat="1"/>
    <row r="65499" spans="1:3" s="566" customFormat="1"/>
    <row r="65500" spans="1:3" s="566" customFormat="1"/>
    <row r="65501" spans="1:3" s="566" customFormat="1"/>
    <row r="65502" spans="1:3" s="566" customFormat="1"/>
    <row r="65503" spans="1:3" s="566" customFormat="1"/>
    <row r="65504" spans="1:3" s="566" customFormat="1"/>
    <row r="65505" spans="1:3" s="566" customFormat="1"/>
    <row r="65506" spans="1:3" s="566" customFormat="1"/>
    <row r="65507" spans="1:3" s="566" customFormat="1"/>
    <row r="65508" spans="1:3" s="566" customFormat="1"/>
    <row r="65509" spans="1:3" s="566" customFormat="1"/>
    <row r="65510" spans="1:3" s="566" customFormat="1"/>
    <row r="65511" spans="1:3" s="566" customFormat="1"/>
    <row r="65512" spans="1:3" s="566" customFormat="1"/>
    <row r="65513" spans="1:3" s="566" customFormat="1"/>
    <row r="65514" spans="1:3" s="566" customFormat="1"/>
    <row r="65515" spans="1:3" s="566" customFormat="1"/>
    <row r="65516" spans="1:3" s="566" customFormat="1"/>
    <row r="65517" spans="1:3" s="566" customFormat="1"/>
    <row r="65518" spans="1:3" s="566" customFormat="1"/>
    <row r="65519" spans="1:3" s="566" customFormat="1"/>
    <row r="65520" spans="1:3" s="566" customFormat="1"/>
    <row r="65521" spans="1:3" s="566" customFormat="1"/>
    <row r="65522" spans="1:3" s="566" customFormat="1"/>
    <row r="65523" spans="1:3" s="566" customFormat="1"/>
    <row r="65524" spans="1:3" s="566" customFormat="1"/>
    <row r="65525" spans="1:3" s="566" customFormat="1"/>
    <row r="65526" spans="1:3" s="566" customFormat="1"/>
    <row r="65527" spans="1:3" s="566" customFormat="1"/>
    <row r="65528" spans="1:3" s="566" customFormat="1"/>
    <row r="65529" spans="1:3" s="566" customFormat="1"/>
    <row r="65530" spans="1:3" s="566" customFormat="1"/>
    <row r="65531" spans="1:3" s="566" customFormat="1"/>
    <row r="65532" spans="1:3" s="566" customFormat="1"/>
    <row r="65533" spans="1:3" s="566" customFormat="1"/>
    <row r="65534" spans="1:3" s="566" customFormat="1"/>
    <row r="65535" spans="1:3" s="566" customFormat="1"/>
    <row r="65536" spans="1:3" s="566" customFormat="1"/>
    <row r="65537" spans="1:3" s="566" customFormat="1"/>
    <row r="65538" spans="1:3" s="566" customFormat="1"/>
    <row r="65539" spans="1:3" s="566" customFormat="1"/>
  </sheetData>
  <phoneticPr fontId="2"/>
  <conditionalFormatting sqref="B2:B17 B35:B37 B39:B44 B46:B47 B49 B51:B53 B55:B59 B61:B65 B67:B73 B107:B109">
    <cfRule type="expression" dxfId="15" priority="22">
      <formula>WEEKDAY(B2,2)&gt;=6</formula>
    </cfRule>
  </conditionalFormatting>
  <conditionalFormatting sqref="B18:B34">
    <cfRule type="expression" dxfId="14" priority="21">
      <formula>WEEKDAY(B18,2)&gt;=6</formula>
    </cfRule>
  </conditionalFormatting>
  <conditionalFormatting sqref="B38">
    <cfRule type="expression" dxfId="13" priority="19">
      <formula>WEEKDAY(B38,2)&gt;=6</formula>
    </cfRule>
  </conditionalFormatting>
  <conditionalFormatting sqref="B45">
    <cfRule type="expression" dxfId="12" priority="18">
      <formula>WEEKDAY(B45,2)&gt;=6</formula>
    </cfRule>
  </conditionalFormatting>
  <conditionalFormatting sqref="B48">
    <cfRule type="expression" dxfId="11" priority="17">
      <formula>WEEKDAY(B48,2)&gt;=6</formula>
    </cfRule>
  </conditionalFormatting>
  <conditionalFormatting sqref="B50">
    <cfRule type="expression" dxfId="10" priority="16">
      <formula>WEEKDAY(B50,2)&gt;=6</formula>
    </cfRule>
  </conditionalFormatting>
  <conditionalFormatting sqref="B54">
    <cfRule type="expression" dxfId="9" priority="15">
      <formula>WEEKDAY(B54,2)&gt;=6</formula>
    </cfRule>
  </conditionalFormatting>
  <conditionalFormatting sqref="B60">
    <cfRule type="expression" dxfId="8" priority="13">
      <formula>WEEKDAY(B60,2)&gt;=6</formula>
    </cfRule>
  </conditionalFormatting>
  <conditionalFormatting sqref="B66">
    <cfRule type="expression" dxfId="7" priority="12">
      <formula>WEEKDAY(B66,2)&gt;=6</formula>
    </cfRule>
  </conditionalFormatting>
  <conditionalFormatting sqref="B74">
    <cfRule type="expression" dxfId="6" priority="11">
      <formula>WEEKDAY(B74,2)&gt;=6</formula>
    </cfRule>
  </conditionalFormatting>
  <conditionalFormatting sqref="B75:B83 B85:B87 B89:B92">
    <cfRule type="expression" dxfId="5" priority="10">
      <formula>WEEKDAY(B75,2)&gt;=6</formula>
    </cfRule>
  </conditionalFormatting>
  <conditionalFormatting sqref="B84">
    <cfRule type="expression" dxfId="4" priority="8">
      <formula>WEEKDAY(B84,2)&gt;=6</formula>
    </cfRule>
  </conditionalFormatting>
  <conditionalFormatting sqref="B88">
    <cfRule type="expression" dxfId="3" priority="6">
      <formula>WEEKDAY(B88,2)&gt;=6</formula>
    </cfRule>
  </conditionalFormatting>
  <conditionalFormatting sqref="B93:B97 B99:B105">
    <cfRule type="expression" dxfId="2" priority="4">
      <formula>WEEKDAY(B93,2)&gt;=6</formula>
    </cfRule>
  </conditionalFormatting>
  <conditionalFormatting sqref="B106">
    <cfRule type="expression" dxfId="1" priority="2">
      <formula>WEEKDAY(B106,2)&gt;=6</formula>
    </cfRule>
  </conditionalFormatting>
  <conditionalFormatting sqref="B98">
    <cfRule type="expression" dxfId="0" priority="1">
      <formula>WEEKDAY(B98,2)&gt;=6</formula>
    </cfRule>
  </conditionalFormatting>
  <pageMargins left="0.70866141732283472" right="0.70866141732283472" top="0.74803149606299213" bottom="0.74803149606299213" header="0.31496062992125984" footer="0.31496062992125984"/>
  <pageSetup paperSize="9" fitToWidth="1" fitToHeight="1" orientation="portrait" usePrinterDefaults="1" r:id="rId1"/>
</worksheet>
</file>

<file path=customXml/_rels/item1.xml.rels><?xml version="1.0" encoding="UTF-8"?>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?><Relationships xmlns="http://schemas.openxmlformats.org/package/2006/relationships"><Relationship Id="rId1" Type="http://schemas.openxmlformats.org/officeDocument/2006/relationships/customXmlProps" Target="itemProps2.xml" 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FA73F9786D1374E98469AD89D0006D1" ma:contentTypeVersion="13" ma:contentTypeDescription="新しいドキュメントを作成します。" ma:contentTypeScope="" ma:versionID="b98f6c6f674dcc0aa2956bffbb4cf39b">
  <xsd:schema xmlns:xsd="http://www.w3.org/2001/XMLSchema" xmlns:xs="http://www.w3.org/2001/XMLSchema" xmlns:p="http://schemas.microsoft.com/office/2006/metadata/properties" xmlns:ns2="eedfc20e-b2b0-4cf6-bc64-39bd0a08099c" xmlns:ns3="f695ba84-b294-4f54-9b79-abacb99cee4c" targetNamespace="http://schemas.microsoft.com/office/2006/metadata/properties" ma:root="true" ma:fieldsID="f10f48ac03ce0c519c476c4be27707c4" ns2:_="" ns3:_="">
    <xsd:import namespace="eedfc20e-b2b0-4cf6-bc64-39bd0a08099c"/>
    <xsd:import namespace="f695ba84-b294-4f54-9b79-abacb99cee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dfc20e-b2b0-4cf6-bc64-39bd0a0809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画像タグ" ma:readOnly="false" ma:fieldId="{5cf76f15-5ced-4ddc-b409-7134ff3c332f}" ma:taxonomyMulti="true" ma:sspId="84d10794-54b2-4a25-9fa6-b66be61b1d7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5ba84-b294-4f54-9b79-abacb99cee4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65057BC-9118-4A90-B3EB-1086043B5D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dfc20e-b2b0-4cf6-bc64-39bd0a08099c"/>
    <ds:schemaRef ds:uri="f695ba84-b294-4f54-9b79-abacb99cee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1D0A82A-2A5F-4BA9-B846-DF0975F01F9E}">
  <ds:schemaRefs>
    <ds:schemaRef ds:uri="http://schemas.microsoft.com/sharepoint/v3/contenttype/forms"/>
  </ds:schemaRefs>
</ds:datastoreItem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様式（現場閉所）２</vt:lpstr>
      <vt:lpstr>作成例</vt:lpstr>
      <vt:lpstr>様式（現場閉所計画兼実施表）</vt:lpstr>
      <vt:lpstr>様式（交替制）</vt:lpstr>
      <vt:lpstr>DAY</vt:lpstr>
      <vt:lpstr>HOL（2027年まで）</vt:lpstr>
    </vt:vector>
  </TitlesOfParts>
  <LinksUpToDate>false</LinksUpToDate>
  <SharedDoc>false</SharedDoc>
  <HyperlinksChanged>false</HyperlinksChanged>
  <AppVersion>5.0.3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宮尾 渉</dc:creator>
  <cp:lastModifiedBy>笠道　真菜</cp:lastModifiedBy>
  <cp:lastPrinted>2025-02-07T02:31:35Z</cp:lastPrinted>
  <dcterms:created xsi:type="dcterms:W3CDTF">2019-01-30T02:30:37Z</dcterms:created>
  <dcterms:modified xsi:type="dcterms:W3CDTF">2026-03-30T01:35:04Z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5.0.2.0</vt:lpwstr>
    </vt:vector>
  </property>
  <property fmtid="{DCFEDD21-7773-49B2-8022-6FC58DB5260B}" pid="3" name="LastSavedVersion">
    <vt:lpwstr>5.0.2.0</vt:lpwstr>
  </property>
  <property fmtid="{DCFEDD21-7773-49B2-8022-6FC58DB5260B}" pid="4" name="LastSavedDate">
    <vt:filetime>2026-03-30T01:35:04Z</vt:filetime>
  </property>
</Properties>
</file>